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Z4" i="35"/>
  <c r="AA4" i="39"/>
  <c r="AH4" i="52"/>
  <c r="S4" i="35"/>
  <c r="AK4" i="35"/>
  <c r="T4" i="50"/>
  <c r="AG4" i="51"/>
  <c r="AC4" i="51"/>
  <c r="T4" i="49"/>
  <c r="F4" i="49"/>
  <c r="N4" i="32"/>
  <c r="AF4" i="39"/>
  <c r="O4" i="52"/>
  <c r="Y4" i="50"/>
  <c r="N4" i="39"/>
  <c r="Q4" i="51"/>
  <c r="Z4" i="49"/>
  <c r="G4" i="52"/>
  <c r="AE4" i="51"/>
  <c r="AD4" i="51"/>
  <c r="L4" i="35"/>
  <c r="Z4" i="39"/>
  <c r="AE4" i="49"/>
  <c r="Q4" i="49"/>
  <c r="AE4" i="50"/>
  <c r="M4" i="49"/>
  <c r="W4" i="39"/>
  <c r="AD4" i="35"/>
  <c r="AC4" i="35"/>
  <c r="J4" i="51"/>
  <c r="P4" i="39"/>
  <c r="I4" i="35"/>
  <c r="E4" i="35"/>
  <c r="Q4" i="35"/>
  <c r="AB4" i="39"/>
  <c r="AK4" i="32"/>
  <c r="AC4" i="52"/>
  <c r="AE4" i="39"/>
  <c r="E4" i="39"/>
  <c r="E4" i="32"/>
  <c r="U4" i="39"/>
  <c r="J4" i="52"/>
  <c r="AC4" i="32"/>
  <c r="X4" i="52"/>
  <c r="AI4" i="51"/>
  <c r="Y4" i="35"/>
  <c r="W4" i="51"/>
  <c r="AK4" i="51"/>
  <c r="L4" i="49"/>
  <c r="AG4" i="49"/>
  <c r="Z4" i="50"/>
  <c r="AH4" i="51"/>
  <c r="H4" i="35"/>
  <c r="J4" i="50"/>
  <c r="M4" i="52"/>
  <c r="Q4" i="39"/>
  <c r="U4" i="50"/>
  <c r="AH4" i="35"/>
  <c r="R4" i="32"/>
  <c r="X4" i="39"/>
  <c r="AF4" i="50"/>
  <c r="AK4" i="50"/>
  <c r="V4" i="49"/>
  <c r="L4" i="39"/>
  <c r="X4" i="50"/>
  <c r="AM4" i="51"/>
  <c r="AI4" i="39"/>
  <c r="O4" i="51"/>
  <c r="O4" i="49"/>
  <c r="AB4" i="52"/>
  <c r="S4" i="32"/>
  <c r="U4" i="52"/>
  <c r="AK4" i="39"/>
  <c r="X4" i="35"/>
  <c r="AA4" i="49"/>
  <c r="AB4" i="49"/>
  <c r="Y4" i="49"/>
  <c r="Y4" i="32"/>
  <c r="P4" i="49"/>
  <c r="AL4" i="49"/>
  <c r="AB4" i="50"/>
  <c r="F4" i="35"/>
  <c r="P4" i="51"/>
  <c r="R4" i="39"/>
  <c r="F4" i="39"/>
  <c r="R4" i="35"/>
  <c r="AA4" i="52"/>
  <c r="AE4" i="32"/>
  <c r="AJ4" i="52"/>
  <c r="U4" i="51"/>
  <c r="AJ4" i="32"/>
  <c r="AL4" i="51"/>
  <c r="M4" i="32"/>
  <c r="P4" i="32"/>
  <c r="T4" i="32"/>
  <c r="X4" i="32"/>
  <c r="J4" i="32"/>
  <c r="O4" i="50"/>
  <c r="AM4" i="52"/>
  <c r="V4" i="39"/>
  <c r="U4" i="35"/>
  <c r="AM4" i="39"/>
  <c r="I4" i="49"/>
  <c r="AM4" i="32"/>
  <c r="AL4" i="52"/>
  <c r="J4" i="35"/>
  <c r="AE4" i="52"/>
  <c r="AA4" i="35"/>
  <c r="AC4" i="49"/>
  <c r="G4" i="35"/>
  <c r="AB4" i="51"/>
  <c r="H4" i="52"/>
  <c r="Q4" i="32"/>
  <c r="H4" i="50"/>
  <c r="E4" i="52"/>
  <c r="AJ4" i="39"/>
  <c r="AM4" i="50"/>
  <c r="AJ4" i="50"/>
  <c r="K4" i="39"/>
  <c r="E4" i="51"/>
  <c r="G4" i="51"/>
  <c r="T4" i="51"/>
  <c r="I4" i="32"/>
  <c r="AA4" i="32"/>
  <c r="W4" i="50"/>
  <c r="N4" i="49"/>
  <c r="L4" i="32"/>
  <c r="W4" i="52"/>
  <c r="AF4" i="35"/>
  <c r="U4" i="49"/>
  <c r="AJ4" i="35"/>
  <c r="AB4" i="32"/>
  <c r="U5" i="25" l="1"/>
  <c r="U6" i="25" l="1"/>
  <c r="W4" i="25"/>
  <c r="V4" i="25"/>
  <c r="N4" i="50"/>
  <c r="N4" i="52"/>
  <c r="R4" i="51"/>
  <c r="G4" i="39"/>
  <c r="L4" i="50"/>
  <c r="I4" i="50"/>
  <c r="I4" i="52"/>
  <c r="M4" i="50"/>
  <c r="R4" i="49"/>
  <c r="AG4" i="39"/>
  <c r="Q4" i="50"/>
  <c r="P4" i="35"/>
  <c r="Z4" i="32"/>
  <c r="AI4" i="35"/>
  <c r="P4" i="52"/>
  <c r="H4" i="39"/>
  <c r="AG4" i="50"/>
  <c r="AF4" i="32"/>
  <c r="K4" i="49"/>
  <c r="O4" i="39"/>
  <c r="X4" i="51"/>
  <c r="AG4" i="32"/>
  <c r="Y4" i="51"/>
  <c r="AC4" i="50"/>
  <c r="AM4" i="35"/>
  <c r="T4" i="35"/>
  <c r="AD4" i="39"/>
  <c r="E4" i="49"/>
  <c r="AD4" i="50"/>
  <c r="F4" i="50"/>
  <c r="U4" i="32"/>
  <c r="E4" i="50"/>
  <c r="M4" i="35"/>
  <c r="V4" i="35"/>
  <c r="K4" i="35"/>
  <c r="M4" i="51"/>
  <c r="W4" i="35"/>
  <c r="T4" i="39"/>
  <c r="AL4" i="50"/>
  <c r="L4" i="51"/>
  <c r="S4" i="50"/>
  <c r="AD4" i="32"/>
  <c r="V4" i="52"/>
  <c r="J4" i="49"/>
  <c r="AM4" i="49"/>
  <c r="Z4" i="51"/>
  <c r="F4" i="32"/>
  <c r="O4" i="32"/>
  <c r="H4" i="49"/>
  <c r="W4" i="32"/>
  <c r="L4" i="52"/>
  <c r="S4" i="39"/>
  <c r="AH4" i="49"/>
  <c r="K4" i="52"/>
  <c r="K4" i="50"/>
  <c r="Y4" i="39"/>
  <c r="AL4" i="32"/>
  <c r="AJ4" i="49"/>
  <c r="F4" i="51"/>
  <c r="AK4" i="49"/>
  <c r="AE4" i="35"/>
  <c r="H4" i="32"/>
  <c r="Z4" i="52"/>
  <c r="V4" i="50"/>
  <c r="I4" i="39"/>
  <c r="AL4" i="39"/>
  <c r="AL4" i="35"/>
  <c r="AH4" i="50"/>
  <c r="AK4" i="52"/>
  <c r="G4" i="50"/>
  <c r="AA4" i="51"/>
  <c r="X4" i="49"/>
  <c r="N4" i="35"/>
  <c r="G4" i="49"/>
  <c r="J4" i="39"/>
  <c r="F4" i="52"/>
  <c r="AH4" i="39"/>
  <c r="AH4" i="32"/>
  <c r="AG4" i="52"/>
  <c r="S4" i="51"/>
  <c r="K4" i="32"/>
  <c r="R4" i="50"/>
  <c r="AD4" i="52"/>
  <c r="X4" i="25"/>
  <c r="S4" i="52"/>
  <c r="AI4" i="50"/>
  <c r="AC4" i="39"/>
  <c r="Y4" i="52"/>
  <c r="T4" i="52"/>
  <c r="AB4" i="35"/>
  <c r="P4" i="50"/>
  <c r="V4" i="32"/>
  <c r="I4" i="51"/>
  <c r="R4" i="52"/>
  <c r="AA4" i="50"/>
  <c r="AI4" i="49"/>
  <c r="O4" i="35"/>
  <c r="AD4" i="49"/>
  <c r="K4" i="51"/>
  <c r="M4" i="39"/>
  <c r="AF4" i="49"/>
  <c r="V4" i="51"/>
  <c r="W4" i="49"/>
  <c r="AJ4" i="51"/>
  <c r="AF4" i="52"/>
  <c r="AI4" i="52"/>
  <c r="H4" i="51"/>
  <c r="AM4" i="25"/>
  <c r="AG4" i="35"/>
  <c r="G4" i="32"/>
  <c r="AI4" i="32"/>
  <c r="BE4" i="25"/>
  <c r="Q4" i="52"/>
  <c r="S4" i="49"/>
  <c r="AF4" i="51"/>
  <c r="N4" i="51"/>
  <c r="U7" i="25" l="1"/>
  <c r="AL4" i="25"/>
  <c r="AZ4" i="25"/>
  <c r="BB4" i="25"/>
  <c r="AR4" i="25"/>
  <c r="AT4" i="25"/>
  <c r="AI4" i="25"/>
  <c r="Z4" i="25"/>
  <c r="Y4" i="25"/>
  <c r="AS4" i="25"/>
  <c r="BC4" i="25"/>
  <c r="AG4" i="25"/>
  <c r="AC4" i="25"/>
  <c r="AK4" i="25"/>
  <c r="AW4" i="25"/>
  <c r="AA4" i="25"/>
  <c r="AO4" i="25"/>
  <c r="AP4" i="25"/>
  <c r="BG4" i="25"/>
  <c r="BD4" i="25"/>
  <c r="AY4" i="25"/>
  <c r="AF4" i="25"/>
  <c r="AH4" i="25"/>
  <c r="BF4" i="25"/>
  <c r="AJ4" i="25"/>
  <c r="BA4" i="25"/>
  <c r="AN4" i="25"/>
  <c r="AU4" i="25"/>
  <c r="AV4" i="25"/>
  <c r="AE4" i="25"/>
  <c r="AX4" i="25"/>
  <c r="AB4" i="25"/>
  <c r="AQ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<sst xmlns="http://schemas.openxmlformats.org/spreadsheetml/2006/main" count="3764" uniqueCount="252">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</sst>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Comparison!$Y$4:$Y$63</c:f>
              <c:numCache>
                <c:formatCode>0.00</c:formatCode>
                <c:ptCount val="60"/>
                <c:pt idx="0">
                  <c:v>16.097999999999999</c:v>
                </c:pt>
                <c:pt idx="1">
                  <c:v>17.077000000000002</c:v>
                </c:pt>
                <c:pt idx="2">
                  <c:v>20.72</c:v>
                </c:pt>
                <c:pt idx="3">
                  <c:v>53.418999999999997</c:v>
                </c:pt>
                <c:pt idx="4">
                  <c:v>118.321</c:v>
                </c:pt>
                <c:pt idx="5">
                  <c:v>150.01</c:v>
                </c:pt>
                <c:pt idx="6">
                  <c:v>60.158000000000001</c:v>
                </c:pt>
                <c:pt idx="7">
                  <c:v>34.136000000000003</c:v>
                </c:pt>
                <c:pt idx="8">
                  <c:v>26.824999999999999</c:v>
                </c:pt>
                <c:pt idx="9">
                  <c:v>26.681000000000001</c:v>
                </c:pt>
                <c:pt idx="10">
                  <c:v>24.34</c:v>
                </c:pt>
                <c:pt idx="11">
                  <c:v>19.940999999999999</c:v>
                </c:pt>
                <c:pt idx="12">
                  <c:v>17.34</c:v>
                </c:pt>
                <c:pt idx="13">
                  <c:v>14.999000000000001</c:v>
                </c:pt>
                <c:pt idx="14">
                  <c:v>25.061</c:v>
                </c:pt>
                <c:pt idx="15">
                  <c:v>43.616999999999997</c:v>
                </c:pt>
                <c:pt idx="16">
                  <c:v>156.077</c:v>
                </c:pt>
                <c:pt idx="17">
                  <c:v>298.31299999999999</c:v>
                </c:pt>
                <c:pt idx="18">
                  <c:v>168.57400000000001</c:v>
                </c:pt>
                <c:pt idx="19">
                  <c:v>87.078000000000003</c:v>
                </c:pt>
                <c:pt idx="20">
                  <c:v>71.504999999999995</c:v>
                </c:pt>
                <c:pt idx="21">
                  <c:v>44.401000000000003</c:v>
                </c:pt>
                <c:pt idx="22">
                  <c:v>31.064</c:v>
                </c:pt>
                <c:pt idx="23">
                  <c:v>27.321000000000002</c:v>
                </c:pt>
                <c:pt idx="24">
                  <c:v>24.408999999999999</c:v>
                </c:pt>
                <c:pt idx="25">
                  <c:v>20.61</c:v>
                </c:pt>
                <c:pt idx="26">
                  <c:v>32.386000000000003</c:v>
                </c:pt>
                <c:pt idx="27">
                  <c:v>40.073999999999998</c:v>
                </c:pt>
                <c:pt idx="28">
                  <c:v>145.16900000000001</c:v>
                </c:pt>
                <c:pt idx="29">
                  <c:v>365.96600000000001</c:v>
                </c:pt>
                <c:pt idx="30">
                  <c:v>209.185</c:v>
                </c:pt>
                <c:pt idx="31">
                  <c:v>80.555000000000007</c:v>
                </c:pt>
                <c:pt idx="32">
                  <c:v>40.728000000000002</c:v>
                </c:pt>
                <c:pt idx="33">
                  <c:v>34.061999999999998</c:v>
                </c:pt>
                <c:pt idx="34">
                  <c:v>29.100999999999999</c:v>
                </c:pt>
                <c:pt idx="35">
                  <c:v>27.91</c:v>
                </c:pt>
                <c:pt idx="36">
                  <c:v>26.728000000000002</c:v>
                </c:pt>
                <c:pt idx="37">
                  <c:v>20.61</c:v>
                </c:pt>
                <c:pt idx="38">
                  <c:v>21.038</c:v>
                </c:pt>
                <c:pt idx="39">
                  <c:v>44.831000000000003</c:v>
                </c:pt>
                <c:pt idx="40">
                  <c:v>448.428</c:v>
                </c:pt>
                <c:pt idx="41">
                  <c:v>679.06200000000001</c:v>
                </c:pt>
                <c:pt idx="42">
                  <c:v>322.14400000000001</c:v>
                </c:pt>
                <c:pt idx="43">
                  <c:v>120.47199999999999</c:v>
                </c:pt>
                <c:pt idx="44">
                  <c:v>67.888000000000005</c:v>
                </c:pt>
                <c:pt idx="45">
                  <c:v>57.374000000000002</c:v>
                </c:pt>
                <c:pt idx="46">
                  <c:v>46.326999999999998</c:v>
                </c:pt>
                <c:pt idx="47">
                  <c:v>40.780999999999999</c:v>
                </c:pt>
                <c:pt idx="48">
                  <c:v>36.521999999999998</c:v>
                </c:pt>
                <c:pt idx="49">
                  <c:v>30.364999999999998</c:v>
                </c:pt>
                <c:pt idx="50">
                  <c:v>44.317999999999998</c:v>
                </c:pt>
                <c:pt idx="51">
                  <c:v>97.183999999999997</c:v>
                </c:pt>
                <c:pt idx="52">
                  <c:v>380.30200000000002</c:v>
                </c:pt>
                <c:pt idx="53">
                  <c:v>397.61399999999998</c:v>
                </c:pt>
                <c:pt idx="54">
                  <c:v>128.44399999999999</c:v>
                </c:pt>
                <c:pt idx="55">
                  <c:v>58.957000000000001</c:v>
                </c:pt>
                <c:pt idx="56">
                  <c:v>56.509</c:v>
                </c:pt>
                <c:pt idx="57">
                  <c:v>86.090999999999994</c:v>
                </c:pt>
                <c:pt idx="58">
                  <c:v>50.212000000000003</c:v>
                </c:pt>
                <c:pt idx="59">
                  <c:v>36.201999999999998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Comparison!$Z$4:$Z$63</c:f>
              <c:numCache>
                <c:formatCode>0.00</c:formatCode>
                <c:ptCount val="60"/>
                <c:pt idx="0">
                  <c:v>16</c:v>
                </c:pt>
                <c:pt idx="1">
                  <c:v>13.243</c:v>
                </c:pt>
                <c:pt idx="2">
                  <c:v>22.995000000000001</c:v>
                </c:pt>
                <c:pt idx="3">
                  <c:v>38.895000000000003</c:v>
                </c:pt>
                <c:pt idx="4">
                  <c:v>113.404</c:v>
                </c:pt>
                <c:pt idx="5">
                  <c:v>227.208</c:v>
                </c:pt>
                <c:pt idx="6">
                  <c:v>141.529</c:v>
                </c:pt>
                <c:pt idx="7">
                  <c:v>79.876999999999995</c:v>
                </c:pt>
                <c:pt idx="8">
                  <c:v>66.683000000000007</c:v>
                </c:pt>
                <c:pt idx="9">
                  <c:v>42.838000000000001</c:v>
                </c:pt>
                <c:pt idx="10">
                  <c:v>29.355</c:v>
                </c:pt>
                <c:pt idx="11">
                  <c:v>25.692</c:v>
                </c:pt>
                <c:pt idx="12">
                  <c:v>22.925999999999998</c:v>
                </c:pt>
                <c:pt idx="13">
                  <c:v>20.055</c:v>
                </c:pt>
                <c:pt idx="14">
                  <c:v>31.076000000000001</c:v>
                </c:pt>
                <c:pt idx="15">
                  <c:v>38.683</c:v>
                </c:pt>
                <c:pt idx="16">
                  <c:v>143.05799999999999</c:v>
                </c:pt>
                <c:pt idx="17">
                  <c:v>362.56299999999999</c:v>
                </c:pt>
                <c:pt idx="18">
                  <c:v>208.386</c:v>
                </c:pt>
                <c:pt idx="19">
                  <c:v>80.144000000000005</c:v>
                </c:pt>
                <c:pt idx="20">
                  <c:v>40.372</c:v>
                </c:pt>
                <c:pt idx="21">
                  <c:v>33.704000000000001</c:v>
                </c:pt>
                <c:pt idx="22">
                  <c:v>28.792000000000002</c:v>
                </c:pt>
                <c:pt idx="23">
                  <c:v>27.617999999999999</c:v>
                </c:pt>
                <c:pt idx="24">
                  <c:v>26.460999999999999</c:v>
                </c:pt>
                <c:pt idx="25">
                  <c:v>20.396999999999998</c:v>
                </c:pt>
                <c:pt idx="26">
                  <c:v>20.818999999999999</c:v>
                </c:pt>
                <c:pt idx="27">
                  <c:v>44.600999999999999</c:v>
                </c:pt>
                <c:pt idx="28">
                  <c:v>447.56799999999998</c:v>
                </c:pt>
                <c:pt idx="29">
                  <c:v>678.37199999999996</c:v>
                </c:pt>
                <c:pt idx="30">
                  <c:v>321.97300000000001</c:v>
                </c:pt>
                <c:pt idx="31">
                  <c:v>120.398</c:v>
                </c:pt>
                <c:pt idx="32">
                  <c:v>67.834999999999994</c:v>
                </c:pt>
                <c:pt idx="33">
                  <c:v>57.326999999999998</c:v>
                </c:pt>
                <c:pt idx="34">
                  <c:v>46.286999999999999</c:v>
                </c:pt>
                <c:pt idx="35">
                  <c:v>40.744</c:v>
                </c:pt>
                <c:pt idx="36">
                  <c:v>36.488999999999997</c:v>
                </c:pt>
                <c:pt idx="37">
                  <c:v>30.338999999999999</c:v>
                </c:pt>
                <c:pt idx="38">
                  <c:v>44.29</c:v>
                </c:pt>
                <c:pt idx="39">
                  <c:v>97.146000000000001</c:v>
                </c:pt>
                <c:pt idx="40">
                  <c:v>380.22</c:v>
                </c:pt>
                <c:pt idx="41">
                  <c:v>397.58199999999999</c:v>
                </c:pt>
                <c:pt idx="42">
                  <c:v>128.43</c:v>
                </c:pt>
                <c:pt idx="43">
                  <c:v>58.947000000000003</c:v>
                </c:pt>
                <c:pt idx="44">
                  <c:v>56.502000000000002</c:v>
                </c:pt>
                <c:pt idx="45">
                  <c:v>86.082999999999998</c:v>
                </c:pt>
                <c:pt idx="46">
                  <c:v>50.206000000000003</c:v>
                </c:pt>
                <c:pt idx="47">
                  <c:v>36.197000000000003</c:v>
                </c:pt>
                <c:pt idx="48">
                  <c:v>31.29</c:v>
                </c:pt>
                <c:pt idx="49">
                  <c:v>40.033999999999999</c:v>
                </c:pt>
                <c:pt idx="50">
                  <c:v>71.271000000000001</c:v>
                </c:pt>
                <c:pt idx="51">
                  <c:v>122.318</c:v>
                </c:pt>
                <c:pt idx="52">
                  <c:v>326.33300000000003</c:v>
                </c:pt>
                <c:pt idx="53">
                  <c:v>402.67399999999998</c:v>
                </c:pt>
                <c:pt idx="54">
                  <c:v>169.42099999999999</c:v>
                </c:pt>
                <c:pt idx="55">
                  <c:v>64.799000000000007</c:v>
                </c:pt>
                <c:pt idx="56">
                  <c:v>62.329000000000001</c:v>
                </c:pt>
                <c:pt idx="57">
                  <c:v>68.423000000000002</c:v>
                </c:pt>
                <c:pt idx="58">
                  <c:v>47.162999999999997</c:v>
                </c:pt>
                <c:pt idx="59">
                  <c:v>36.238999999999997</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Comparison!$AA$4:$AA$63</c:f>
              <c:numCache>
                <c:formatCode>0.00</c:formatCode>
                <c:ptCount val="60"/>
                <c:pt idx="0">
                  <c:v>16.001999999999999</c:v>
                </c:pt>
                <c:pt idx="1">
                  <c:v>14.52</c:v>
                </c:pt>
                <c:pt idx="2">
                  <c:v>27.954999999999998</c:v>
                </c:pt>
                <c:pt idx="3">
                  <c:v>29.907</c:v>
                </c:pt>
                <c:pt idx="4">
                  <c:v>95.192999999999998</c:v>
                </c:pt>
                <c:pt idx="5">
                  <c:v>288.82600000000002</c:v>
                </c:pt>
                <c:pt idx="6">
                  <c:v>199.38399999999999</c:v>
                </c:pt>
                <c:pt idx="7">
                  <c:v>80.680000000000007</c:v>
                </c:pt>
                <c:pt idx="8">
                  <c:v>38.676000000000002</c:v>
                </c:pt>
                <c:pt idx="9">
                  <c:v>32.723999999999997</c:v>
                </c:pt>
                <c:pt idx="10">
                  <c:v>27.934999999999999</c:v>
                </c:pt>
                <c:pt idx="11">
                  <c:v>26.571000000000002</c:v>
                </c:pt>
                <c:pt idx="12">
                  <c:v>25.806000000000001</c:v>
                </c:pt>
                <c:pt idx="13">
                  <c:v>20.393999999999998</c:v>
                </c:pt>
                <c:pt idx="14">
                  <c:v>20.039000000000001</c:v>
                </c:pt>
                <c:pt idx="15">
                  <c:v>43.795999999999999</c:v>
                </c:pt>
                <c:pt idx="16">
                  <c:v>442.471</c:v>
                </c:pt>
                <c:pt idx="17">
                  <c:v>675.3</c:v>
                </c:pt>
                <c:pt idx="18">
                  <c:v>321.93</c:v>
                </c:pt>
                <c:pt idx="19">
                  <c:v>120.51</c:v>
                </c:pt>
                <c:pt idx="20">
                  <c:v>67.875</c:v>
                </c:pt>
                <c:pt idx="21">
                  <c:v>57.322000000000003</c:v>
                </c:pt>
                <c:pt idx="22">
                  <c:v>46.276000000000003</c:v>
                </c:pt>
                <c:pt idx="23">
                  <c:v>40.74</c:v>
                </c:pt>
                <c:pt idx="24">
                  <c:v>36.476999999999997</c:v>
                </c:pt>
                <c:pt idx="25">
                  <c:v>30.327999999999999</c:v>
                </c:pt>
                <c:pt idx="26">
                  <c:v>44.258000000000003</c:v>
                </c:pt>
                <c:pt idx="27">
                  <c:v>97.024000000000001</c:v>
                </c:pt>
                <c:pt idx="28">
                  <c:v>379.947</c:v>
                </c:pt>
                <c:pt idx="29">
                  <c:v>397.548</c:v>
                </c:pt>
                <c:pt idx="30">
                  <c:v>128.441</c:v>
                </c:pt>
                <c:pt idx="31">
                  <c:v>58.962000000000003</c:v>
                </c:pt>
                <c:pt idx="32">
                  <c:v>56.512</c:v>
                </c:pt>
                <c:pt idx="33">
                  <c:v>86.082999999999998</c:v>
                </c:pt>
                <c:pt idx="34">
                  <c:v>50.216000000000001</c:v>
                </c:pt>
                <c:pt idx="35">
                  <c:v>36.207999999999998</c:v>
                </c:pt>
                <c:pt idx="36">
                  <c:v>31.300999999999998</c:v>
                </c:pt>
                <c:pt idx="37">
                  <c:v>40.052999999999997</c:v>
                </c:pt>
                <c:pt idx="38">
                  <c:v>71.272000000000006</c:v>
                </c:pt>
                <c:pt idx="39">
                  <c:v>122.294</c:v>
                </c:pt>
                <c:pt idx="40">
                  <c:v>326.29399999999998</c:v>
                </c:pt>
                <c:pt idx="41">
                  <c:v>402.69</c:v>
                </c:pt>
                <c:pt idx="42">
                  <c:v>169.43299999999999</c:v>
                </c:pt>
                <c:pt idx="43">
                  <c:v>64.81</c:v>
                </c:pt>
                <c:pt idx="44">
                  <c:v>62.338000000000001</c:v>
                </c:pt>
                <c:pt idx="45">
                  <c:v>68.430000000000007</c:v>
                </c:pt>
                <c:pt idx="46">
                  <c:v>47.171999999999997</c:v>
                </c:pt>
                <c:pt idx="47">
                  <c:v>36.247999999999998</c:v>
                </c:pt>
                <c:pt idx="48">
                  <c:v>30.577000000000002</c:v>
                </c:pt>
                <c:pt idx="49">
                  <c:v>27.925999999999998</c:v>
                </c:pt>
                <c:pt idx="50">
                  <c:v>32.703000000000003</c:v>
                </c:pt>
                <c:pt idx="51">
                  <c:v>84.257999999999996</c:v>
                </c:pt>
                <c:pt idx="52">
                  <c:v>292.94600000000003</c:v>
                </c:pt>
                <c:pt idx="53">
                  <c:v>277.43900000000002</c:v>
                </c:pt>
                <c:pt idx="54">
                  <c:v>96.49</c:v>
                </c:pt>
                <c:pt idx="55">
                  <c:v>53.320999999999998</c:v>
                </c:pt>
                <c:pt idx="56">
                  <c:v>41.573999999999998</c:v>
                </c:pt>
                <c:pt idx="57">
                  <c:v>32.762999999999998</c:v>
                </c:pt>
                <c:pt idx="58">
                  <c:v>30.689</c:v>
                </c:pt>
                <c:pt idx="59">
                  <c:v>27.670999999999999</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Comparison!$AB$4:$AB$63</c:f>
              <c:numCache>
                <c:formatCode>0.00</c:formatCode>
                <c:ptCount val="60"/>
                <c:pt idx="0">
                  <c:v>16</c:v>
                </c:pt>
                <c:pt idx="1">
                  <c:v>12.997999999999999</c:v>
                </c:pt>
                <c:pt idx="2">
                  <c:v>12.895</c:v>
                </c:pt>
                <c:pt idx="3">
                  <c:v>26.064</c:v>
                </c:pt>
                <c:pt idx="4">
                  <c:v>178.85</c:v>
                </c:pt>
                <c:pt idx="5">
                  <c:v>301.66899999999998</c:v>
                </c:pt>
                <c:pt idx="6">
                  <c:v>160.56299999999999</c:v>
                </c:pt>
                <c:pt idx="7">
                  <c:v>76.55</c:v>
                </c:pt>
                <c:pt idx="8">
                  <c:v>44.923000000000002</c:v>
                </c:pt>
                <c:pt idx="9">
                  <c:v>39.508000000000003</c:v>
                </c:pt>
                <c:pt idx="10">
                  <c:v>31.507999999999999</c:v>
                </c:pt>
                <c:pt idx="11">
                  <c:v>27.241</c:v>
                </c:pt>
                <c:pt idx="12">
                  <c:v>24.413</c:v>
                </c:pt>
                <c:pt idx="13">
                  <c:v>21.18</c:v>
                </c:pt>
                <c:pt idx="14">
                  <c:v>32.944000000000003</c:v>
                </c:pt>
                <c:pt idx="15">
                  <c:v>81.531000000000006</c:v>
                </c:pt>
                <c:pt idx="16">
                  <c:v>345.31599999999997</c:v>
                </c:pt>
                <c:pt idx="17">
                  <c:v>381.846</c:v>
                </c:pt>
                <c:pt idx="18">
                  <c:v>122.74299999999999</c:v>
                </c:pt>
                <c:pt idx="19">
                  <c:v>54.768999999999998</c:v>
                </c:pt>
                <c:pt idx="20">
                  <c:v>52.768000000000001</c:v>
                </c:pt>
                <c:pt idx="21">
                  <c:v>82.108000000000004</c:v>
                </c:pt>
                <c:pt idx="22">
                  <c:v>47.209000000000003</c:v>
                </c:pt>
                <c:pt idx="23">
                  <c:v>33.497</c:v>
                </c:pt>
                <c:pt idx="24">
                  <c:v>28.853000000000002</c:v>
                </c:pt>
                <c:pt idx="25">
                  <c:v>37.634</c:v>
                </c:pt>
                <c:pt idx="26">
                  <c:v>68.331999999999994</c:v>
                </c:pt>
                <c:pt idx="27">
                  <c:v>119.07599999999999</c:v>
                </c:pt>
                <c:pt idx="28">
                  <c:v>322.47000000000003</c:v>
                </c:pt>
                <c:pt idx="29">
                  <c:v>400.76400000000001</c:v>
                </c:pt>
                <c:pt idx="30">
                  <c:v>168.23599999999999</c:v>
                </c:pt>
                <c:pt idx="31">
                  <c:v>63.845999999999997</c:v>
                </c:pt>
                <c:pt idx="32">
                  <c:v>61.45</c:v>
                </c:pt>
                <c:pt idx="33">
                  <c:v>67.584000000000003</c:v>
                </c:pt>
                <c:pt idx="34">
                  <c:v>46.447000000000003</c:v>
                </c:pt>
                <c:pt idx="35">
                  <c:v>35.597000000000001</c:v>
                </c:pt>
                <c:pt idx="36">
                  <c:v>29.997</c:v>
                </c:pt>
                <c:pt idx="37">
                  <c:v>27.428000000000001</c:v>
                </c:pt>
                <c:pt idx="38">
                  <c:v>32.161999999999999</c:v>
                </c:pt>
                <c:pt idx="39">
                  <c:v>83.501000000000005</c:v>
                </c:pt>
                <c:pt idx="40">
                  <c:v>291.97899999999998</c:v>
                </c:pt>
                <c:pt idx="41">
                  <c:v>276.99700000000001</c:v>
                </c:pt>
                <c:pt idx="42">
                  <c:v>96.194999999999993</c:v>
                </c:pt>
                <c:pt idx="43">
                  <c:v>53.061</c:v>
                </c:pt>
                <c:pt idx="44">
                  <c:v>41.344000000000001</c:v>
                </c:pt>
                <c:pt idx="45">
                  <c:v>32.555999999999997</c:v>
                </c:pt>
                <c:pt idx="46">
                  <c:v>30.503</c:v>
                </c:pt>
                <c:pt idx="47">
                  <c:v>27.495000000000001</c:v>
                </c:pt>
                <c:pt idx="48">
                  <c:v>24.434999999999999</c:v>
                </c:pt>
                <c:pt idx="49">
                  <c:v>19.984999999999999</c:v>
                </c:pt>
                <c:pt idx="50">
                  <c:v>28.135000000000002</c:v>
                </c:pt>
                <c:pt idx="51">
                  <c:v>64.063000000000002</c:v>
                </c:pt>
                <c:pt idx="52">
                  <c:v>141.52099999999999</c:v>
                </c:pt>
                <c:pt idx="53">
                  <c:v>175.089</c:v>
                </c:pt>
                <c:pt idx="54">
                  <c:v>72.016999999999996</c:v>
                </c:pt>
                <c:pt idx="55">
                  <c:v>40.914999999999999</c:v>
                </c:pt>
                <c:pt idx="56">
                  <c:v>39.274000000000001</c:v>
                </c:pt>
                <c:pt idx="57">
                  <c:v>30.585000000000001</c:v>
                </c:pt>
                <c:pt idx="58">
                  <c:v>23.698</c:v>
                </c:pt>
                <c:pt idx="59">
                  <c:v>21.661999999999999</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Comparison!$AC$4:$AC$63</c:f>
              <c:numCache>
                <c:formatCode>0.00</c:formatCode>
                <c:ptCount val="60"/>
                <c:pt idx="0">
                  <c:v>16</c:v>
                </c:pt>
                <c:pt idx="1">
                  <c:v>13.449</c:v>
                </c:pt>
                <c:pt idx="2">
                  <c:v>24.094000000000001</c:v>
                </c:pt>
                <c:pt idx="3">
                  <c:v>60.005000000000003</c:v>
                </c:pt>
                <c:pt idx="4">
                  <c:v>210.51599999999999</c:v>
                </c:pt>
                <c:pt idx="5">
                  <c:v>251.57</c:v>
                </c:pt>
                <c:pt idx="6">
                  <c:v>84</c:v>
                </c:pt>
                <c:pt idx="7">
                  <c:v>43.326000000000001</c:v>
                </c:pt>
                <c:pt idx="8">
                  <c:v>44.063000000000002</c:v>
                </c:pt>
                <c:pt idx="9">
                  <c:v>73.388999999999996</c:v>
                </c:pt>
                <c:pt idx="10">
                  <c:v>41.77</c:v>
                </c:pt>
                <c:pt idx="11">
                  <c:v>28.914000000000001</c:v>
                </c:pt>
                <c:pt idx="12">
                  <c:v>24.806000000000001</c:v>
                </c:pt>
                <c:pt idx="13">
                  <c:v>35.988</c:v>
                </c:pt>
                <c:pt idx="14">
                  <c:v>65.406000000000006</c:v>
                </c:pt>
                <c:pt idx="15">
                  <c:v>113.878</c:v>
                </c:pt>
                <c:pt idx="16">
                  <c:v>315.40899999999999</c:v>
                </c:pt>
                <c:pt idx="17">
                  <c:v>394.161</c:v>
                </c:pt>
                <c:pt idx="18">
                  <c:v>160.83699999999999</c:v>
                </c:pt>
                <c:pt idx="19">
                  <c:v>61.74</c:v>
                </c:pt>
                <c:pt idx="20">
                  <c:v>61.241</c:v>
                </c:pt>
                <c:pt idx="21">
                  <c:v>65.715000000000003</c:v>
                </c:pt>
                <c:pt idx="22">
                  <c:v>44.765000000000001</c:v>
                </c:pt>
                <c:pt idx="23">
                  <c:v>34.423999999999999</c:v>
                </c:pt>
                <c:pt idx="24">
                  <c:v>29.170999999999999</c:v>
                </c:pt>
                <c:pt idx="25">
                  <c:v>26.786000000000001</c:v>
                </c:pt>
                <c:pt idx="26">
                  <c:v>31.477</c:v>
                </c:pt>
                <c:pt idx="27">
                  <c:v>89.751000000000005</c:v>
                </c:pt>
                <c:pt idx="28">
                  <c:v>288.65899999999999</c:v>
                </c:pt>
                <c:pt idx="29">
                  <c:v>276.98</c:v>
                </c:pt>
                <c:pt idx="30">
                  <c:v>91.444999999999993</c:v>
                </c:pt>
                <c:pt idx="31">
                  <c:v>52.588000000000001</c:v>
                </c:pt>
                <c:pt idx="32">
                  <c:v>40.479999999999997</c:v>
                </c:pt>
                <c:pt idx="33">
                  <c:v>32.206000000000003</c:v>
                </c:pt>
                <c:pt idx="34">
                  <c:v>30.231000000000002</c:v>
                </c:pt>
                <c:pt idx="35">
                  <c:v>27.186</c:v>
                </c:pt>
                <c:pt idx="36">
                  <c:v>24.169</c:v>
                </c:pt>
                <c:pt idx="37">
                  <c:v>19.806000000000001</c:v>
                </c:pt>
                <c:pt idx="38">
                  <c:v>28.667999999999999</c:v>
                </c:pt>
                <c:pt idx="39">
                  <c:v>65.311000000000007</c:v>
                </c:pt>
                <c:pt idx="40">
                  <c:v>146.155</c:v>
                </c:pt>
                <c:pt idx="41">
                  <c:v>173.93700000000001</c:v>
                </c:pt>
                <c:pt idx="42">
                  <c:v>68.355999999999995</c:v>
                </c:pt>
                <c:pt idx="43">
                  <c:v>40.689</c:v>
                </c:pt>
                <c:pt idx="44">
                  <c:v>39.183999999999997</c:v>
                </c:pt>
                <c:pt idx="45">
                  <c:v>30.172000000000001</c:v>
                </c:pt>
                <c:pt idx="46">
                  <c:v>23.568999999999999</c:v>
                </c:pt>
                <c:pt idx="47">
                  <c:v>21.574000000000002</c:v>
                </c:pt>
                <c:pt idx="48">
                  <c:v>19.350999999999999</c:v>
                </c:pt>
                <c:pt idx="49">
                  <c:v>15.933</c:v>
                </c:pt>
                <c:pt idx="50">
                  <c:v>42.417000000000002</c:v>
                </c:pt>
                <c:pt idx="51">
                  <c:v>103.83199999999999</c:v>
                </c:pt>
                <c:pt idx="52">
                  <c:v>181.542</c:v>
                </c:pt>
                <c:pt idx="53">
                  <c:v>150.375</c:v>
                </c:pt>
                <c:pt idx="54">
                  <c:v>64.962999999999994</c:v>
                </c:pt>
                <c:pt idx="55">
                  <c:v>48.613</c:v>
                </c:pt>
                <c:pt idx="56">
                  <c:v>32.856999999999999</c:v>
                </c:pt>
                <c:pt idx="57">
                  <c:v>30.695</c:v>
                </c:pt>
                <c:pt idx="58">
                  <c:v>24.75</c:v>
                </c:pt>
                <c:pt idx="59">
                  <c:v>22.36</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Comparison!$AD$4:$AD$63</c:f>
              <c:numCache>
                <c:formatCode>0.00</c:formatCode>
                <c:ptCount val="60"/>
                <c:pt idx="0">
                  <c:v>16.001000000000001</c:v>
                </c:pt>
                <c:pt idx="1">
                  <c:v>23.673999999999999</c:v>
                </c:pt>
                <c:pt idx="2">
                  <c:v>40.600999999999999</c:v>
                </c:pt>
                <c:pt idx="3">
                  <c:v>67.697999999999993</c:v>
                </c:pt>
                <c:pt idx="4">
                  <c:v>166.30099999999999</c:v>
                </c:pt>
                <c:pt idx="5">
                  <c:v>251.66399999999999</c:v>
                </c:pt>
                <c:pt idx="6">
                  <c:v>113.455</c:v>
                </c:pt>
                <c:pt idx="7">
                  <c:v>48.401000000000003</c:v>
                </c:pt>
                <c:pt idx="8">
                  <c:v>49.661000000000001</c:v>
                </c:pt>
                <c:pt idx="9">
                  <c:v>58.124000000000002</c:v>
                </c:pt>
                <c:pt idx="10">
                  <c:v>39.283999999999999</c:v>
                </c:pt>
                <c:pt idx="11">
                  <c:v>29.387</c:v>
                </c:pt>
                <c:pt idx="12">
                  <c:v>24.463999999999999</c:v>
                </c:pt>
                <c:pt idx="13">
                  <c:v>23.603000000000002</c:v>
                </c:pt>
                <c:pt idx="14">
                  <c:v>27.309000000000001</c:v>
                </c:pt>
                <c:pt idx="15">
                  <c:v>82.86</c:v>
                </c:pt>
                <c:pt idx="16">
                  <c:v>276.61200000000002</c:v>
                </c:pt>
                <c:pt idx="17">
                  <c:v>271.82</c:v>
                </c:pt>
                <c:pt idx="18">
                  <c:v>89.628</c:v>
                </c:pt>
                <c:pt idx="19">
                  <c:v>50.98</c:v>
                </c:pt>
                <c:pt idx="20">
                  <c:v>39.031999999999996</c:v>
                </c:pt>
                <c:pt idx="21">
                  <c:v>30.895</c:v>
                </c:pt>
                <c:pt idx="22">
                  <c:v>29.106000000000002</c:v>
                </c:pt>
                <c:pt idx="23">
                  <c:v>26.074000000000002</c:v>
                </c:pt>
                <c:pt idx="24">
                  <c:v>23.154</c:v>
                </c:pt>
                <c:pt idx="25">
                  <c:v>18.995000000000001</c:v>
                </c:pt>
                <c:pt idx="26">
                  <c:v>27.759</c:v>
                </c:pt>
                <c:pt idx="27">
                  <c:v>64.122</c:v>
                </c:pt>
                <c:pt idx="28">
                  <c:v>144.90100000000001</c:v>
                </c:pt>
                <c:pt idx="29">
                  <c:v>173.14699999999999</c:v>
                </c:pt>
                <c:pt idx="30">
                  <c:v>67.787999999999997</c:v>
                </c:pt>
                <c:pt idx="31">
                  <c:v>40.176000000000002</c:v>
                </c:pt>
                <c:pt idx="32">
                  <c:v>38.726999999999997</c:v>
                </c:pt>
                <c:pt idx="33">
                  <c:v>29.786999999999999</c:v>
                </c:pt>
                <c:pt idx="34">
                  <c:v>23.210999999999999</c:v>
                </c:pt>
                <c:pt idx="35">
                  <c:v>21.231000000000002</c:v>
                </c:pt>
                <c:pt idx="36">
                  <c:v>19.036000000000001</c:v>
                </c:pt>
                <c:pt idx="37">
                  <c:v>15.669</c:v>
                </c:pt>
                <c:pt idx="38">
                  <c:v>42.078000000000003</c:v>
                </c:pt>
                <c:pt idx="39">
                  <c:v>103.377</c:v>
                </c:pt>
                <c:pt idx="40">
                  <c:v>181.17500000000001</c:v>
                </c:pt>
                <c:pt idx="41">
                  <c:v>150.155</c:v>
                </c:pt>
                <c:pt idx="42">
                  <c:v>64.790999999999997</c:v>
                </c:pt>
                <c:pt idx="43">
                  <c:v>48.451000000000001</c:v>
                </c:pt>
                <c:pt idx="44">
                  <c:v>32.719000000000001</c:v>
                </c:pt>
                <c:pt idx="45">
                  <c:v>30.577000000000002</c:v>
                </c:pt>
                <c:pt idx="46">
                  <c:v>24.655000000000001</c:v>
                </c:pt>
                <c:pt idx="47">
                  <c:v>22.251999999999999</c:v>
                </c:pt>
                <c:pt idx="48">
                  <c:v>19.945</c:v>
                </c:pt>
                <c:pt idx="49">
                  <c:v>16.905000000000001</c:v>
                </c:pt>
                <c:pt idx="50">
                  <c:v>26.779</c:v>
                </c:pt>
                <c:pt idx="51">
                  <c:v>57.588999999999999</c:v>
                </c:pt>
                <c:pt idx="52">
                  <c:v>114.075</c:v>
                </c:pt>
                <c:pt idx="53">
                  <c:v>174.30099999999999</c:v>
                </c:pt>
                <c:pt idx="54">
                  <c:v>72.353999999999999</c:v>
                </c:pt>
                <c:pt idx="55">
                  <c:v>37.643000000000001</c:v>
                </c:pt>
                <c:pt idx="56">
                  <c:v>31.064</c:v>
                </c:pt>
                <c:pt idx="57">
                  <c:v>46.905000000000001</c:v>
                </c:pt>
                <c:pt idx="58">
                  <c:v>39.252000000000002</c:v>
                </c:pt>
                <c:pt idx="59">
                  <c:v>27.884</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Comparison!$AE$4:$AE$63</c:f>
              <c:numCache>
                <c:formatCode>0.00</c:formatCode>
                <c:ptCount val="60"/>
                <c:pt idx="0">
                  <c:v>16</c:v>
                </c:pt>
                <c:pt idx="1">
                  <c:v>16.425999999999998</c:v>
                </c:pt>
                <c:pt idx="2">
                  <c:v>21.245000000000001</c:v>
                </c:pt>
                <c:pt idx="3">
                  <c:v>50.869</c:v>
                </c:pt>
                <c:pt idx="4">
                  <c:v>169.928</c:v>
                </c:pt>
                <c:pt idx="5">
                  <c:v>192.35900000000001</c:v>
                </c:pt>
                <c:pt idx="6">
                  <c:v>69.472999999999999</c:v>
                </c:pt>
                <c:pt idx="7">
                  <c:v>42.058999999999997</c:v>
                </c:pt>
                <c:pt idx="8">
                  <c:v>33.354999999999997</c:v>
                </c:pt>
                <c:pt idx="9">
                  <c:v>26.5</c:v>
                </c:pt>
                <c:pt idx="10">
                  <c:v>25.37</c:v>
                </c:pt>
                <c:pt idx="11">
                  <c:v>22.542000000000002</c:v>
                </c:pt>
                <c:pt idx="12">
                  <c:v>19.928999999999998</c:v>
                </c:pt>
                <c:pt idx="13">
                  <c:v>16.896999999999998</c:v>
                </c:pt>
                <c:pt idx="14">
                  <c:v>25.097999999999999</c:v>
                </c:pt>
                <c:pt idx="15">
                  <c:v>60.542999999999999</c:v>
                </c:pt>
                <c:pt idx="16">
                  <c:v>139.54499999999999</c:v>
                </c:pt>
                <c:pt idx="17">
                  <c:v>169.434</c:v>
                </c:pt>
                <c:pt idx="18">
                  <c:v>66.372</c:v>
                </c:pt>
                <c:pt idx="19">
                  <c:v>38.997</c:v>
                </c:pt>
                <c:pt idx="20">
                  <c:v>37.627000000000002</c:v>
                </c:pt>
                <c:pt idx="21">
                  <c:v>28.843</c:v>
                </c:pt>
                <c:pt idx="22">
                  <c:v>22.355</c:v>
                </c:pt>
                <c:pt idx="23">
                  <c:v>20.425000000000001</c:v>
                </c:pt>
                <c:pt idx="24">
                  <c:v>18.297999999999998</c:v>
                </c:pt>
                <c:pt idx="25">
                  <c:v>15.057</c:v>
                </c:pt>
                <c:pt idx="26">
                  <c:v>41.356000000000002</c:v>
                </c:pt>
                <c:pt idx="27">
                  <c:v>102.33799999999999</c:v>
                </c:pt>
                <c:pt idx="28">
                  <c:v>180.06299999999999</c:v>
                </c:pt>
                <c:pt idx="29">
                  <c:v>149.49799999999999</c:v>
                </c:pt>
                <c:pt idx="30">
                  <c:v>64.409000000000006</c:v>
                </c:pt>
                <c:pt idx="31">
                  <c:v>48.115000000000002</c:v>
                </c:pt>
                <c:pt idx="32">
                  <c:v>32.430999999999997</c:v>
                </c:pt>
                <c:pt idx="33">
                  <c:v>30.329000000000001</c:v>
                </c:pt>
                <c:pt idx="34">
                  <c:v>24.442</c:v>
                </c:pt>
                <c:pt idx="35">
                  <c:v>22.03</c:v>
                </c:pt>
                <c:pt idx="36">
                  <c:v>19.739999999999998</c:v>
                </c:pt>
                <c:pt idx="37">
                  <c:v>16.739999999999998</c:v>
                </c:pt>
                <c:pt idx="38">
                  <c:v>26.585000000000001</c:v>
                </c:pt>
                <c:pt idx="39">
                  <c:v>57.338000000000001</c:v>
                </c:pt>
                <c:pt idx="40">
                  <c:v>113.79600000000001</c:v>
                </c:pt>
                <c:pt idx="41">
                  <c:v>174.10499999999999</c:v>
                </c:pt>
                <c:pt idx="42">
                  <c:v>72.224999999999994</c:v>
                </c:pt>
                <c:pt idx="43">
                  <c:v>37.539000000000001</c:v>
                </c:pt>
                <c:pt idx="44">
                  <c:v>30.968</c:v>
                </c:pt>
                <c:pt idx="45">
                  <c:v>46.808</c:v>
                </c:pt>
                <c:pt idx="46">
                  <c:v>39.173999999999999</c:v>
                </c:pt>
                <c:pt idx="47">
                  <c:v>27.81</c:v>
                </c:pt>
                <c:pt idx="48">
                  <c:v>22.052</c:v>
                </c:pt>
                <c:pt idx="49">
                  <c:v>19.056999999999999</c:v>
                </c:pt>
                <c:pt idx="50">
                  <c:v>27.541</c:v>
                </c:pt>
                <c:pt idx="51">
                  <c:v>51.768999999999998</c:v>
                </c:pt>
                <c:pt idx="52">
                  <c:v>158.78100000000001</c:v>
                </c:pt>
                <c:pt idx="53">
                  <c:v>275.74400000000003</c:v>
                </c:pt>
                <c:pt idx="54">
                  <c:v>132.67699999999999</c:v>
                </c:pt>
                <c:pt idx="55">
                  <c:v>56.040999999999997</c:v>
                </c:pt>
                <c:pt idx="56">
                  <c:v>34.786999999999999</c:v>
                </c:pt>
                <c:pt idx="57">
                  <c:v>29.19</c:v>
                </c:pt>
                <c:pt idx="58">
                  <c:v>26.77</c:v>
                </c:pt>
                <c:pt idx="59">
                  <c:v>24.431000000000001</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Comparison!$AF$4:$AF$63</c:f>
              <c:numCache>
                <c:formatCode>0.00</c:formatCode>
                <c:ptCount val="60"/>
                <c:pt idx="0">
                  <c:v>16</c:v>
                </c:pt>
                <c:pt idx="1">
                  <c:v>13.002000000000001</c:v>
                </c:pt>
                <c:pt idx="2">
                  <c:v>19.614999999999998</c:v>
                </c:pt>
                <c:pt idx="3">
                  <c:v>57.889000000000003</c:v>
                </c:pt>
                <c:pt idx="4">
                  <c:v>125.289</c:v>
                </c:pt>
                <c:pt idx="5">
                  <c:v>171.86600000000001</c:v>
                </c:pt>
                <c:pt idx="6">
                  <c:v>75.045000000000002</c:v>
                </c:pt>
                <c:pt idx="7">
                  <c:v>40.417999999999999</c:v>
                </c:pt>
                <c:pt idx="8">
                  <c:v>37.238999999999997</c:v>
                </c:pt>
                <c:pt idx="9">
                  <c:v>29.312999999999999</c:v>
                </c:pt>
                <c:pt idx="10">
                  <c:v>22.524999999999999</c:v>
                </c:pt>
                <c:pt idx="11">
                  <c:v>20.529</c:v>
                </c:pt>
                <c:pt idx="12">
                  <c:v>18.373000000000001</c:v>
                </c:pt>
                <c:pt idx="13">
                  <c:v>15.622</c:v>
                </c:pt>
                <c:pt idx="14">
                  <c:v>41.375</c:v>
                </c:pt>
                <c:pt idx="15">
                  <c:v>102.679</c:v>
                </c:pt>
                <c:pt idx="16">
                  <c:v>180.84100000000001</c:v>
                </c:pt>
                <c:pt idx="17">
                  <c:v>150.006</c:v>
                </c:pt>
                <c:pt idx="18">
                  <c:v>64.804000000000002</c:v>
                </c:pt>
                <c:pt idx="19">
                  <c:v>48.305</c:v>
                </c:pt>
                <c:pt idx="20">
                  <c:v>32.479999999999997</c:v>
                </c:pt>
                <c:pt idx="21">
                  <c:v>30.321999999999999</c:v>
                </c:pt>
                <c:pt idx="22">
                  <c:v>24.422000000000001</c:v>
                </c:pt>
                <c:pt idx="23">
                  <c:v>22.02</c:v>
                </c:pt>
                <c:pt idx="24">
                  <c:v>19.728000000000002</c:v>
                </c:pt>
                <c:pt idx="25">
                  <c:v>16.722000000000001</c:v>
                </c:pt>
                <c:pt idx="26">
                  <c:v>26.568999999999999</c:v>
                </c:pt>
                <c:pt idx="27">
                  <c:v>57.290999999999997</c:v>
                </c:pt>
                <c:pt idx="28">
                  <c:v>113.723</c:v>
                </c:pt>
                <c:pt idx="29">
                  <c:v>174.078</c:v>
                </c:pt>
                <c:pt idx="30">
                  <c:v>72.203999999999994</c:v>
                </c:pt>
                <c:pt idx="31">
                  <c:v>37.518999999999998</c:v>
                </c:pt>
                <c:pt idx="32">
                  <c:v>30.945</c:v>
                </c:pt>
                <c:pt idx="33">
                  <c:v>46.783000000000001</c:v>
                </c:pt>
                <c:pt idx="34">
                  <c:v>39.15</c:v>
                </c:pt>
                <c:pt idx="35">
                  <c:v>27.791</c:v>
                </c:pt>
                <c:pt idx="36">
                  <c:v>22.035</c:v>
                </c:pt>
                <c:pt idx="37">
                  <c:v>19.042999999999999</c:v>
                </c:pt>
                <c:pt idx="38">
                  <c:v>27.52</c:v>
                </c:pt>
                <c:pt idx="39">
                  <c:v>51.732999999999997</c:v>
                </c:pt>
                <c:pt idx="40">
                  <c:v>158.71199999999999</c:v>
                </c:pt>
                <c:pt idx="41">
                  <c:v>275.71199999999999</c:v>
                </c:pt>
                <c:pt idx="42">
                  <c:v>132.667</c:v>
                </c:pt>
                <c:pt idx="43">
                  <c:v>56.031999999999996</c:v>
                </c:pt>
                <c:pt idx="44">
                  <c:v>34.78</c:v>
                </c:pt>
                <c:pt idx="45">
                  <c:v>29.181000000000001</c:v>
                </c:pt>
                <c:pt idx="46">
                  <c:v>26.762</c:v>
                </c:pt>
                <c:pt idx="47">
                  <c:v>24.423999999999999</c:v>
                </c:pt>
                <c:pt idx="48">
                  <c:v>21.399000000000001</c:v>
                </c:pt>
                <c:pt idx="49">
                  <c:v>18.279</c:v>
                </c:pt>
                <c:pt idx="50">
                  <c:v>28.146000000000001</c:v>
                </c:pt>
                <c:pt idx="51">
                  <c:v>70.472999999999999</c:v>
                </c:pt>
                <c:pt idx="52">
                  <c:v>197.00899999999999</c:v>
                </c:pt>
                <c:pt idx="53">
                  <c:v>171.697</c:v>
                </c:pt>
                <c:pt idx="54">
                  <c:v>67.638000000000005</c:v>
                </c:pt>
                <c:pt idx="55">
                  <c:v>50.926000000000002</c:v>
                </c:pt>
                <c:pt idx="56">
                  <c:v>42.49</c:v>
                </c:pt>
                <c:pt idx="57">
                  <c:v>28.495000000000001</c:v>
                </c:pt>
                <c:pt idx="58">
                  <c:v>23.861000000000001</c:v>
                </c:pt>
                <c:pt idx="59">
                  <c:v>22.009</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Comparison!$AG$4:$AG$63</c:f>
              <c:numCache>
                <c:formatCode>0.00</c:formatCode>
                <c:ptCount val="60"/>
                <c:pt idx="0">
                  <c:v>16</c:v>
                </c:pt>
                <c:pt idx="1">
                  <c:v>13.356999999999999</c:v>
                </c:pt>
                <c:pt idx="2">
                  <c:v>36.216999999999999</c:v>
                </c:pt>
                <c:pt idx="3">
                  <c:v>86.153999999999996</c:v>
                </c:pt>
                <c:pt idx="4">
                  <c:v>144</c:v>
                </c:pt>
                <c:pt idx="5">
                  <c:v>122.01600000000001</c:v>
                </c:pt>
                <c:pt idx="6">
                  <c:v>53.088999999999999</c:v>
                </c:pt>
                <c:pt idx="7">
                  <c:v>44.081000000000003</c:v>
                </c:pt>
                <c:pt idx="8">
                  <c:v>29.044</c:v>
                </c:pt>
                <c:pt idx="9">
                  <c:v>27.978999999999999</c:v>
                </c:pt>
                <c:pt idx="10">
                  <c:v>22.446000000000002</c:v>
                </c:pt>
                <c:pt idx="11">
                  <c:v>20.195</c:v>
                </c:pt>
                <c:pt idx="12">
                  <c:v>18.091000000000001</c:v>
                </c:pt>
                <c:pt idx="13">
                  <c:v>16.032</c:v>
                </c:pt>
                <c:pt idx="14">
                  <c:v>25.638000000000002</c:v>
                </c:pt>
                <c:pt idx="15">
                  <c:v>56.378</c:v>
                </c:pt>
                <c:pt idx="16">
                  <c:v>114.813</c:v>
                </c:pt>
                <c:pt idx="17">
                  <c:v>170.33500000000001</c:v>
                </c:pt>
                <c:pt idx="18">
                  <c:v>70.188999999999993</c:v>
                </c:pt>
                <c:pt idx="19">
                  <c:v>36.642000000000003</c:v>
                </c:pt>
                <c:pt idx="20">
                  <c:v>31.102</c:v>
                </c:pt>
                <c:pt idx="21">
                  <c:v>45.921999999999997</c:v>
                </c:pt>
                <c:pt idx="22">
                  <c:v>37.963000000000001</c:v>
                </c:pt>
                <c:pt idx="23">
                  <c:v>26.998000000000001</c:v>
                </c:pt>
                <c:pt idx="24">
                  <c:v>21.535</c:v>
                </c:pt>
                <c:pt idx="25">
                  <c:v>18.759</c:v>
                </c:pt>
                <c:pt idx="26">
                  <c:v>27.317</c:v>
                </c:pt>
                <c:pt idx="27">
                  <c:v>52.076999999999998</c:v>
                </c:pt>
                <c:pt idx="28">
                  <c:v>165.876</c:v>
                </c:pt>
                <c:pt idx="29">
                  <c:v>273.81900000000002</c:v>
                </c:pt>
                <c:pt idx="30">
                  <c:v>127.97199999999999</c:v>
                </c:pt>
                <c:pt idx="31">
                  <c:v>54.737000000000002</c:v>
                </c:pt>
                <c:pt idx="32">
                  <c:v>34.378999999999998</c:v>
                </c:pt>
                <c:pt idx="33">
                  <c:v>28.949000000000002</c:v>
                </c:pt>
                <c:pt idx="34">
                  <c:v>26.629000000000001</c:v>
                </c:pt>
                <c:pt idx="35">
                  <c:v>24.193999999999999</c:v>
                </c:pt>
                <c:pt idx="36">
                  <c:v>21.242000000000001</c:v>
                </c:pt>
                <c:pt idx="37">
                  <c:v>18.227</c:v>
                </c:pt>
                <c:pt idx="38">
                  <c:v>28.646999999999998</c:v>
                </c:pt>
                <c:pt idx="39">
                  <c:v>74.054000000000002</c:v>
                </c:pt>
                <c:pt idx="40">
                  <c:v>200.386</c:v>
                </c:pt>
                <c:pt idx="41">
                  <c:v>168.548</c:v>
                </c:pt>
                <c:pt idx="42">
                  <c:v>66.334000000000003</c:v>
                </c:pt>
                <c:pt idx="43">
                  <c:v>51.258000000000003</c:v>
                </c:pt>
                <c:pt idx="44">
                  <c:v>41.390999999999998</c:v>
                </c:pt>
                <c:pt idx="45">
                  <c:v>28.280999999999999</c:v>
                </c:pt>
                <c:pt idx="46">
                  <c:v>23.79</c:v>
                </c:pt>
                <c:pt idx="47">
                  <c:v>21.946999999999999</c:v>
                </c:pt>
                <c:pt idx="48">
                  <c:v>19.991</c:v>
                </c:pt>
                <c:pt idx="49">
                  <c:v>18.425000000000001</c:v>
                </c:pt>
                <c:pt idx="50">
                  <c:v>32.652000000000001</c:v>
                </c:pt>
                <c:pt idx="51">
                  <c:v>93.26</c:v>
                </c:pt>
                <c:pt idx="52">
                  <c:v>273.72300000000001</c:v>
                </c:pt>
                <c:pt idx="53">
                  <c:v>413.54700000000003</c:v>
                </c:pt>
                <c:pt idx="54">
                  <c:v>197.91399999999999</c:v>
                </c:pt>
                <c:pt idx="55">
                  <c:v>66.623000000000005</c:v>
                </c:pt>
                <c:pt idx="56">
                  <c:v>55.796999999999997</c:v>
                </c:pt>
                <c:pt idx="57">
                  <c:v>47.564999999999998</c:v>
                </c:pt>
                <c:pt idx="58">
                  <c:v>36.85</c:v>
                </c:pt>
                <c:pt idx="59">
                  <c:v>31.962</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Comparison!$AH$4:$AH$63</c:f>
              <c:numCache>
                <c:formatCode>0.00</c:formatCode>
                <c:ptCount val="60"/>
                <c:pt idx="0">
                  <c:v>16</c:v>
                </c:pt>
                <c:pt idx="1">
                  <c:v>14.739000000000001</c:v>
                </c:pt>
                <c:pt idx="2">
                  <c:v>27.513999999999999</c:v>
                </c:pt>
                <c:pt idx="3">
                  <c:v>63.398000000000003</c:v>
                </c:pt>
                <c:pt idx="4">
                  <c:v>116.575</c:v>
                </c:pt>
                <c:pt idx="5">
                  <c:v>206.22300000000001</c:v>
                </c:pt>
                <c:pt idx="6">
                  <c:v>94.653000000000006</c:v>
                </c:pt>
                <c:pt idx="7">
                  <c:v>43.893000000000001</c:v>
                </c:pt>
                <c:pt idx="8">
                  <c:v>33.295999999999999</c:v>
                </c:pt>
                <c:pt idx="9">
                  <c:v>49.622</c:v>
                </c:pt>
                <c:pt idx="10">
                  <c:v>41.228000000000002</c:v>
                </c:pt>
                <c:pt idx="11">
                  <c:v>29.41</c:v>
                </c:pt>
                <c:pt idx="12">
                  <c:v>23.46</c:v>
                </c:pt>
                <c:pt idx="13">
                  <c:v>20.972999999999999</c:v>
                </c:pt>
                <c:pt idx="14">
                  <c:v>28.86</c:v>
                </c:pt>
                <c:pt idx="15">
                  <c:v>53.796999999999997</c:v>
                </c:pt>
                <c:pt idx="16">
                  <c:v>171.87</c:v>
                </c:pt>
                <c:pt idx="17">
                  <c:v>278.58499999999998</c:v>
                </c:pt>
                <c:pt idx="18">
                  <c:v>130.13999999999999</c:v>
                </c:pt>
                <c:pt idx="19">
                  <c:v>55.749000000000002</c:v>
                </c:pt>
                <c:pt idx="20">
                  <c:v>35.024000000000001</c:v>
                </c:pt>
                <c:pt idx="21">
                  <c:v>29.471</c:v>
                </c:pt>
                <c:pt idx="22">
                  <c:v>27.085999999999999</c:v>
                </c:pt>
                <c:pt idx="23">
                  <c:v>24.626000000000001</c:v>
                </c:pt>
                <c:pt idx="24">
                  <c:v>21.640999999999998</c:v>
                </c:pt>
                <c:pt idx="25">
                  <c:v>18.559999999999999</c:v>
                </c:pt>
                <c:pt idx="26">
                  <c:v>29.03</c:v>
                </c:pt>
                <c:pt idx="27">
                  <c:v>74.623999999999995</c:v>
                </c:pt>
                <c:pt idx="28">
                  <c:v>201.09399999999999</c:v>
                </c:pt>
                <c:pt idx="29">
                  <c:v>168.928</c:v>
                </c:pt>
                <c:pt idx="30">
                  <c:v>66.540000000000006</c:v>
                </c:pt>
                <c:pt idx="31">
                  <c:v>51.456000000000003</c:v>
                </c:pt>
                <c:pt idx="32">
                  <c:v>41.551000000000002</c:v>
                </c:pt>
                <c:pt idx="33">
                  <c:v>28.414000000000001</c:v>
                </c:pt>
                <c:pt idx="34">
                  <c:v>23.91</c:v>
                </c:pt>
                <c:pt idx="35">
                  <c:v>22.062000000000001</c:v>
                </c:pt>
                <c:pt idx="36">
                  <c:v>20.096</c:v>
                </c:pt>
                <c:pt idx="37">
                  <c:v>18.513000000000002</c:v>
                </c:pt>
                <c:pt idx="38">
                  <c:v>32.765000000000001</c:v>
                </c:pt>
                <c:pt idx="39">
                  <c:v>93.436999999999998</c:v>
                </c:pt>
                <c:pt idx="40">
                  <c:v>274.02100000000002</c:v>
                </c:pt>
                <c:pt idx="41">
                  <c:v>413.68400000000003</c:v>
                </c:pt>
                <c:pt idx="42">
                  <c:v>197.96899999999999</c:v>
                </c:pt>
                <c:pt idx="43">
                  <c:v>66.661000000000001</c:v>
                </c:pt>
                <c:pt idx="44">
                  <c:v>55.834000000000003</c:v>
                </c:pt>
                <c:pt idx="45">
                  <c:v>47.598999999999997</c:v>
                </c:pt>
                <c:pt idx="46">
                  <c:v>36.878999999999998</c:v>
                </c:pt>
                <c:pt idx="47">
                  <c:v>31.989000000000001</c:v>
                </c:pt>
                <c:pt idx="48">
                  <c:v>28.626999999999999</c:v>
                </c:pt>
                <c:pt idx="49">
                  <c:v>23.327999999999999</c:v>
                </c:pt>
                <c:pt idx="50">
                  <c:v>41.133000000000003</c:v>
                </c:pt>
                <c:pt idx="51">
                  <c:v>78.343999999999994</c:v>
                </c:pt>
                <c:pt idx="52">
                  <c:v>214.37200000000001</c:v>
                </c:pt>
                <c:pt idx="53">
                  <c:v>223.881</c:v>
                </c:pt>
                <c:pt idx="54">
                  <c:v>72.018000000000001</c:v>
                </c:pt>
                <c:pt idx="55">
                  <c:v>41.219000000000001</c:v>
                </c:pt>
                <c:pt idx="56">
                  <c:v>36.728999999999999</c:v>
                </c:pt>
                <c:pt idx="57">
                  <c:v>32.936999999999998</c:v>
                </c:pt>
                <c:pt idx="58">
                  <c:v>29.986000000000001</c:v>
                </c:pt>
                <c:pt idx="59">
                  <c:v>25.859000000000002</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Comparison!$AI$4:$AI$63</c:f>
              <c:numCache>
                <c:formatCode>0.00</c:formatCode>
                <c:ptCount val="60"/>
                <c:pt idx="0">
                  <c:v>16</c:v>
                </c:pt>
                <c:pt idx="1">
                  <c:v>14.329000000000001</c:v>
                </c:pt>
                <c:pt idx="2">
                  <c:v>22.152999999999999</c:v>
                </c:pt>
                <c:pt idx="3">
                  <c:v>44.786999999999999</c:v>
                </c:pt>
                <c:pt idx="4">
                  <c:v>102.47499999999999</c:v>
                </c:pt>
                <c:pt idx="5">
                  <c:v>220.096</c:v>
                </c:pt>
                <c:pt idx="6">
                  <c:v>120.979</c:v>
                </c:pt>
                <c:pt idx="7">
                  <c:v>52.893000000000001</c:v>
                </c:pt>
                <c:pt idx="8">
                  <c:v>31.812999999999999</c:v>
                </c:pt>
                <c:pt idx="9">
                  <c:v>27.100999999999999</c:v>
                </c:pt>
                <c:pt idx="10">
                  <c:v>24.954999999999998</c:v>
                </c:pt>
                <c:pt idx="11">
                  <c:v>22.733000000000001</c:v>
                </c:pt>
                <c:pt idx="12">
                  <c:v>19.863</c:v>
                </c:pt>
                <c:pt idx="13">
                  <c:v>17.652000000000001</c:v>
                </c:pt>
                <c:pt idx="14">
                  <c:v>27.268999999999998</c:v>
                </c:pt>
                <c:pt idx="15">
                  <c:v>72.08</c:v>
                </c:pt>
                <c:pt idx="16">
                  <c:v>197.529</c:v>
                </c:pt>
                <c:pt idx="17">
                  <c:v>167.06800000000001</c:v>
                </c:pt>
                <c:pt idx="18">
                  <c:v>66.114999999999995</c:v>
                </c:pt>
                <c:pt idx="19">
                  <c:v>50.918999999999997</c:v>
                </c:pt>
                <c:pt idx="20">
                  <c:v>41.055999999999997</c:v>
                </c:pt>
                <c:pt idx="21">
                  <c:v>27.969000000000001</c:v>
                </c:pt>
                <c:pt idx="22">
                  <c:v>23.507000000000001</c:v>
                </c:pt>
                <c:pt idx="23">
                  <c:v>21.68</c:v>
                </c:pt>
                <c:pt idx="24">
                  <c:v>19.744</c:v>
                </c:pt>
                <c:pt idx="25">
                  <c:v>18.219000000000001</c:v>
                </c:pt>
                <c:pt idx="26">
                  <c:v>32.414999999999999</c:v>
                </c:pt>
                <c:pt idx="27">
                  <c:v>92.950999999999993</c:v>
                </c:pt>
                <c:pt idx="28">
                  <c:v>272.96600000000001</c:v>
                </c:pt>
                <c:pt idx="29">
                  <c:v>413.03300000000002</c:v>
                </c:pt>
                <c:pt idx="30">
                  <c:v>197.751</c:v>
                </c:pt>
                <c:pt idx="31">
                  <c:v>66.540000000000006</c:v>
                </c:pt>
                <c:pt idx="32">
                  <c:v>55.731000000000002</c:v>
                </c:pt>
                <c:pt idx="33">
                  <c:v>47.505000000000003</c:v>
                </c:pt>
                <c:pt idx="34">
                  <c:v>36.798000000000002</c:v>
                </c:pt>
                <c:pt idx="35">
                  <c:v>31.913</c:v>
                </c:pt>
                <c:pt idx="36">
                  <c:v>28.556999999999999</c:v>
                </c:pt>
                <c:pt idx="37">
                  <c:v>23.268999999999998</c:v>
                </c:pt>
                <c:pt idx="38">
                  <c:v>41.076000000000001</c:v>
                </c:pt>
                <c:pt idx="39">
                  <c:v>78.233000000000004</c:v>
                </c:pt>
                <c:pt idx="40">
                  <c:v>214.196</c:v>
                </c:pt>
                <c:pt idx="41">
                  <c:v>223.81299999999999</c:v>
                </c:pt>
                <c:pt idx="42">
                  <c:v>71.983999999999995</c:v>
                </c:pt>
                <c:pt idx="43">
                  <c:v>41.185000000000002</c:v>
                </c:pt>
                <c:pt idx="44">
                  <c:v>36.700000000000003</c:v>
                </c:pt>
                <c:pt idx="45">
                  <c:v>32.909999999999997</c:v>
                </c:pt>
                <c:pt idx="46">
                  <c:v>29.962</c:v>
                </c:pt>
                <c:pt idx="47">
                  <c:v>25.835999999999999</c:v>
                </c:pt>
                <c:pt idx="48">
                  <c:v>22.998999999999999</c:v>
                </c:pt>
                <c:pt idx="49">
                  <c:v>22.863</c:v>
                </c:pt>
                <c:pt idx="50">
                  <c:v>49.496000000000002</c:v>
                </c:pt>
                <c:pt idx="51">
                  <c:v>60.972000000000001</c:v>
                </c:pt>
                <c:pt idx="52">
                  <c:v>188.083</c:v>
                </c:pt>
                <c:pt idx="53">
                  <c:v>543.84699999999998</c:v>
                </c:pt>
                <c:pt idx="54">
                  <c:v>502.137</c:v>
                </c:pt>
                <c:pt idx="55">
                  <c:v>136.07900000000001</c:v>
                </c:pt>
                <c:pt idx="56">
                  <c:v>63.76</c:v>
                </c:pt>
                <c:pt idx="57">
                  <c:v>56.783000000000001</c:v>
                </c:pt>
                <c:pt idx="58">
                  <c:v>43.125999999999998</c:v>
                </c:pt>
                <c:pt idx="59">
                  <c:v>38.962000000000003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Comparison!$AJ$4:$AJ$63</c:f>
              <c:numCache>
                <c:formatCode>0.00</c:formatCode>
                <c:ptCount val="60"/>
                <c:pt idx="0">
                  <c:v>15.999000000000001</c:v>
                </c:pt>
                <c:pt idx="1">
                  <c:v>13.914999999999999</c:v>
                </c:pt>
                <c:pt idx="2">
                  <c:v>24.484000000000002</c:v>
                </c:pt>
                <c:pt idx="3">
                  <c:v>61.987000000000002</c:v>
                </c:pt>
                <c:pt idx="4">
                  <c:v>152.70099999999999</c:v>
                </c:pt>
                <c:pt idx="5">
                  <c:v>136.45400000000001</c:v>
                </c:pt>
                <c:pt idx="6">
                  <c:v>53.302999999999997</c:v>
                </c:pt>
                <c:pt idx="7">
                  <c:v>45.503</c:v>
                </c:pt>
                <c:pt idx="8">
                  <c:v>38.372</c:v>
                </c:pt>
                <c:pt idx="9">
                  <c:v>25.838999999999999</c:v>
                </c:pt>
                <c:pt idx="10">
                  <c:v>21.577999999999999</c:v>
                </c:pt>
                <c:pt idx="11">
                  <c:v>19.896000000000001</c:v>
                </c:pt>
                <c:pt idx="12">
                  <c:v>18.117000000000001</c:v>
                </c:pt>
                <c:pt idx="13">
                  <c:v>17.463000000000001</c:v>
                </c:pt>
                <c:pt idx="14">
                  <c:v>31.012</c:v>
                </c:pt>
                <c:pt idx="15">
                  <c:v>91.019000000000005</c:v>
                </c:pt>
                <c:pt idx="16">
                  <c:v>267.08499999999998</c:v>
                </c:pt>
                <c:pt idx="17">
                  <c:v>408.72699999999998</c:v>
                </c:pt>
                <c:pt idx="18">
                  <c:v>196.917</c:v>
                </c:pt>
                <c:pt idx="19">
                  <c:v>66.209999999999994</c:v>
                </c:pt>
                <c:pt idx="20">
                  <c:v>55.337000000000003</c:v>
                </c:pt>
                <c:pt idx="21">
                  <c:v>47.140999999999998</c:v>
                </c:pt>
                <c:pt idx="22">
                  <c:v>36.49</c:v>
                </c:pt>
                <c:pt idx="23">
                  <c:v>31.638000000000002</c:v>
                </c:pt>
                <c:pt idx="24">
                  <c:v>28.3</c:v>
                </c:pt>
                <c:pt idx="25">
                  <c:v>23.056000000000001</c:v>
                </c:pt>
                <c:pt idx="26">
                  <c:v>40.835000000000001</c:v>
                </c:pt>
                <c:pt idx="27">
                  <c:v>77.884</c:v>
                </c:pt>
                <c:pt idx="28">
                  <c:v>213.65600000000001</c:v>
                </c:pt>
                <c:pt idx="29">
                  <c:v>223.53200000000001</c:v>
                </c:pt>
                <c:pt idx="30">
                  <c:v>71.853999999999999</c:v>
                </c:pt>
                <c:pt idx="31">
                  <c:v>41.078000000000003</c:v>
                </c:pt>
                <c:pt idx="32">
                  <c:v>36.616999999999997</c:v>
                </c:pt>
                <c:pt idx="33">
                  <c:v>32.826000000000001</c:v>
                </c:pt>
                <c:pt idx="34">
                  <c:v>29.885000000000002</c:v>
                </c:pt>
                <c:pt idx="35">
                  <c:v>25.763000000000002</c:v>
                </c:pt>
                <c:pt idx="36">
                  <c:v>22.933</c:v>
                </c:pt>
                <c:pt idx="37">
                  <c:v>22.809000000000001</c:v>
                </c:pt>
                <c:pt idx="38">
                  <c:v>49.433999999999997</c:v>
                </c:pt>
                <c:pt idx="39">
                  <c:v>60.890999999999998</c:v>
                </c:pt>
                <c:pt idx="40">
                  <c:v>187.92099999999999</c:v>
                </c:pt>
                <c:pt idx="41">
                  <c:v>543.63400000000001</c:v>
                </c:pt>
                <c:pt idx="42">
                  <c:v>502.07299999999998</c:v>
                </c:pt>
                <c:pt idx="43">
                  <c:v>136.059</c:v>
                </c:pt>
                <c:pt idx="44">
                  <c:v>63.744999999999997</c:v>
                </c:pt>
                <c:pt idx="45">
                  <c:v>56.77</c:v>
                </c:pt>
                <c:pt idx="46">
                  <c:v>43.113999999999997</c:v>
                </c:pt>
                <c:pt idx="47">
                  <c:v>38.951000000000001</c:v>
                </c:pt>
                <c:pt idx="48">
                  <c:v>33.951000000000001</c:v>
                </c:pt>
                <c:pt idx="49">
                  <c:v>30.222999999999999</c:v>
                </c:pt>
                <c:pt idx="50">
                  <c:v>40.095999999999997</c:v>
                </c:pt>
                <c:pt idx="51">
                  <c:v>87.959000000000003</c:v>
                </c:pt>
                <c:pt idx="52">
                  <c:v>345.30200000000002</c:v>
                </c:pt>
                <c:pt idx="53">
                  <c:v>314.471</c:v>
                </c:pt>
                <c:pt idx="54">
                  <c:v>126.893</c:v>
                </c:pt>
                <c:pt idx="55">
                  <c:v>52.649000000000001</c:v>
                </c:pt>
                <c:pt idx="56">
                  <c:v>40.423999999999999</c:v>
                </c:pt>
                <c:pt idx="57">
                  <c:v>45.353999999999999</c:v>
                </c:pt>
                <c:pt idx="58">
                  <c:v>35.521000000000001</c:v>
                </c:pt>
                <c:pt idx="59">
                  <c:v>31.849</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Comparison!$AK$4:$AK$63</c:f>
              <c:numCache>
                <c:formatCode>0.00</c:formatCode>
                <c:ptCount val="60"/>
                <c:pt idx="0">
                  <c:v>16.055</c:v>
                </c:pt>
                <c:pt idx="1">
                  <c:v>14.718</c:v>
                </c:pt>
                <c:pt idx="2">
                  <c:v>26.555</c:v>
                </c:pt>
                <c:pt idx="3">
                  <c:v>81.712999999999994</c:v>
                </c:pt>
                <c:pt idx="4">
                  <c:v>227.529</c:v>
                </c:pt>
                <c:pt idx="5">
                  <c:v>361.14100000000002</c:v>
                </c:pt>
                <c:pt idx="6">
                  <c:v>179.92</c:v>
                </c:pt>
                <c:pt idx="7">
                  <c:v>63.222000000000001</c:v>
                </c:pt>
                <c:pt idx="8">
                  <c:v>52.183999999999997</c:v>
                </c:pt>
                <c:pt idx="9">
                  <c:v>45.366999999999997</c:v>
                </c:pt>
                <c:pt idx="10">
                  <c:v>35.03</c:v>
                </c:pt>
                <c:pt idx="11">
                  <c:v>30.321999999999999</c:v>
                </c:pt>
                <c:pt idx="12">
                  <c:v>27.128</c:v>
                </c:pt>
                <c:pt idx="13">
                  <c:v>22.896000000000001</c:v>
                </c:pt>
                <c:pt idx="14">
                  <c:v>40.170999999999999</c:v>
                </c:pt>
                <c:pt idx="15">
                  <c:v>78.034000000000006</c:v>
                </c:pt>
                <c:pt idx="16">
                  <c:v>219.376</c:v>
                </c:pt>
                <c:pt idx="17">
                  <c:v>217.90899999999999</c:v>
                </c:pt>
                <c:pt idx="18">
                  <c:v>69.453000000000003</c:v>
                </c:pt>
                <c:pt idx="19">
                  <c:v>40.445</c:v>
                </c:pt>
                <c:pt idx="20">
                  <c:v>36.231000000000002</c:v>
                </c:pt>
                <c:pt idx="21">
                  <c:v>32.337000000000003</c:v>
                </c:pt>
                <c:pt idx="22">
                  <c:v>29.341000000000001</c:v>
                </c:pt>
                <c:pt idx="23">
                  <c:v>25.317</c:v>
                </c:pt>
                <c:pt idx="24">
                  <c:v>22.577999999999999</c:v>
                </c:pt>
                <c:pt idx="25">
                  <c:v>22.843</c:v>
                </c:pt>
                <c:pt idx="26">
                  <c:v>49.54</c:v>
                </c:pt>
                <c:pt idx="27">
                  <c:v>63.067</c:v>
                </c:pt>
                <c:pt idx="28">
                  <c:v>193.58500000000001</c:v>
                </c:pt>
                <c:pt idx="29">
                  <c:v>555.49699999999996</c:v>
                </c:pt>
                <c:pt idx="30">
                  <c:v>490.33199999999999</c:v>
                </c:pt>
                <c:pt idx="31">
                  <c:v>130.995</c:v>
                </c:pt>
                <c:pt idx="32">
                  <c:v>62.863999999999997</c:v>
                </c:pt>
                <c:pt idx="33">
                  <c:v>56.061</c:v>
                </c:pt>
                <c:pt idx="34">
                  <c:v>42.792000000000002</c:v>
                </c:pt>
                <c:pt idx="35">
                  <c:v>38.661999999999999</c:v>
                </c:pt>
                <c:pt idx="36">
                  <c:v>33.792999999999999</c:v>
                </c:pt>
                <c:pt idx="37">
                  <c:v>30.375</c:v>
                </c:pt>
                <c:pt idx="38">
                  <c:v>40.448</c:v>
                </c:pt>
                <c:pt idx="39">
                  <c:v>89.593000000000004</c:v>
                </c:pt>
                <c:pt idx="40">
                  <c:v>352.27600000000001</c:v>
                </c:pt>
                <c:pt idx="41">
                  <c:v>312.62400000000002</c:v>
                </c:pt>
                <c:pt idx="42">
                  <c:v>122.033</c:v>
                </c:pt>
                <c:pt idx="43">
                  <c:v>51.823</c:v>
                </c:pt>
                <c:pt idx="44">
                  <c:v>40.356999999999999</c:v>
                </c:pt>
                <c:pt idx="45">
                  <c:v>45.088000000000001</c:v>
                </c:pt>
                <c:pt idx="46">
                  <c:v>35.405999999999999</c:v>
                </c:pt>
                <c:pt idx="47">
                  <c:v>31.614000000000001</c:v>
                </c:pt>
                <c:pt idx="48">
                  <c:v>27.175999999999998</c:v>
                </c:pt>
                <c:pt idx="49">
                  <c:v>22.193000000000001</c:v>
                </c:pt>
                <c:pt idx="50">
                  <c:v>39.343000000000004</c:v>
                </c:pt>
                <c:pt idx="51">
                  <c:v>79.311999999999998</c:v>
                </c:pt>
                <c:pt idx="52">
                  <c:v>311.77300000000002</c:v>
                </c:pt>
                <c:pt idx="53">
                  <c:v>512.43200000000002</c:v>
                </c:pt>
                <c:pt idx="54">
                  <c:v>189.232</c:v>
                </c:pt>
                <c:pt idx="55">
                  <c:v>79.951999999999998</c:v>
                </c:pt>
                <c:pt idx="56">
                  <c:v>56.433999999999997</c:v>
                </c:pt>
                <c:pt idx="57">
                  <c:v>58.220999999999997</c:v>
                </c:pt>
                <c:pt idx="58">
                  <c:v>41.259</c:v>
                </c:pt>
                <c:pt idx="59">
                  <c:v>34.420999999999999</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Comparison!$AL$4:$AL$63</c:f>
              <c:numCache>
                <c:formatCode>0.00</c:formatCode>
                <c:ptCount val="60"/>
                <c:pt idx="0">
                  <c:v>15.999000000000001</c:v>
                </c:pt>
                <c:pt idx="1">
                  <c:v>13.05</c:v>
                </c:pt>
                <c:pt idx="2">
                  <c:v>27.204000000000001</c:v>
                </c:pt>
                <c:pt idx="3">
                  <c:v>52.511000000000003</c:v>
                </c:pt>
                <c:pt idx="4">
                  <c:v>145.38999999999999</c:v>
                </c:pt>
                <c:pt idx="5">
                  <c:v>178.83500000000001</c:v>
                </c:pt>
                <c:pt idx="6">
                  <c:v>57.625</c:v>
                </c:pt>
                <c:pt idx="7">
                  <c:v>34.253</c:v>
                </c:pt>
                <c:pt idx="8">
                  <c:v>30.382999999999999</c:v>
                </c:pt>
                <c:pt idx="9">
                  <c:v>27.748999999999999</c:v>
                </c:pt>
                <c:pt idx="10">
                  <c:v>25.501999999999999</c:v>
                </c:pt>
                <c:pt idx="11">
                  <c:v>21.533999999999999</c:v>
                </c:pt>
                <c:pt idx="12">
                  <c:v>19.087</c:v>
                </c:pt>
                <c:pt idx="13">
                  <c:v>20.632000000000001</c:v>
                </c:pt>
                <c:pt idx="14">
                  <c:v>45.667000000000002</c:v>
                </c:pt>
                <c:pt idx="15">
                  <c:v>58.94</c:v>
                </c:pt>
                <c:pt idx="16">
                  <c:v>186.68700000000001</c:v>
                </c:pt>
                <c:pt idx="17">
                  <c:v>545.96299999999997</c:v>
                </c:pt>
                <c:pt idx="18">
                  <c:v>487.28300000000002</c:v>
                </c:pt>
                <c:pt idx="19">
                  <c:v>130.13</c:v>
                </c:pt>
                <c:pt idx="20">
                  <c:v>62.167999999999999</c:v>
                </c:pt>
                <c:pt idx="21">
                  <c:v>55.366999999999997</c:v>
                </c:pt>
                <c:pt idx="22">
                  <c:v>42.204000000000001</c:v>
                </c:pt>
                <c:pt idx="23">
                  <c:v>38.110999999999997</c:v>
                </c:pt>
                <c:pt idx="24">
                  <c:v>33.286999999999999</c:v>
                </c:pt>
                <c:pt idx="25">
                  <c:v>29.928999999999998</c:v>
                </c:pt>
                <c:pt idx="26">
                  <c:v>39.92</c:v>
                </c:pt>
                <c:pt idx="27">
                  <c:v>88.769000000000005</c:v>
                </c:pt>
                <c:pt idx="28">
                  <c:v>351.33699999999999</c:v>
                </c:pt>
                <c:pt idx="29">
                  <c:v>312.22000000000003</c:v>
                </c:pt>
                <c:pt idx="30">
                  <c:v>121.788</c:v>
                </c:pt>
                <c:pt idx="31">
                  <c:v>51.613999999999997</c:v>
                </c:pt>
                <c:pt idx="32">
                  <c:v>40.167000000000002</c:v>
                </c:pt>
                <c:pt idx="33">
                  <c:v>44.905000000000001</c:v>
                </c:pt>
                <c:pt idx="34">
                  <c:v>35.241</c:v>
                </c:pt>
                <c:pt idx="35">
                  <c:v>31.46</c:v>
                </c:pt>
                <c:pt idx="36">
                  <c:v>27.038</c:v>
                </c:pt>
                <c:pt idx="37">
                  <c:v>22.077999999999999</c:v>
                </c:pt>
                <c:pt idx="38">
                  <c:v>39.183</c:v>
                </c:pt>
                <c:pt idx="39">
                  <c:v>79.093999999999994</c:v>
                </c:pt>
                <c:pt idx="40">
                  <c:v>311.46800000000002</c:v>
                </c:pt>
                <c:pt idx="41">
                  <c:v>512.25599999999997</c:v>
                </c:pt>
                <c:pt idx="42">
                  <c:v>189.16499999999999</c:v>
                </c:pt>
                <c:pt idx="43">
                  <c:v>79.897999999999996</c:v>
                </c:pt>
                <c:pt idx="44">
                  <c:v>56.392000000000003</c:v>
                </c:pt>
                <c:pt idx="45">
                  <c:v>58.182000000000002</c:v>
                </c:pt>
                <c:pt idx="46">
                  <c:v>41.22</c:v>
                </c:pt>
                <c:pt idx="47">
                  <c:v>34.384</c:v>
                </c:pt>
                <c:pt idx="48">
                  <c:v>30.884</c:v>
                </c:pt>
                <c:pt idx="49">
                  <c:v>26.55</c:v>
                </c:pt>
                <c:pt idx="50">
                  <c:v>39.636000000000003</c:v>
                </c:pt>
                <c:pt idx="51">
                  <c:v>57.704999999999998</c:v>
                </c:pt>
                <c:pt idx="52">
                  <c:v>190.17400000000001</c:v>
                </c:pt>
                <c:pt idx="53">
                  <c:v>198.459</c:v>
                </c:pt>
                <c:pt idx="54">
                  <c:v>99.165000000000006</c:v>
                </c:pt>
                <c:pt idx="55">
                  <c:v>46.944000000000003</c:v>
                </c:pt>
                <c:pt idx="56">
                  <c:v>32.750999999999998</c:v>
                </c:pt>
                <c:pt idx="57">
                  <c:v>37.936</c:v>
                </c:pt>
                <c:pt idx="58">
                  <c:v>31.114999999999998</c:v>
                </c:pt>
                <c:pt idx="59">
                  <c:v>29.183</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Comparison!$AM$4:$AM$63</c:f>
              <c:numCache>
                <c:formatCode>0.00</c:formatCode>
                <c:ptCount val="60"/>
                <c:pt idx="0">
                  <c:v>16</c:v>
                </c:pt>
                <c:pt idx="1">
                  <c:v>16.943000000000001</c:v>
                </c:pt>
                <c:pt idx="2">
                  <c:v>43.064</c:v>
                </c:pt>
                <c:pt idx="3">
                  <c:v>55.537999999999997</c:v>
                </c:pt>
                <c:pt idx="4">
                  <c:v>158.178</c:v>
                </c:pt>
                <c:pt idx="5">
                  <c:v>451.85199999999998</c:v>
                </c:pt>
                <c:pt idx="6">
                  <c:v>446.69099999999997</c:v>
                </c:pt>
                <c:pt idx="7">
                  <c:v>128.51300000000001</c:v>
                </c:pt>
                <c:pt idx="8">
                  <c:v>59.975000000000001</c:v>
                </c:pt>
                <c:pt idx="9">
                  <c:v>55.061</c:v>
                </c:pt>
                <c:pt idx="10">
                  <c:v>41.628</c:v>
                </c:pt>
                <c:pt idx="11">
                  <c:v>37.774999999999999</c:v>
                </c:pt>
                <c:pt idx="12">
                  <c:v>32.927999999999997</c:v>
                </c:pt>
                <c:pt idx="13">
                  <c:v>30.591999999999999</c:v>
                </c:pt>
                <c:pt idx="14">
                  <c:v>39.537999999999997</c:v>
                </c:pt>
                <c:pt idx="15">
                  <c:v>88.051000000000002</c:v>
                </c:pt>
                <c:pt idx="16">
                  <c:v>350.61500000000001</c:v>
                </c:pt>
                <c:pt idx="17">
                  <c:v>312.57400000000001</c:v>
                </c:pt>
                <c:pt idx="18">
                  <c:v>122.148</c:v>
                </c:pt>
                <c:pt idx="19">
                  <c:v>51.73</c:v>
                </c:pt>
                <c:pt idx="20">
                  <c:v>40.173000000000002</c:v>
                </c:pt>
                <c:pt idx="21">
                  <c:v>44.844999999999999</c:v>
                </c:pt>
                <c:pt idx="22">
                  <c:v>35.195</c:v>
                </c:pt>
                <c:pt idx="23">
                  <c:v>31.422000000000001</c:v>
                </c:pt>
                <c:pt idx="24">
                  <c:v>26.995000000000001</c:v>
                </c:pt>
                <c:pt idx="25">
                  <c:v>22.042999999999999</c:v>
                </c:pt>
                <c:pt idx="26">
                  <c:v>39.159999999999997</c:v>
                </c:pt>
                <c:pt idx="27">
                  <c:v>79.042000000000002</c:v>
                </c:pt>
                <c:pt idx="28">
                  <c:v>311.18900000000002</c:v>
                </c:pt>
                <c:pt idx="29">
                  <c:v>512.18399999999997</c:v>
                </c:pt>
                <c:pt idx="30">
                  <c:v>189.15100000000001</c:v>
                </c:pt>
                <c:pt idx="31">
                  <c:v>79.891000000000005</c:v>
                </c:pt>
                <c:pt idx="32">
                  <c:v>56.384</c:v>
                </c:pt>
                <c:pt idx="33">
                  <c:v>58.171999999999997</c:v>
                </c:pt>
                <c:pt idx="34">
                  <c:v>41.215000000000003</c:v>
                </c:pt>
                <c:pt idx="35">
                  <c:v>34.380000000000003</c:v>
                </c:pt>
                <c:pt idx="36">
                  <c:v>30.881</c:v>
                </c:pt>
                <c:pt idx="37">
                  <c:v>26.547999999999998</c:v>
                </c:pt>
                <c:pt idx="38">
                  <c:v>39.643999999999998</c:v>
                </c:pt>
                <c:pt idx="39">
                  <c:v>57.7</c:v>
                </c:pt>
                <c:pt idx="40">
                  <c:v>190.12899999999999</c:v>
                </c:pt>
                <c:pt idx="41">
                  <c:v>198.45699999999999</c:v>
                </c:pt>
                <c:pt idx="42">
                  <c:v>99.165999999999997</c:v>
                </c:pt>
                <c:pt idx="43">
                  <c:v>46.944000000000003</c:v>
                </c:pt>
                <c:pt idx="44">
                  <c:v>32.750999999999998</c:v>
                </c:pt>
                <c:pt idx="45">
                  <c:v>37.936</c:v>
                </c:pt>
                <c:pt idx="46">
                  <c:v>31.116</c:v>
                </c:pt>
                <c:pt idx="47">
                  <c:v>29.183</c:v>
                </c:pt>
                <c:pt idx="48">
                  <c:v>25.155999999999999</c:v>
                </c:pt>
                <c:pt idx="49">
                  <c:v>24.262</c:v>
                </c:pt>
                <c:pt idx="50">
                  <c:v>32.921999999999997</c:v>
                </c:pt>
                <c:pt idx="51">
                  <c:v>43.006999999999998</c:v>
                </c:pt>
                <c:pt idx="52">
                  <c:v>190.358</c:v>
                </c:pt>
                <c:pt idx="53">
                  <c:v>338.14600000000002</c:v>
                </c:pt>
                <c:pt idx="54">
                  <c:v>215.44300000000001</c:v>
                </c:pt>
                <c:pt idx="55">
                  <c:v>82.887</c:v>
                </c:pt>
                <c:pt idx="56">
                  <c:v>45.207000000000001</c:v>
                </c:pt>
                <c:pt idx="57">
                  <c:v>36.362000000000002</c:v>
                </c:pt>
                <c:pt idx="58">
                  <c:v>28.96</c:v>
                </c:pt>
                <c:pt idx="59">
                  <c:v>26.734000000000002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Comparison!$AN$4:$AN$63</c:f>
              <c:numCache>
                <c:formatCode>0.00</c:formatCode>
                <c:ptCount val="60"/>
                <c:pt idx="0">
                  <c:v>16</c:v>
                </c:pt>
                <c:pt idx="1">
                  <c:v>15.347</c:v>
                </c:pt>
                <c:pt idx="2">
                  <c:v>24.190999999999999</c:v>
                </c:pt>
                <c:pt idx="3">
                  <c:v>68.917000000000002</c:v>
                </c:pt>
                <c:pt idx="4">
                  <c:v>265.14299999999997</c:v>
                </c:pt>
                <c:pt idx="5">
                  <c:v>295.428</c:v>
                </c:pt>
                <c:pt idx="6">
                  <c:v>123.331</c:v>
                </c:pt>
                <c:pt idx="7">
                  <c:v>50.161000000000001</c:v>
                </c:pt>
                <c:pt idx="8">
                  <c:v>36.494</c:v>
                </c:pt>
                <c:pt idx="9">
                  <c:v>41.926000000000002</c:v>
                </c:pt>
                <c:pt idx="10">
                  <c:v>32.503</c:v>
                </c:pt>
                <c:pt idx="11">
                  <c:v>29.026</c:v>
                </c:pt>
                <c:pt idx="12">
                  <c:v>24.745999999999999</c:v>
                </c:pt>
                <c:pt idx="13">
                  <c:v>20.863</c:v>
                </c:pt>
                <c:pt idx="14">
                  <c:v>36.984000000000002</c:v>
                </c:pt>
                <c:pt idx="15">
                  <c:v>76.325999999999993</c:v>
                </c:pt>
                <c:pt idx="16">
                  <c:v>306.589</c:v>
                </c:pt>
                <c:pt idx="17">
                  <c:v>509.02699999999999</c:v>
                </c:pt>
                <c:pt idx="18">
                  <c:v>188.46</c:v>
                </c:pt>
                <c:pt idx="19">
                  <c:v>79.341999999999999</c:v>
                </c:pt>
                <c:pt idx="20">
                  <c:v>55.835999999999999</c:v>
                </c:pt>
                <c:pt idx="21">
                  <c:v>57.609000000000002</c:v>
                </c:pt>
                <c:pt idx="22">
                  <c:v>40.722000000000001</c:v>
                </c:pt>
                <c:pt idx="23">
                  <c:v>33.92</c:v>
                </c:pt>
                <c:pt idx="24">
                  <c:v>30.454000000000001</c:v>
                </c:pt>
                <c:pt idx="25">
                  <c:v>26.187999999999999</c:v>
                </c:pt>
                <c:pt idx="26">
                  <c:v>39.207000000000001</c:v>
                </c:pt>
                <c:pt idx="27">
                  <c:v>57.197000000000003</c:v>
                </c:pt>
                <c:pt idx="28">
                  <c:v>189.489</c:v>
                </c:pt>
                <c:pt idx="29">
                  <c:v>198.12700000000001</c:v>
                </c:pt>
                <c:pt idx="30">
                  <c:v>98.926000000000002</c:v>
                </c:pt>
                <c:pt idx="31">
                  <c:v>46.73</c:v>
                </c:pt>
                <c:pt idx="32">
                  <c:v>32.564</c:v>
                </c:pt>
                <c:pt idx="33">
                  <c:v>37.75</c:v>
                </c:pt>
                <c:pt idx="34">
                  <c:v>30.957999999999998</c:v>
                </c:pt>
                <c:pt idx="35">
                  <c:v>29.024999999999999</c:v>
                </c:pt>
                <c:pt idx="36">
                  <c:v>25.012</c:v>
                </c:pt>
                <c:pt idx="37">
                  <c:v>24.132999999999999</c:v>
                </c:pt>
                <c:pt idx="38">
                  <c:v>32.781999999999996</c:v>
                </c:pt>
                <c:pt idx="39">
                  <c:v>42.874000000000002</c:v>
                </c:pt>
                <c:pt idx="40">
                  <c:v>190.10599999999999</c:v>
                </c:pt>
                <c:pt idx="41">
                  <c:v>338.01600000000002</c:v>
                </c:pt>
                <c:pt idx="42">
                  <c:v>215.35900000000001</c:v>
                </c:pt>
                <c:pt idx="43">
                  <c:v>82.817999999999998</c:v>
                </c:pt>
                <c:pt idx="44">
                  <c:v>45.146000000000001</c:v>
                </c:pt>
                <c:pt idx="45">
                  <c:v>36.304000000000002</c:v>
                </c:pt>
                <c:pt idx="46">
                  <c:v>28.911999999999999</c:v>
                </c:pt>
                <c:pt idx="47">
                  <c:v>26.686</c:v>
                </c:pt>
                <c:pt idx="48">
                  <c:v>25.850999999999999</c:v>
                </c:pt>
                <c:pt idx="49">
                  <c:v>25.811</c:v>
                </c:pt>
                <c:pt idx="50">
                  <c:v>29.141999999999999</c:v>
                </c:pt>
                <c:pt idx="51">
                  <c:v>71.013000000000005</c:v>
                </c:pt>
                <c:pt idx="52">
                  <c:v>219.64599999999999</c:v>
                </c:pt>
                <c:pt idx="53">
                  <c:v>161.70400000000001</c:v>
                </c:pt>
                <c:pt idx="54">
                  <c:v>50.774000000000001</c:v>
                </c:pt>
                <c:pt idx="55">
                  <c:v>40.295000000000002</c:v>
                </c:pt>
                <c:pt idx="56">
                  <c:v>33.311999999999998</c:v>
                </c:pt>
                <c:pt idx="57">
                  <c:v>28.073</c:v>
                </c:pt>
                <c:pt idx="58">
                  <c:v>24.465</c:v>
                </c:pt>
                <c:pt idx="59">
                  <c:v>21.991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Comparison!$AO$4:$AO$63</c:f>
              <c:numCache>
                <c:formatCode>0.00</c:formatCode>
                <c:ptCount val="60"/>
                <c:pt idx="0">
                  <c:v>16</c:v>
                </c:pt>
                <c:pt idx="1">
                  <c:v>13.003</c:v>
                </c:pt>
                <c:pt idx="2">
                  <c:v>26.143000000000001</c:v>
                </c:pt>
                <c:pt idx="3">
                  <c:v>49.430999999999997</c:v>
                </c:pt>
                <c:pt idx="4">
                  <c:v>156.93100000000001</c:v>
                </c:pt>
                <c:pt idx="5">
                  <c:v>282.63900000000001</c:v>
                </c:pt>
                <c:pt idx="6">
                  <c:v>107.60299999999999</c:v>
                </c:pt>
                <c:pt idx="7">
                  <c:v>54.433</c:v>
                </c:pt>
                <c:pt idx="8">
                  <c:v>41.552999999999997</c:v>
                </c:pt>
                <c:pt idx="9">
                  <c:v>46.411999999999999</c:v>
                </c:pt>
                <c:pt idx="10">
                  <c:v>32.247</c:v>
                </c:pt>
                <c:pt idx="11">
                  <c:v>26.247</c:v>
                </c:pt>
                <c:pt idx="12">
                  <c:v>23.542999999999999</c:v>
                </c:pt>
                <c:pt idx="13">
                  <c:v>21.402999999999999</c:v>
                </c:pt>
                <c:pt idx="14">
                  <c:v>33.613999999999997</c:v>
                </c:pt>
                <c:pt idx="15">
                  <c:v>51.374000000000002</c:v>
                </c:pt>
                <c:pt idx="16">
                  <c:v>180.46799999999999</c:v>
                </c:pt>
                <c:pt idx="17">
                  <c:v>186.37700000000001</c:v>
                </c:pt>
                <c:pt idx="18">
                  <c:v>92.715000000000003</c:v>
                </c:pt>
                <c:pt idx="19">
                  <c:v>43.186</c:v>
                </c:pt>
                <c:pt idx="20">
                  <c:v>29.940999999999999</c:v>
                </c:pt>
                <c:pt idx="21">
                  <c:v>35.482999999999997</c:v>
                </c:pt>
                <c:pt idx="22">
                  <c:v>28.806999999999999</c:v>
                </c:pt>
                <c:pt idx="23">
                  <c:v>26.766999999999999</c:v>
                </c:pt>
                <c:pt idx="24">
                  <c:v>23.123999999999999</c:v>
                </c:pt>
                <c:pt idx="25">
                  <c:v>22.640999999999998</c:v>
                </c:pt>
                <c:pt idx="26">
                  <c:v>31.747</c:v>
                </c:pt>
                <c:pt idx="27">
                  <c:v>42.441000000000003</c:v>
                </c:pt>
                <c:pt idx="28">
                  <c:v>195.20500000000001</c:v>
                </c:pt>
                <c:pt idx="29">
                  <c:v>336.77300000000002</c:v>
                </c:pt>
                <c:pt idx="30">
                  <c:v>207.792</c:v>
                </c:pt>
                <c:pt idx="31">
                  <c:v>79.588999999999999</c:v>
                </c:pt>
                <c:pt idx="32">
                  <c:v>43.984999999999999</c:v>
                </c:pt>
                <c:pt idx="33">
                  <c:v>35.387</c:v>
                </c:pt>
                <c:pt idx="34">
                  <c:v>28.334</c:v>
                </c:pt>
                <c:pt idx="35">
                  <c:v>26.135000000000002</c:v>
                </c:pt>
                <c:pt idx="36">
                  <c:v>25.478000000000002</c:v>
                </c:pt>
                <c:pt idx="37">
                  <c:v>25.451000000000001</c:v>
                </c:pt>
                <c:pt idx="38">
                  <c:v>29.06</c:v>
                </c:pt>
                <c:pt idx="39">
                  <c:v>74.103999999999999</c:v>
                </c:pt>
                <c:pt idx="40">
                  <c:v>223.30500000000001</c:v>
                </c:pt>
                <c:pt idx="41">
                  <c:v>155.22</c:v>
                </c:pt>
                <c:pt idx="42">
                  <c:v>49.417999999999999</c:v>
                </c:pt>
                <c:pt idx="43">
                  <c:v>40.116</c:v>
                </c:pt>
                <c:pt idx="44">
                  <c:v>32.698999999999998</c:v>
                </c:pt>
                <c:pt idx="45">
                  <c:v>27.736999999999998</c:v>
                </c:pt>
                <c:pt idx="46">
                  <c:v>24.189</c:v>
                </c:pt>
                <c:pt idx="47">
                  <c:v>21.763000000000002</c:v>
                </c:pt>
                <c:pt idx="48">
                  <c:v>19.478999999999999</c:v>
                </c:pt>
                <c:pt idx="49">
                  <c:v>19.183</c:v>
                </c:pt>
                <c:pt idx="50">
                  <c:v>29.515999999999998</c:v>
                </c:pt>
                <c:pt idx="51">
                  <c:v>56.993000000000002</c:v>
                </c:pt>
                <c:pt idx="52">
                  <c:v>238.411</c:v>
                </c:pt>
                <c:pt idx="53">
                  <c:v>196.631</c:v>
                </c:pt>
                <c:pt idx="54">
                  <c:v>58.162999999999997</c:v>
                </c:pt>
                <c:pt idx="55">
                  <c:v>44.430999999999997</c:v>
                </c:pt>
                <c:pt idx="56">
                  <c:v>30.370999999999999</c:v>
                </c:pt>
                <c:pt idx="57">
                  <c:v>26.875</c:v>
                </c:pt>
                <c:pt idx="58">
                  <c:v>26.587</c:v>
                </c:pt>
                <c:pt idx="59">
                  <c:v>22.873000000000001</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Comparison!$AP$4:$AP$63</c:f>
              <c:numCache>
                <c:formatCode>0.00</c:formatCode>
                <c:ptCount val="60"/>
                <c:pt idx="0">
                  <c:v>16</c:v>
                </c:pt>
                <c:pt idx="1">
                  <c:v>13.909000000000001</c:v>
                </c:pt>
                <c:pt idx="2">
                  <c:v>25.062000000000001</c:v>
                </c:pt>
                <c:pt idx="3">
                  <c:v>42.642000000000003</c:v>
                </c:pt>
                <c:pt idx="4">
                  <c:v>120.553</c:v>
                </c:pt>
                <c:pt idx="5">
                  <c:v>158.625</c:v>
                </c:pt>
                <c:pt idx="6">
                  <c:v>90.596999999999994</c:v>
                </c:pt>
                <c:pt idx="7">
                  <c:v>41.106999999999999</c:v>
                </c:pt>
                <c:pt idx="8">
                  <c:v>26.768999999999998</c:v>
                </c:pt>
                <c:pt idx="9">
                  <c:v>32.49</c:v>
                </c:pt>
                <c:pt idx="10">
                  <c:v>26.762</c:v>
                </c:pt>
                <c:pt idx="11">
                  <c:v>24.852</c:v>
                </c:pt>
                <c:pt idx="12">
                  <c:v>21.288</c:v>
                </c:pt>
                <c:pt idx="13">
                  <c:v>21.798999999999999</c:v>
                </c:pt>
                <c:pt idx="14">
                  <c:v>29.981999999999999</c:v>
                </c:pt>
                <c:pt idx="15">
                  <c:v>40.752000000000002</c:v>
                </c:pt>
                <c:pt idx="16">
                  <c:v>192.262</c:v>
                </c:pt>
                <c:pt idx="17">
                  <c:v>334.315</c:v>
                </c:pt>
                <c:pt idx="18">
                  <c:v>207.262</c:v>
                </c:pt>
                <c:pt idx="19">
                  <c:v>79.210999999999999</c:v>
                </c:pt>
                <c:pt idx="20">
                  <c:v>43.582000000000001</c:v>
                </c:pt>
                <c:pt idx="21">
                  <c:v>34.966999999999999</c:v>
                </c:pt>
                <c:pt idx="22">
                  <c:v>27.984999999999999</c:v>
                </c:pt>
                <c:pt idx="23">
                  <c:v>25.785</c:v>
                </c:pt>
                <c:pt idx="24">
                  <c:v>25.143000000000001</c:v>
                </c:pt>
                <c:pt idx="25">
                  <c:v>25.16</c:v>
                </c:pt>
                <c:pt idx="26">
                  <c:v>28.748999999999999</c:v>
                </c:pt>
                <c:pt idx="27">
                  <c:v>73.664000000000001</c:v>
                </c:pt>
                <c:pt idx="28">
                  <c:v>222.73599999999999</c:v>
                </c:pt>
                <c:pt idx="29">
                  <c:v>154.941</c:v>
                </c:pt>
                <c:pt idx="30">
                  <c:v>49.244</c:v>
                </c:pt>
                <c:pt idx="31">
                  <c:v>39.939</c:v>
                </c:pt>
                <c:pt idx="32">
                  <c:v>32.552</c:v>
                </c:pt>
                <c:pt idx="33">
                  <c:v>27.606999999999999</c:v>
                </c:pt>
                <c:pt idx="34">
                  <c:v>24.071999999999999</c:v>
                </c:pt>
                <c:pt idx="35">
                  <c:v>21.645</c:v>
                </c:pt>
                <c:pt idx="36">
                  <c:v>19.369</c:v>
                </c:pt>
                <c:pt idx="37">
                  <c:v>19.087</c:v>
                </c:pt>
                <c:pt idx="38">
                  <c:v>29.4</c:v>
                </c:pt>
                <c:pt idx="39">
                  <c:v>56.845999999999997</c:v>
                </c:pt>
                <c:pt idx="40">
                  <c:v>238.178</c:v>
                </c:pt>
                <c:pt idx="41">
                  <c:v>196.52600000000001</c:v>
                </c:pt>
                <c:pt idx="42">
                  <c:v>58.101999999999997</c:v>
                </c:pt>
                <c:pt idx="43">
                  <c:v>44.375999999999998</c:v>
                </c:pt>
                <c:pt idx="44">
                  <c:v>30.324999999999999</c:v>
                </c:pt>
                <c:pt idx="45">
                  <c:v>26.83</c:v>
                </c:pt>
                <c:pt idx="46">
                  <c:v>26.55</c:v>
                </c:pt>
                <c:pt idx="47">
                  <c:v>22.832999999999998</c:v>
                </c:pt>
                <c:pt idx="48">
                  <c:v>20.173999999999999</c:v>
                </c:pt>
                <c:pt idx="49">
                  <c:v>16.533000000000001</c:v>
                </c:pt>
                <c:pt idx="50">
                  <c:v>20.143000000000001</c:v>
                </c:pt>
                <c:pt idx="51">
                  <c:v>51.088999999999999</c:v>
                </c:pt>
                <c:pt idx="52">
                  <c:v>72.748999999999995</c:v>
                </c:pt>
                <c:pt idx="53">
                  <c:v>54.241</c:v>
                </c:pt>
                <c:pt idx="54">
                  <c:v>21.774999999999999</c:v>
                </c:pt>
                <c:pt idx="55">
                  <c:v>17.355</c:v>
                </c:pt>
                <c:pt idx="56">
                  <c:v>19.149000000000001</c:v>
                </c:pt>
                <c:pt idx="57">
                  <c:v>26.463000000000001</c:v>
                </c:pt>
                <c:pt idx="58">
                  <c:v>16.454000000000001</c:v>
                </c:pt>
                <c:pt idx="59">
                  <c:v>13.955</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Comparison!$AQ$4:$AQ$63</c:f>
              <c:numCache>
                <c:formatCode>0.00</c:formatCode>
                <c:ptCount val="60"/>
                <c:pt idx="0">
                  <c:v>16.565999999999999</c:v>
                </c:pt>
                <c:pt idx="1">
                  <c:v>18.518000000000001</c:v>
                </c:pt>
                <c:pt idx="2">
                  <c:v>27.561</c:v>
                </c:pt>
                <c:pt idx="3">
                  <c:v>38.768999999999998</c:v>
                </c:pt>
                <c:pt idx="4">
                  <c:v>157.197</c:v>
                </c:pt>
                <c:pt idx="5">
                  <c:v>305.87099999999998</c:v>
                </c:pt>
                <c:pt idx="6">
                  <c:v>211.08199999999999</c:v>
                </c:pt>
                <c:pt idx="7">
                  <c:v>84.248999999999995</c:v>
                </c:pt>
                <c:pt idx="8">
                  <c:v>43.723999999999997</c:v>
                </c:pt>
                <c:pt idx="9">
                  <c:v>35.527000000000001</c:v>
                </c:pt>
                <c:pt idx="10">
                  <c:v>28.216999999999999</c:v>
                </c:pt>
                <c:pt idx="11">
                  <c:v>25.986000000000001</c:v>
                </c:pt>
                <c:pt idx="12">
                  <c:v>25.181999999999999</c:v>
                </c:pt>
                <c:pt idx="13">
                  <c:v>26.15</c:v>
                </c:pt>
                <c:pt idx="14">
                  <c:v>28.794</c:v>
                </c:pt>
                <c:pt idx="15">
                  <c:v>73.87</c:v>
                </c:pt>
                <c:pt idx="16">
                  <c:v>223.905</c:v>
                </c:pt>
                <c:pt idx="17">
                  <c:v>155.386</c:v>
                </c:pt>
                <c:pt idx="18">
                  <c:v>49.686</c:v>
                </c:pt>
                <c:pt idx="19">
                  <c:v>40.180999999999997</c:v>
                </c:pt>
                <c:pt idx="20">
                  <c:v>32.676000000000002</c:v>
                </c:pt>
                <c:pt idx="21">
                  <c:v>27.664000000000001</c:v>
                </c:pt>
                <c:pt idx="22">
                  <c:v>24.100999999999999</c:v>
                </c:pt>
                <c:pt idx="23">
                  <c:v>21.693999999999999</c:v>
                </c:pt>
                <c:pt idx="24">
                  <c:v>19.411000000000001</c:v>
                </c:pt>
                <c:pt idx="25">
                  <c:v>19.113</c:v>
                </c:pt>
                <c:pt idx="26">
                  <c:v>29.422000000000001</c:v>
                </c:pt>
                <c:pt idx="27">
                  <c:v>56.860999999999997</c:v>
                </c:pt>
                <c:pt idx="28">
                  <c:v>238.126</c:v>
                </c:pt>
                <c:pt idx="29">
                  <c:v>196.53100000000001</c:v>
                </c:pt>
                <c:pt idx="30">
                  <c:v>58.122</c:v>
                </c:pt>
                <c:pt idx="31">
                  <c:v>44.389000000000003</c:v>
                </c:pt>
                <c:pt idx="32">
                  <c:v>30.332999999999998</c:v>
                </c:pt>
                <c:pt idx="33">
                  <c:v>26.838999999999999</c:v>
                </c:pt>
                <c:pt idx="34">
                  <c:v>26.545000000000002</c:v>
                </c:pt>
                <c:pt idx="35">
                  <c:v>22.841000000000001</c:v>
                </c:pt>
                <c:pt idx="36">
                  <c:v>20.18</c:v>
                </c:pt>
                <c:pt idx="37">
                  <c:v>16.536999999999999</c:v>
                </c:pt>
                <c:pt idx="38">
                  <c:v>20.143000000000001</c:v>
                </c:pt>
                <c:pt idx="39">
                  <c:v>51.095999999999997</c:v>
                </c:pt>
                <c:pt idx="40">
                  <c:v>72.757999999999996</c:v>
                </c:pt>
                <c:pt idx="41">
                  <c:v>54.246000000000002</c:v>
                </c:pt>
                <c:pt idx="42">
                  <c:v>21.783000000000001</c:v>
                </c:pt>
                <c:pt idx="43">
                  <c:v>17.356000000000002</c:v>
                </c:pt>
                <c:pt idx="44">
                  <c:v>19.146000000000001</c:v>
                </c:pt>
                <c:pt idx="45">
                  <c:v>26.46</c:v>
                </c:pt>
                <c:pt idx="46">
                  <c:v>16.452999999999999</c:v>
                </c:pt>
                <c:pt idx="47">
                  <c:v>13.954000000000001</c:v>
                </c:pt>
                <c:pt idx="48">
                  <c:v>12.603999999999999</c:v>
                </c:pt>
                <c:pt idx="49">
                  <c:v>15.579000000000001</c:v>
                </c:pt>
                <c:pt idx="50">
                  <c:v>24.875</c:v>
                </c:pt>
                <c:pt idx="51">
                  <c:v>49.28</c:v>
                </c:pt>
                <c:pt idx="52">
                  <c:v>147.24700000000001</c:v>
                </c:pt>
                <c:pt idx="53">
                  <c:v>221.756</c:v>
                </c:pt>
                <c:pt idx="54">
                  <c:v>64.954999999999998</c:v>
                </c:pt>
                <c:pt idx="55">
                  <c:v>37.575000000000003</c:v>
                </c:pt>
                <c:pt idx="56">
                  <c:v>52.872999999999998</c:v>
                </c:pt>
                <c:pt idx="57">
                  <c:v>34.109000000000002</c:v>
                </c:pt>
                <c:pt idx="58">
                  <c:v>24.102</c:v>
                </c:pt>
                <c:pt idx="59">
                  <c:v>22.347000000000001</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Comparison!$AR$4:$AR$63</c:f>
              <c:numCache>
                <c:formatCode>0.00</c:formatCode>
                <c:ptCount val="60"/>
                <c:pt idx="0">
                  <c:v>18.225000000000001</c:v>
                </c:pt>
                <c:pt idx="1">
                  <c:v>19.635000000000002</c:v>
                </c:pt>
                <c:pt idx="2">
                  <c:v>22.588999999999999</c:v>
                </c:pt>
                <c:pt idx="3">
                  <c:v>70.608999999999995</c:v>
                </c:pt>
                <c:pt idx="4">
                  <c:v>219.04300000000001</c:v>
                </c:pt>
                <c:pt idx="5">
                  <c:v>220</c:v>
                </c:pt>
                <c:pt idx="6">
                  <c:v>65.117999999999995</c:v>
                </c:pt>
                <c:pt idx="7">
                  <c:v>45.843000000000004</c:v>
                </c:pt>
                <c:pt idx="8">
                  <c:v>35</c:v>
                </c:pt>
                <c:pt idx="9">
                  <c:v>29.654</c:v>
                </c:pt>
                <c:pt idx="10">
                  <c:v>25.651</c:v>
                </c:pt>
                <c:pt idx="11">
                  <c:v>23.068000000000001</c:v>
                </c:pt>
                <c:pt idx="12">
                  <c:v>20.635999999999999</c:v>
                </c:pt>
                <c:pt idx="13">
                  <c:v>20.738</c:v>
                </c:pt>
                <c:pt idx="14">
                  <c:v>30.411999999999999</c:v>
                </c:pt>
                <c:pt idx="15">
                  <c:v>58.289000000000001</c:v>
                </c:pt>
                <c:pt idx="16">
                  <c:v>244.46</c:v>
                </c:pt>
                <c:pt idx="17">
                  <c:v>199.15600000000001</c:v>
                </c:pt>
                <c:pt idx="18">
                  <c:v>59.195999999999998</c:v>
                </c:pt>
                <c:pt idx="19">
                  <c:v>45.057000000000002</c:v>
                </c:pt>
                <c:pt idx="20">
                  <c:v>30.751999999999999</c:v>
                </c:pt>
                <c:pt idx="21">
                  <c:v>27.178999999999998</c:v>
                </c:pt>
                <c:pt idx="22">
                  <c:v>26.811</c:v>
                </c:pt>
                <c:pt idx="23">
                  <c:v>23.113</c:v>
                </c:pt>
                <c:pt idx="24">
                  <c:v>20.425999999999998</c:v>
                </c:pt>
                <c:pt idx="25">
                  <c:v>16.739000000000001</c:v>
                </c:pt>
                <c:pt idx="26">
                  <c:v>20.349</c:v>
                </c:pt>
                <c:pt idx="27">
                  <c:v>51.33</c:v>
                </c:pt>
                <c:pt idx="28">
                  <c:v>72.945999999999998</c:v>
                </c:pt>
                <c:pt idx="29">
                  <c:v>54.332999999999998</c:v>
                </c:pt>
                <c:pt idx="30">
                  <c:v>21.856000000000002</c:v>
                </c:pt>
                <c:pt idx="31">
                  <c:v>17.463999999999999</c:v>
                </c:pt>
                <c:pt idx="32">
                  <c:v>19.251999999999999</c:v>
                </c:pt>
                <c:pt idx="33">
                  <c:v>26.559000000000001</c:v>
                </c:pt>
                <c:pt idx="34">
                  <c:v>16.542000000000002</c:v>
                </c:pt>
                <c:pt idx="35">
                  <c:v>14.038</c:v>
                </c:pt>
                <c:pt idx="36">
                  <c:v>12.682</c:v>
                </c:pt>
                <c:pt idx="37">
                  <c:v>15.644</c:v>
                </c:pt>
                <c:pt idx="38">
                  <c:v>24.945</c:v>
                </c:pt>
                <c:pt idx="39">
                  <c:v>49.371000000000002</c:v>
                </c:pt>
                <c:pt idx="40">
                  <c:v>147.357</c:v>
                </c:pt>
                <c:pt idx="41">
                  <c:v>221.85</c:v>
                </c:pt>
                <c:pt idx="42">
                  <c:v>64.998999999999995</c:v>
                </c:pt>
                <c:pt idx="43">
                  <c:v>37.610999999999997</c:v>
                </c:pt>
                <c:pt idx="44">
                  <c:v>52.908000000000001</c:v>
                </c:pt>
                <c:pt idx="45">
                  <c:v>34.137999999999998</c:v>
                </c:pt>
                <c:pt idx="46">
                  <c:v>24.126999999999999</c:v>
                </c:pt>
                <c:pt idx="47">
                  <c:v>22.370999999999999</c:v>
                </c:pt>
                <c:pt idx="48">
                  <c:v>19.847999999999999</c:v>
                </c:pt>
                <c:pt idx="49">
                  <c:v>16.449000000000002</c:v>
                </c:pt>
                <c:pt idx="50">
                  <c:v>43.945</c:v>
                </c:pt>
                <c:pt idx="51">
                  <c:v>89.281999999999996</c:v>
                </c:pt>
                <c:pt idx="52">
                  <c:v>208.20699999999999</c:v>
                </c:pt>
                <c:pt idx="53">
                  <c:v>142.27099999999999</c:v>
                </c:pt>
                <c:pt idx="54">
                  <c:v>53.448999999999998</c:v>
                </c:pt>
                <c:pt idx="55">
                  <c:v>33.386000000000003</c:v>
                </c:pt>
                <c:pt idx="56">
                  <c:v>32.39</c:v>
                </c:pt>
                <c:pt idx="57">
                  <c:v>31.141999999999999</c:v>
                </c:pt>
                <c:pt idx="58">
                  <c:v>26.056999999999999</c:v>
                </c:pt>
                <c:pt idx="59">
                  <c:v>22.071000000000002</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Comparison!$AS$4:$AS$63</c:f>
              <c:numCache>
                <c:formatCode>0.00</c:formatCode>
                <c:ptCount val="60"/>
                <c:pt idx="0">
                  <c:v>15.999000000000001</c:v>
                </c:pt>
                <c:pt idx="1">
                  <c:v>15.888</c:v>
                </c:pt>
                <c:pt idx="2">
                  <c:v>25</c:v>
                </c:pt>
                <c:pt idx="3">
                  <c:v>52.149000000000001</c:v>
                </c:pt>
                <c:pt idx="4">
                  <c:v>204.363</c:v>
                </c:pt>
                <c:pt idx="5">
                  <c:v>178.62</c:v>
                </c:pt>
                <c:pt idx="6">
                  <c:v>54.472999999999999</c:v>
                </c:pt>
                <c:pt idx="7">
                  <c:v>43.332999999999998</c:v>
                </c:pt>
                <c:pt idx="8">
                  <c:v>28.902000000000001</c:v>
                </c:pt>
                <c:pt idx="9">
                  <c:v>26.018999999999998</c:v>
                </c:pt>
                <c:pt idx="10">
                  <c:v>25.891999999999999</c:v>
                </c:pt>
                <c:pt idx="11">
                  <c:v>22.164999999999999</c:v>
                </c:pt>
                <c:pt idx="12">
                  <c:v>19.565000000000001</c:v>
                </c:pt>
                <c:pt idx="13">
                  <c:v>16.584</c:v>
                </c:pt>
                <c:pt idx="14">
                  <c:v>20.004000000000001</c:v>
                </c:pt>
                <c:pt idx="15">
                  <c:v>51.411999999999999</c:v>
                </c:pt>
                <c:pt idx="16">
                  <c:v>74.465000000000003</c:v>
                </c:pt>
                <c:pt idx="17">
                  <c:v>51.878</c:v>
                </c:pt>
                <c:pt idx="18">
                  <c:v>21.498999999999999</c:v>
                </c:pt>
                <c:pt idx="19">
                  <c:v>17.094000000000001</c:v>
                </c:pt>
                <c:pt idx="20">
                  <c:v>19.085999999999999</c:v>
                </c:pt>
                <c:pt idx="21">
                  <c:v>25.920999999999999</c:v>
                </c:pt>
                <c:pt idx="22">
                  <c:v>16.03</c:v>
                </c:pt>
                <c:pt idx="23">
                  <c:v>13.657</c:v>
                </c:pt>
                <c:pt idx="24">
                  <c:v>12.481999999999999</c:v>
                </c:pt>
                <c:pt idx="25">
                  <c:v>15.324999999999999</c:v>
                </c:pt>
                <c:pt idx="26">
                  <c:v>25.042000000000002</c:v>
                </c:pt>
                <c:pt idx="27">
                  <c:v>50.609000000000002</c:v>
                </c:pt>
                <c:pt idx="28">
                  <c:v>156.95500000000001</c:v>
                </c:pt>
                <c:pt idx="29">
                  <c:v>213.738</c:v>
                </c:pt>
                <c:pt idx="30">
                  <c:v>62.8</c:v>
                </c:pt>
                <c:pt idx="31">
                  <c:v>37.232999999999997</c:v>
                </c:pt>
                <c:pt idx="32">
                  <c:v>53.052999999999997</c:v>
                </c:pt>
                <c:pt idx="33">
                  <c:v>33.402999999999999</c:v>
                </c:pt>
                <c:pt idx="34">
                  <c:v>23.914999999999999</c:v>
                </c:pt>
                <c:pt idx="35">
                  <c:v>22.213000000000001</c:v>
                </c:pt>
                <c:pt idx="36">
                  <c:v>19.702999999999999</c:v>
                </c:pt>
                <c:pt idx="37">
                  <c:v>16.478999999999999</c:v>
                </c:pt>
                <c:pt idx="38">
                  <c:v>45.213999999999999</c:v>
                </c:pt>
                <c:pt idx="39">
                  <c:v>90.715999999999994</c:v>
                </c:pt>
                <c:pt idx="40">
                  <c:v>210.62299999999999</c:v>
                </c:pt>
                <c:pt idx="41">
                  <c:v>139.59800000000001</c:v>
                </c:pt>
                <c:pt idx="42">
                  <c:v>52.530999999999999</c:v>
                </c:pt>
                <c:pt idx="43">
                  <c:v>33.012999999999998</c:v>
                </c:pt>
                <c:pt idx="44">
                  <c:v>32.771999999999998</c:v>
                </c:pt>
                <c:pt idx="45">
                  <c:v>30.640999999999998</c:v>
                </c:pt>
                <c:pt idx="46">
                  <c:v>25.917999999999999</c:v>
                </c:pt>
                <c:pt idx="47">
                  <c:v>21.934000000000001</c:v>
                </c:pt>
                <c:pt idx="48">
                  <c:v>22.826000000000001</c:v>
                </c:pt>
                <c:pt idx="49">
                  <c:v>19.57</c:v>
                </c:pt>
                <c:pt idx="50">
                  <c:v>22.602</c:v>
                </c:pt>
                <c:pt idx="51">
                  <c:v>57.542999999999999</c:v>
                </c:pt>
                <c:pt idx="52">
                  <c:v>243.66</c:v>
                </c:pt>
                <c:pt idx="53">
                  <c:v>282.89499999999998</c:v>
                </c:pt>
                <c:pt idx="54">
                  <c:v>116.298</c:v>
                </c:pt>
                <c:pt idx="55">
                  <c:v>54.024999999999999</c:v>
                </c:pt>
                <c:pt idx="56">
                  <c:v>35.6</c:v>
                </c:pt>
                <c:pt idx="57">
                  <c:v>48.185000000000002</c:v>
                </c:pt>
                <c:pt idx="58">
                  <c:v>36.414999999999999</c:v>
                </c:pt>
                <c:pt idx="59">
                  <c:v>27.619</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Comparison!$AT$4:$AT$63</c:f>
              <c:numCache>
                <c:formatCode>0.00</c:formatCode>
                <c:ptCount val="60"/>
                <c:pt idx="0">
                  <c:v>16</c:v>
                </c:pt>
                <c:pt idx="1">
                  <c:v>13.1</c:v>
                </c:pt>
                <c:pt idx="2">
                  <c:v>16.826000000000001</c:v>
                </c:pt>
                <c:pt idx="3">
                  <c:v>47.710999999999999</c:v>
                </c:pt>
                <c:pt idx="4">
                  <c:v>68.144000000000005</c:v>
                </c:pt>
                <c:pt idx="5">
                  <c:v>67.995000000000005</c:v>
                </c:pt>
                <c:pt idx="6">
                  <c:v>24.065000000000001</c:v>
                </c:pt>
                <c:pt idx="7">
                  <c:v>18.047000000000001</c:v>
                </c:pt>
                <c:pt idx="8">
                  <c:v>18.853000000000002</c:v>
                </c:pt>
                <c:pt idx="9">
                  <c:v>26.440999999999999</c:v>
                </c:pt>
                <c:pt idx="10">
                  <c:v>16.372</c:v>
                </c:pt>
                <c:pt idx="11">
                  <c:v>13.858000000000001</c:v>
                </c:pt>
                <c:pt idx="12">
                  <c:v>12.499000000000001</c:v>
                </c:pt>
                <c:pt idx="13">
                  <c:v>15.984</c:v>
                </c:pt>
                <c:pt idx="14">
                  <c:v>25.126000000000001</c:v>
                </c:pt>
                <c:pt idx="15">
                  <c:v>50.776000000000003</c:v>
                </c:pt>
                <c:pt idx="16">
                  <c:v>158.31700000000001</c:v>
                </c:pt>
                <c:pt idx="17">
                  <c:v>214.75899999999999</c:v>
                </c:pt>
                <c:pt idx="18">
                  <c:v>63.292999999999999</c:v>
                </c:pt>
                <c:pt idx="19">
                  <c:v>37.491</c:v>
                </c:pt>
                <c:pt idx="20">
                  <c:v>53.189</c:v>
                </c:pt>
                <c:pt idx="21">
                  <c:v>33.454999999999998</c:v>
                </c:pt>
                <c:pt idx="22">
                  <c:v>23.945</c:v>
                </c:pt>
                <c:pt idx="23">
                  <c:v>22.24</c:v>
                </c:pt>
                <c:pt idx="24">
                  <c:v>19.728000000000002</c:v>
                </c:pt>
                <c:pt idx="25">
                  <c:v>16.498000000000001</c:v>
                </c:pt>
                <c:pt idx="26">
                  <c:v>45.226999999999997</c:v>
                </c:pt>
                <c:pt idx="27">
                  <c:v>90.718000000000004</c:v>
                </c:pt>
                <c:pt idx="28">
                  <c:v>210.595</c:v>
                </c:pt>
                <c:pt idx="29">
                  <c:v>139.60499999999999</c:v>
                </c:pt>
                <c:pt idx="30">
                  <c:v>52.539000000000001</c:v>
                </c:pt>
                <c:pt idx="31">
                  <c:v>33.014000000000003</c:v>
                </c:pt>
                <c:pt idx="32">
                  <c:v>32.771000000000001</c:v>
                </c:pt>
                <c:pt idx="33">
                  <c:v>30.638000000000002</c:v>
                </c:pt>
                <c:pt idx="34">
                  <c:v>25.911999999999999</c:v>
                </c:pt>
                <c:pt idx="35">
                  <c:v>21.931999999999999</c:v>
                </c:pt>
                <c:pt idx="36">
                  <c:v>22.824999999999999</c:v>
                </c:pt>
                <c:pt idx="37">
                  <c:v>19.565999999999999</c:v>
                </c:pt>
                <c:pt idx="38">
                  <c:v>22.6</c:v>
                </c:pt>
                <c:pt idx="39">
                  <c:v>57.540999999999997</c:v>
                </c:pt>
                <c:pt idx="40">
                  <c:v>243.63499999999999</c:v>
                </c:pt>
                <c:pt idx="41">
                  <c:v>282.887</c:v>
                </c:pt>
                <c:pt idx="42">
                  <c:v>116.295</c:v>
                </c:pt>
                <c:pt idx="43">
                  <c:v>54.02</c:v>
                </c:pt>
                <c:pt idx="44">
                  <c:v>35.595999999999997</c:v>
                </c:pt>
                <c:pt idx="45">
                  <c:v>48.182000000000002</c:v>
                </c:pt>
                <c:pt idx="46">
                  <c:v>36.411000000000001</c:v>
                </c:pt>
                <c:pt idx="47">
                  <c:v>27.616</c:v>
                </c:pt>
                <c:pt idx="48">
                  <c:v>23.88</c:v>
                </c:pt>
                <c:pt idx="49">
                  <c:v>19.245999999999999</c:v>
                </c:pt>
                <c:pt idx="50">
                  <c:v>26.51</c:v>
                </c:pt>
                <c:pt idx="51">
                  <c:v>81.138999999999996</c:v>
                </c:pt>
                <c:pt idx="52">
                  <c:v>205.786</c:v>
                </c:pt>
                <c:pt idx="53">
                  <c:v>197.17</c:v>
                </c:pt>
                <c:pt idx="54">
                  <c:v>75.414000000000001</c:v>
                </c:pt>
                <c:pt idx="55">
                  <c:v>51.45</c:v>
                </c:pt>
                <c:pt idx="56">
                  <c:v>38.090000000000003</c:v>
                </c:pt>
                <c:pt idx="57">
                  <c:v>58.52</c:v>
                </c:pt>
                <c:pt idx="58">
                  <c:v>39.317</c:v>
                </c:pt>
                <c:pt idx="59">
                  <c:v>28.324000000000002</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Comparison!$AU$4:$AU$63</c:f>
              <c:numCache>
                <c:formatCode>0.00</c:formatCode>
                <c:ptCount val="60"/>
                <c:pt idx="0">
                  <c:v>16.007000000000001</c:v>
                </c:pt>
                <c:pt idx="1">
                  <c:v>17.091000000000001</c:v>
                </c:pt>
                <c:pt idx="2">
                  <c:v>25.120999999999999</c:v>
                </c:pt>
                <c:pt idx="3">
                  <c:v>47.465000000000003</c:v>
                </c:pt>
                <c:pt idx="4">
                  <c:v>124.759</c:v>
                </c:pt>
                <c:pt idx="5">
                  <c:v>197.65299999999999</c:v>
                </c:pt>
                <c:pt idx="6">
                  <c:v>59.267000000000003</c:v>
                </c:pt>
                <c:pt idx="7">
                  <c:v>37.091999999999999</c:v>
                </c:pt>
                <c:pt idx="8">
                  <c:v>51.582000000000001</c:v>
                </c:pt>
                <c:pt idx="9">
                  <c:v>33.996000000000002</c:v>
                </c:pt>
                <c:pt idx="10">
                  <c:v>24.045000000000002</c:v>
                </c:pt>
                <c:pt idx="11">
                  <c:v>22.315000000000001</c:v>
                </c:pt>
                <c:pt idx="12">
                  <c:v>19.811</c:v>
                </c:pt>
                <c:pt idx="13">
                  <c:v>17.123999999999999</c:v>
                </c:pt>
                <c:pt idx="14">
                  <c:v>45.354999999999997</c:v>
                </c:pt>
                <c:pt idx="15">
                  <c:v>90.822999999999993</c:v>
                </c:pt>
                <c:pt idx="16">
                  <c:v>210.92500000000001</c:v>
                </c:pt>
                <c:pt idx="17">
                  <c:v>139.84700000000001</c:v>
                </c:pt>
                <c:pt idx="18">
                  <c:v>52.95</c:v>
                </c:pt>
                <c:pt idx="19">
                  <c:v>33.314999999999998</c:v>
                </c:pt>
                <c:pt idx="20">
                  <c:v>32.945</c:v>
                </c:pt>
                <c:pt idx="21">
                  <c:v>30.771999999999998</c:v>
                </c:pt>
                <c:pt idx="22">
                  <c:v>26.023</c:v>
                </c:pt>
                <c:pt idx="23">
                  <c:v>22.038</c:v>
                </c:pt>
                <c:pt idx="24">
                  <c:v>22.925999999999998</c:v>
                </c:pt>
                <c:pt idx="25">
                  <c:v>19.651</c:v>
                </c:pt>
                <c:pt idx="26">
                  <c:v>22.69</c:v>
                </c:pt>
                <c:pt idx="27">
                  <c:v>57.667999999999999</c:v>
                </c:pt>
                <c:pt idx="28">
                  <c:v>243.81899999999999</c:v>
                </c:pt>
                <c:pt idx="29">
                  <c:v>282.97199999999998</c:v>
                </c:pt>
                <c:pt idx="30">
                  <c:v>116.357</c:v>
                </c:pt>
                <c:pt idx="31">
                  <c:v>54.079000000000001</c:v>
                </c:pt>
                <c:pt idx="32">
                  <c:v>35.646999999999998</c:v>
                </c:pt>
                <c:pt idx="33">
                  <c:v>48.232999999999997</c:v>
                </c:pt>
                <c:pt idx="34">
                  <c:v>36.454999999999998</c:v>
                </c:pt>
                <c:pt idx="35">
                  <c:v>27.657</c:v>
                </c:pt>
                <c:pt idx="36">
                  <c:v>23.917999999999999</c:v>
                </c:pt>
                <c:pt idx="37">
                  <c:v>19.277000000000001</c:v>
                </c:pt>
                <c:pt idx="38">
                  <c:v>26.544</c:v>
                </c:pt>
                <c:pt idx="39">
                  <c:v>81.209999999999994</c:v>
                </c:pt>
                <c:pt idx="40">
                  <c:v>205.83099999999999</c:v>
                </c:pt>
                <c:pt idx="41">
                  <c:v>197.197</c:v>
                </c:pt>
                <c:pt idx="42">
                  <c:v>75.44</c:v>
                </c:pt>
                <c:pt idx="43">
                  <c:v>51.472000000000001</c:v>
                </c:pt>
                <c:pt idx="44">
                  <c:v>38.109000000000002</c:v>
                </c:pt>
                <c:pt idx="45">
                  <c:v>58.540999999999997</c:v>
                </c:pt>
                <c:pt idx="46">
                  <c:v>39.334000000000003</c:v>
                </c:pt>
                <c:pt idx="47">
                  <c:v>28.34</c:v>
                </c:pt>
                <c:pt idx="48">
                  <c:v>25.396999999999998</c:v>
                </c:pt>
                <c:pt idx="49">
                  <c:v>23.207999999999998</c:v>
                </c:pt>
                <c:pt idx="50">
                  <c:v>55.753999999999998</c:v>
                </c:pt>
                <c:pt idx="51">
                  <c:v>77.331000000000003</c:v>
                </c:pt>
                <c:pt idx="52">
                  <c:v>214.58199999999999</c:v>
                </c:pt>
                <c:pt idx="53">
                  <c:v>173.65899999999999</c:v>
                </c:pt>
                <c:pt idx="54">
                  <c:v>64.100999999999999</c:v>
                </c:pt>
                <c:pt idx="55">
                  <c:v>44.22</c:v>
                </c:pt>
                <c:pt idx="56">
                  <c:v>40.874000000000002</c:v>
                </c:pt>
                <c:pt idx="57">
                  <c:v>37.701999999999998</c:v>
                </c:pt>
                <c:pt idx="58">
                  <c:v>28.587</c:v>
                </c:pt>
                <c:pt idx="59">
                  <c:v>22.677</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Comparison!$AV$4:$AV$63</c:f>
              <c:numCache>
                <c:formatCode>0.00</c:formatCode>
                <c:ptCount val="60"/>
                <c:pt idx="0">
                  <c:v>16</c:v>
                </c:pt>
                <c:pt idx="1">
                  <c:v>13.157</c:v>
                </c:pt>
                <c:pt idx="2">
                  <c:v>37.088000000000001</c:v>
                </c:pt>
                <c:pt idx="3">
                  <c:v>77.266000000000005</c:v>
                </c:pt>
                <c:pt idx="4">
                  <c:v>154.93600000000001</c:v>
                </c:pt>
                <c:pt idx="5">
                  <c:v>110.039</c:v>
                </c:pt>
                <c:pt idx="6">
                  <c:v>41.415999999999997</c:v>
                </c:pt>
                <c:pt idx="7">
                  <c:v>29.446000000000002</c:v>
                </c:pt>
                <c:pt idx="8">
                  <c:v>28.747</c:v>
                </c:pt>
                <c:pt idx="9">
                  <c:v>28.460999999999999</c:v>
                </c:pt>
                <c:pt idx="10">
                  <c:v>23.861999999999998</c:v>
                </c:pt>
                <c:pt idx="11">
                  <c:v>20.103999999999999</c:v>
                </c:pt>
                <c:pt idx="12">
                  <c:v>21.106999999999999</c:v>
                </c:pt>
                <c:pt idx="13">
                  <c:v>18.803999999999998</c:v>
                </c:pt>
                <c:pt idx="14">
                  <c:v>21.106000000000002</c:v>
                </c:pt>
                <c:pt idx="15">
                  <c:v>55.539000000000001</c:v>
                </c:pt>
                <c:pt idx="16">
                  <c:v>239.03299999999999</c:v>
                </c:pt>
                <c:pt idx="17">
                  <c:v>280.58100000000002</c:v>
                </c:pt>
                <c:pt idx="18">
                  <c:v>115.91</c:v>
                </c:pt>
                <c:pt idx="19">
                  <c:v>53.744999999999997</c:v>
                </c:pt>
                <c:pt idx="20">
                  <c:v>35.292000000000002</c:v>
                </c:pt>
                <c:pt idx="21">
                  <c:v>47.813000000000002</c:v>
                </c:pt>
                <c:pt idx="22">
                  <c:v>36.101999999999997</c:v>
                </c:pt>
                <c:pt idx="23">
                  <c:v>27.341999999999999</c:v>
                </c:pt>
                <c:pt idx="24">
                  <c:v>23.626000000000001</c:v>
                </c:pt>
                <c:pt idx="25">
                  <c:v>19.047000000000001</c:v>
                </c:pt>
                <c:pt idx="26">
                  <c:v>26.271999999999998</c:v>
                </c:pt>
                <c:pt idx="27">
                  <c:v>80.796999999999997</c:v>
                </c:pt>
                <c:pt idx="28">
                  <c:v>205.37700000000001</c:v>
                </c:pt>
                <c:pt idx="29">
                  <c:v>196.91800000000001</c:v>
                </c:pt>
                <c:pt idx="30">
                  <c:v>75.269000000000005</c:v>
                </c:pt>
                <c:pt idx="31">
                  <c:v>51.317999999999998</c:v>
                </c:pt>
                <c:pt idx="32">
                  <c:v>37.982999999999997</c:v>
                </c:pt>
                <c:pt idx="33">
                  <c:v>58.398000000000003</c:v>
                </c:pt>
                <c:pt idx="34">
                  <c:v>39.225000000000001</c:v>
                </c:pt>
                <c:pt idx="35">
                  <c:v>28.242999999999999</c:v>
                </c:pt>
                <c:pt idx="36">
                  <c:v>25.303999999999998</c:v>
                </c:pt>
                <c:pt idx="37">
                  <c:v>23.122</c:v>
                </c:pt>
                <c:pt idx="38">
                  <c:v>55.625999999999998</c:v>
                </c:pt>
                <c:pt idx="39">
                  <c:v>77.23</c:v>
                </c:pt>
                <c:pt idx="40">
                  <c:v>214.47800000000001</c:v>
                </c:pt>
                <c:pt idx="41">
                  <c:v>173.596</c:v>
                </c:pt>
                <c:pt idx="42">
                  <c:v>64.052000000000007</c:v>
                </c:pt>
                <c:pt idx="43">
                  <c:v>44.173999999999999</c:v>
                </c:pt>
                <c:pt idx="44">
                  <c:v>40.826000000000001</c:v>
                </c:pt>
                <c:pt idx="45">
                  <c:v>37.661999999999999</c:v>
                </c:pt>
                <c:pt idx="46">
                  <c:v>28.555</c:v>
                </c:pt>
                <c:pt idx="47">
                  <c:v>22.643999999999998</c:v>
                </c:pt>
                <c:pt idx="48">
                  <c:v>19.616</c:v>
                </c:pt>
                <c:pt idx="49">
                  <c:v>16.010000000000002</c:v>
                </c:pt>
                <c:pt idx="50">
                  <c:v>16.321999999999999</c:v>
                </c:pt>
                <c:pt idx="51">
                  <c:v>49.610999999999997</c:v>
                </c:pt>
                <c:pt idx="52">
                  <c:v>236.11500000000001</c:v>
                </c:pt>
                <c:pt idx="53">
                  <c:v>480.899</c:v>
                </c:pt>
                <c:pt idx="54">
                  <c:v>220.375</c:v>
                </c:pt>
                <c:pt idx="55">
                  <c:v>76.096000000000004</c:v>
                </c:pt>
                <c:pt idx="56">
                  <c:v>44.91</c:v>
                </c:pt>
                <c:pt idx="57">
                  <c:v>38.92</c:v>
                </c:pt>
                <c:pt idx="58">
                  <c:v>33.603000000000002</c:v>
                </c:pt>
                <c:pt idx="59">
                  <c:v>30.81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Comparison!$AW$4:$AW$63</c:f>
              <c:numCache>
                <c:formatCode>0.00</c:formatCode>
                <c:ptCount val="60"/>
                <c:pt idx="0">
                  <c:v>16</c:v>
                </c:pt>
                <c:pt idx="1">
                  <c:v>14.613</c:v>
                </c:pt>
                <c:pt idx="2">
                  <c:v>20.173999999999999</c:v>
                </c:pt>
                <c:pt idx="3">
                  <c:v>51.192999999999998</c:v>
                </c:pt>
                <c:pt idx="4">
                  <c:v>188.90799999999999</c:v>
                </c:pt>
                <c:pt idx="5">
                  <c:v>230.30699999999999</c:v>
                </c:pt>
                <c:pt idx="6">
                  <c:v>100.712</c:v>
                </c:pt>
                <c:pt idx="7">
                  <c:v>50.466999999999999</c:v>
                </c:pt>
                <c:pt idx="8">
                  <c:v>32.871000000000002</c:v>
                </c:pt>
                <c:pt idx="9">
                  <c:v>45.963999999999999</c:v>
                </c:pt>
                <c:pt idx="10">
                  <c:v>34.823999999999998</c:v>
                </c:pt>
                <c:pt idx="11">
                  <c:v>26.274999999999999</c:v>
                </c:pt>
                <c:pt idx="12">
                  <c:v>22.690999999999999</c:v>
                </c:pt>
                <c:pt idx="13">
                  <c:v>18.922999999999998</c:v>
                </c:pt>
                <c:pt idx="14">
                  <c:v>25.776</c:v>
                </c:pt>
                <c:pt idx="15">
                  <c:v>81.540999999999997</c:v>
                </c:pt>
                <c:pt idx="16">
                  <c:v>207.739</c:v>
                </c:pt>
                <c:pt idx="17">
                  <c:v>193.46</c:v>
                </c:pt>
                <c:pt idx="18">
                  <c:v>74.221999999999994</c:v>
                </c:pt>
                <c:pt idx="19">
                  <c:v>50.929000000000002</c:v>
                </c:pt>
                <c:pt idx="20">
                  <c:v>38.064999999999998</c:v>
                </c:pt>
                <c:pt idx="21">
                  <c:v>57.494999999999997</c:v>
                </c:pt>
                <c:pt idx="22">
                  <c:v>38.363999999999997</c:v>
                </c:pt>
                <c:pt idx="23">
                  <c:v>27.834</c:v>
                </c:pt>
                <c:pt idx="24">
                  <c:v>25.042999999999999</c:v>
                </c:pt>
                <c:pt idx="25">
                  <c:v>23.023</c:v>
                </c:pt>
                <c:pt idx="26">
                  <c:v>56.320999999999998</c:v>
                </c:pt>
                <c:pt idx="27">
                  <c:v>80.512</c:v>
                </c:pt>
                <c:pt idx="28">
                  <c:v>215.84200000000001</c:v>
                </c:pt>
                <c:pt idx="29">
                  <c:v>170.55799999999999</c:v>
                </c:pt>
                <c:pt idx="30">
                  <c:v>62.426000000000002</c:v>
                </c:pt>
                <c:pt idx="31">
                  <c:v>43.521999999999998</c:v>
                </c:pt>
                <c:pt idx="32">
                  <c:v>40.912999999999997</c:v>
                </c:pt>
                <c:pt idx="33">
                  <c:v>37.17</c:v>
                </c:pt>
                <c:pt idx="34">
                  <c:v>27.925000000000001</c:v>
                </c:pt>
                <c:pt idx="35">
                  <c:v>22.445</c:v>
                </c:pt>
                <c:pt idx="36">
                  <c:v>19.492000000000001</c:v>
                </c:pt>
                <c:pt idx="37">
                  <c:v>15.907999999999999</c:v>
                </c:pt>
                <c:pt idx="38">
                  <c:v>16.457000000000001</c:v>
                </c:pt>
                <c:pt idx="39">
                  <c:v>52.03</c:v>
                </c:pt>
                <c:pt idx="40">
                  <c:v>247.64</c:v>
                </c:pt>
                <c:pt idx="41">
                  <c:v>480.94200000000001</c:v>
                </c:pt>
                <c:pt idx="42">
                  <c:v>210.892</c:v>
                </c:pt>
                <c:pt idx="43">
                  <c:v>74.22</c:v>
                </c:pt>
                <c:pt idx="44">
                  <c:v>44.576999999999998</c:v>
                </c:pt>
                <c:pt idx="45">
                  <c:v>38.822000000000003</c:v>
                </c:pt>
                <c:pt idx="46">
                  <c:v>33.439</c:v>
                </c:pt>
                <c:pt idx="47">
                  <c:v>30.734000000000002</c:v>
                </c:pt>
                <c:pt idx="48">
                  <c:v>27.687000000000001</c:v>
                </c:pt>
                <c:pt idx="49">
                  <c:v>23.402999999999999</c:v>
                </c:pt>
                <c:pt idx="50">
                  <c:v>43.031999999999996</c:v>
                </c:pt>
                <c:pt idx="51">
                  <c:v>68.186000000000007</c:v>
                </c:pt>
                <c:pt idx="52">
                  <c:v>273.39699999999999</c:v>
                </c:pt>
                <c:pt idx="53">
                  <c:v>275.95999999999998</c:v>
                </c:pt>
                <c:pt idx="54">
                  <c:v>145.35599999999999</c:v>
                </c:pt>
                <c:pt idx="55">
                  <c:v>54.311</c:v>
                </c:pt>
                <c:pt idx="56">
                  <c:v>37.784999999999997</c:v>
                </c:pt>
                <c:pt idx="57">
                  <c:v>37.042999999999999</c:v>
                </c:pt>
                <c:pt idx="58">
                  <c:v>33.832000000000001</c:v>
                </c:pt>
                <c:pt idx="59">
                  <c:v>28.501999999999999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Comparison!$AX$4:$AX$63</c:f>
              <c:numCache>
                <c:formatCode>0.00</c:formatCode>
                <c:ptCount val="60"/>
                <c:pt idx="0">
                  <c:v>16</c:v>
                </c:pt>
                <c:pt idx="1">
                  <c:v>13.002000000000001</c:v>
                </c:pt>
                <c:pt idx="2">
                  <c:v>18.771999999999998</c:v>
                </c:pt>
                <c:pt idx="3">
                  <c:v>54.152999999999999</c:v>
                </c:pt>
                <c:pt idx="4">
                  <c:v>121.33799999999999</c:v>
                </c:pt>
                <c:pt idx="5">
                  <c:v>134.62200000000001</c:v>
                </c:pt>
                <c:pt idx="6">
                  <c:v>53.816000000000003</c:v>
                </c:pt>
                <c:pt idx="7">
                  <c:v>42.204000000000001</c:v>
                </c:pt>
                <c:pt idx="8">
                  <c:v>30.692</c:v>
                </c:pt>
                <c:pt idx="9">
                  <c:v>51.594999999999999</c:v>
                </c:pt>
                <c:pt idx="10">
                  <c:v>34.075000000000003</c:v>
                </c:pt>
                <c:pt idx="11">
                  <c:v>23.920999999999999</c:v>
                </c:pt>
                <c:pt idx="12">
                  <c:v>21.472000000000001</c:v>
                </c:pt>
                <c:pt idx="13">
                  <c:v>20.789000000000001</c:v>
                </c:pt>
                <c:pt idx="14">
                  <c:v>52.404000000000003</c:v>
                </c:pt>
                <c:pt idx="15">
                  <c:v>76.02</c:v>
                </c:pt>
                <c:pt idx="16">
                  <c:v>208.65899999999999</c:v>
                </c:pt>
                <c:pt idx="17">
                  <c:v>167.72399999999999</c:v>
                </c:pt>
                <c:pt idx="18">
                  <c:v>61.152000000000001</c:v>
                </c:pt>
                <c:pt idx="19">
                  <c:v>42.354999999999997</c:v>
                </c:pt>
                <c:pt idx="20">
                  <c:v>39.76</c:v>
                </c:pt>
                <c:pt idx="21">
                  <c:v>36.174999999999997</c:v>
                </c:pt>
                <c:pt idx="22">
                  <c:v>27.016999999999999</c:v>
                </c:pt>
                <c:pt idx="23">
                  <c:v>21.568999999999999</c:v>
                </c:pt>
                <c:pt idx="24">
                  <c:v>18.693999999999999</c:v>
                </c:pt>
                <c:pt idx="25">
                  <c:v>15.246</c:v>
                </c:pt>
                <c:pt idx="26">
                  <c:v>15.778</c:v>
                </c:pt>
                <c:pt idx="27">
                  <c:v>51.124000000000002</c:v>
                </c:pt>
                <c:pt idx="28">
                  <c:v>245.613</c:v>
                </c:pt>
                <c:pt idx="29">
                  <c:v>479.209</c:v>
                </c:pt>
                <c:pt idx="30">
                  <c:v>210.36099999999999</c:v>
                </c:pt>
                <c:pt idx="31">
                  <c:v>73.938000000000002</c:v>
                </c:pt>
                <c:pt idx="32">
                  <c:v>44.353000000000002</c:v>
                </c:pt>
                <c:pt idx="33">
                  <c:v>38.613999999999997</c:v>
                </c:pt>
                <c:pt idx="34">
                  <c:v>33.253999999999998</c:v>
                </c:pt>
                <c:pt idx="35">
                  <c:v>30.556999999999999</c:v>
                </c:pt>
                <c:pt idx="36">
                  <c:v>27.524000000000001</c:v>
                </c:pt>
                <c:pt idx="37">
                  <c:v>23.262</c:v>
                </c:pt>
                <c:pt idx="38">
                  <c:v>42.848999999999997</c:v>
                </c:pt>
                <c:pt idx="39">
                  <c:v>67.936000000000007</c:v>
                </c:pt>
                <c:pt idx="40">
                  <c:v>273.072</c:v>
                </c:pt>
                <c:pt idx="41">
                  <c:v>275.79500000000002</c:v>
                </c:pt>
                <c:pt idx="42">
                  <c:v>145.26400000000001</c:v>
                </c:pt>
                <c:pt idx="43">
                  <c:v>54.238999999999997</c:v>
                </c:pt>
                <c:pt idx="44">
                  <c:v>37.722999999999999</c:v>
                </c:pt>
                <c:pt idx="45">
                  <c:v>36.984000000000002</c:v>
                </c:pt>
                <c:pt idx="46">
                  <c:v>33.777999999999999</c:v>
                </c:pt>
                <c:pt idx="47">
                  <c:v>28.451000000000001</c:v>
                </c:pt>
                <c:pt idx="48">
                  <c:v>25.035</c:v>
                </c:pt>
                <c:pt idx="49">
                  <c:v>20.452000000000002</c:v>
                </c:pt>
                <c:pt idx="50">
                  <c:v>23.937999999999999</c:v>
                </c:pt>
                <c:pt idx="51">
                  <c:v>55.773000000000003</c:v>
                </c:pt>
                <c:pt idx="52">
                  <c:v>108.84099999999999</c:v>
                </c:pt>
                <c:pt idx="53">
                  <c:v>249.91499999999999</c:v>
                </c:pt>
                <c:pt idx="54">
                  <c:v>76.709999999999994</c:v>
                </c:pt>
                <c:pt idx="55">
                  <c:v>44.688000000000002</c:v>
                </c:pt>
                <c:pt idx="56">
                  <c:v>29.143000000000001</c:v>
                </c:pt>
                <c:pt idx="57">
                  <c:v>29.11</c:v>
                </c:pt>
                <c:pt idx="58">
                  <c:v>28.585000000000001</c:v>
                </c:pt>
                <c:pt idx="59">
                  <c:v>24.248999999999999</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Comparison!$AY$4:$AY$63</c:f>
              <c:numCache>
                <c:formatCode>0.00</c:formatCode>
                <c:ptCount val="60"/>
                <c:pt idx="0">
                  <c:v>16.097999999999999</c:v>
                </c:pt>
                <c:pt idx="1">
                  <c:v>16.381</c:v>
                </c:pt>
                <c:pt idx="2">
                  <c:v>39.542999999999999</c:v>
                </c:pt>
                <c:pt idx="3">
                  <c:v>52</c:v>
                </c:pt>
                <c:pt idx="4">
                  <c:v>131.70400000000001</c:v>
                </c:pt>
                <c:pt idx="5">
                  <c:v>126.48399999999999</c:v>
                </c:pt>
                <c:pt idx="6">
                  <c:v>48.26</c:v>
                </c:pt>
                <c:pt idx="7">
                  <c:v>37.646000000000001</c:v>
                </c:pt>
                <c:pt idx="8">
                  <c:v>35.316000000000003</c:v>
                </c:pt>
                <c:pt idx="9">
                  <c:v>33.668999999999997</c:v>
                </c:pt>
                <c:pt idx="10">
                  <c:v>25.116</c:v>
                </c:pt>
                <c:pt idx="11">
                  <c:v>19.722000000000001</c:v>
                </c:pt>
                <c:pt idx="12">
                  <c:v>17.036999999999999</c:v>
                </c:pt>
                <c:pt idx="13">
                  <c:v>14.381</c:v>
                </c:pt>
                <c:pt idx="14">
                  <c:v>14.385999999999999</c:v>
                </c:pt>
                <c:pt idx="15">
                  <c:v>49.433999999999997</c:v>
                </c:pt>
                <c:pt idx="16">
                  <c:v>242.292</c:v>
                </c:pt>
                <c:pt idx="17">
                  <c:v>474.56299999999999</c:v>
                </c:pt>
                <c:pt idx="18">
                  <c:v>209.65700000000001</c:v>
                </c:pt>
                <c:pt idx="19">
                  <c:v>73.757999999999996</c:v>
                </c:pt>
                <c:pt idx="20">
                  <c:v>44.174999999999997</c:v>
                </c:pt>
                <c:pt idx="21">
                  <c:v>38.409999999999997</c:v>
                </c:pt>
                <c:pt idx="22">
                  <c:v>33.073</c:v>
                </c:pt>
                <c:pt idx="23">
                  <c:v>30.391999999999999</c:v>
                </c:pt>
                <c:pt idx="24">
                  <c:v>27.364999999999998</c:v>
                </c:pt>
                <c:pt idx="25">
                  <c:v>23.129000000000001</c:v>
                </c:pt>
                <c:pt idx="26">
                  <c:v>42.677999999999997</c:v>
                </c:pt>
                <c:pt idx="27">
                  <c:v>67.787999999999997</c:v>
                </c:pt>
                <c:pt idx="28">
                  <c:v>272.64999999999998</c:v>
                </c:pt>
                <c:pt idx="29">
                  <c:v>275.52100000000002</c:v>
                </c:pt>
                <c:pt idx="30">
                  <c:v>145.161</c:v>
                </c:pt>
                <c:pt idx="31">
                  <c:v>54.18</c:v>
                </c:pt>
                <c:pt idx="32">
                  <c:v>37.676000000000002</c:v>
                </c:pt>
                <c:pt idx="33">
                  <c:v>36.938000000000002</c:v>
                </c:pt>
                <c:pt idx="34">
                  <c:v>33.735999999999997</c:v>
                </c:pt>
                <c:pt idx="35">
                  <c:v>28.411000000000001</c:v>
                </c:pt>
                <c:pt idx="36">
                  <c:v>24.998999999999999</c:v>
                </c:pt>
                <c:pt idx="37">
                  <c:v>20.422000000000001</c:v>
                </c:pt>
                <c:pt idx="38">
                  <c:v>23.902000000000001</c:v>
                </c:pt>
                <c:pt idx="39">
                  <c:v>55.735999999999997</c:v>
                </c:pt>
                <c:pt idx="40">
                  <c:v>108.794</c:v>
                </c:pt>
                <c:pt idx="41">
                  <c:v>249.86799999999999</c:v>
                </c:pt>
                <c:pt idx="42">
                  <c:v>76.686000000000007</c:v>
                </c:pt>
                <c:pt idx="43">
                  <c:v>44.665999999999997</c:v>
                </c:pt>
                <c:pt idx="44">
                  <c:v>29.125</c:v>
                </c:pt>
                <c:pt idx="45">
                  <c:v>29.091999999999999</c:v>
                </c:pt>
                <c:pt idx="46">
                  <c:v>28.568000000000001</c:v>
                </c:pt>
                <c:pt idx="47">
                  <c:v>24.234000000000002</c:v>
                </c:pt>
                <c:pt idx="48">
                  <c:v>21.56</c:v>
                </c:pt>
                <c:pt idx="49">
                  <c:v>17.739000000000001</c:v>
                </c:pt>
                <c:pt idx="50">
                  <c:v>31.033999999999999</c:v>
                </c:pt>
                <c:pt idx="51">
                  <c:v>68.055000000000007</c:v>
                </c:pt>
                <c:pt idx="52">
                  <c:v>142.20500000000001</c:v>
                </c:pt>
                <c:pt idx="53">
                  <c:v>426.072</c:v>
                </c:pt>
                <c:pt idx="54">
                  <c:v>217.321</c:v>
                </c:pt>
                <c:pt idx="55">
                  <c:v>65.662999999999997</c:v>
                </c:pt>
                <c:pt idx="56">
                  <c:v>38.987000000000002</c:v>
                </c:pt>
                <c:pt idx="57">
                  <c:v>37.192</c:v>
                </c:pt>
                <c:pt idx="58">
                  <c:v>30.824999999999999</c:v>
                </c:pt>
                <c:pt idx="59">
                  <c:v>27.754999999999999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Comparison!$AZ$4:$AZ$63</c:f>
              <c:numCache>
                <c:formatCode>0.00</c:formatCode>
                <c:ptCount val="60"/>
                <c:pt idx="0">
                  <c:v>16</c:v>
                </c:pt>
                <c:pt idx="1">
                  <c:v>13.003</c:v>
                </c:pt>
                <c:pt idx="2">
                  <c:v>12.782</c:v>
                </c:pt>
                <c:pt idx="3">
                  <c:v>39.101999999999997</c:v>
                </c:pt>
                <c:pt idx="4">
                  <c:v>150.97200000000001</c:v>
                </c:pt>
                <c:pt idx="5">
                  <c:v>352.916</c:v>
                </c:pt>
                <c:pt idx="6">
                  <c:v>177.19200000000001</c:v>
                </c:pt>
                <c:pt idx="7">
                  <c:v>66.085999999999999</c:v>
                </c:pt>
                <c:pt idx="8">
                  <c:v>38.314</c:v>
                </c:pt>
                <c:pt idx="9">
                  <c:v>33.926000000000002</c:v>
                </c:pt>
                <c:pt idx="10">
                  <c:v>29.364000000000001</c:v>
                </c:pt>
                <c:pt idx="11">
                  <c:v>26.832000000000001</c:v>
                </c:pt>
                <c:pt idx="12">
                  <c:v>24.148</c:v>
                </c:pt>
                <c:pt idx="13">
                  <c:v>21.143000000000001</c:v>
                </c:pt>
                <c:pt idx="14">
                  <c:v>39.353999999999999</c:v>
                </c:pt>
                <c:pt idx="15">
                  <c:v>63.595999999999997</c:v>
                </c:pt>
                <c:pt idx="16">
                  <c:v>265.67899999999997</c:v>
                </c:pt>
                <c:pt idx="17">
                  <c:v>272.202</c:v>
                </c:pt>
                <c:pt idx="18">
                  <c:v>143.95599999999999</c:v>
                </c:pt>
                <c:pt idx="19">
                  <c:v>53.146999999999998</c:v>
                </c:pt>
                <c:pt idx="20">
                  <c:v>36.701999999999998</c:v>
                </c:pt>
                <c:pt idx="21">
                  <c:v>35.963000000000001</c:v>
                </c:pt>
                <c:pt idx="22">
                  <c:v>32.859000000000002</c:v>
                </c:pt>
                <c:pt idx="23">
                  <c:v>27.599</c:v>
                </c:pt>
                <c:pt idx="24">
                  <c:v>24.251999999999999</c:v>
                </c:pt>
                <c:pt idx="25">
                  <c:v>19.809999999999999</c:v>
                </c:pt>
                <c:pt idx="26">
                  <c:v>23.256</c:v>
                </c:pt>
                <c:pt idx="27">
                  <c:v>54.896999999999998</c:v>
                </c:pt>
                <c:pt idx="28">
                  <c:v>107.991</c:v>
                </c:pt>
                <c:pt idx="29">
                  <c:v>249.227</c:v>
                </c:pt>
                <c:pt idx="30">
                  <c:v>76.266999999999996</c:v>
                </c:pt>
                <c:pt idx="31">
                  <c:v>44.271000000000001</c:v>
                </c:pt>
                <c:pt idx="32">
                  <c:v>28.792999999999999</c:v>
                </c:pt>
                <c:pt idx="33">
                  <c:v>28.798999999999999</c:v>
                </c:pt>
                <c:pt idx="34">
                  <c:v>28.292999999999999</c:v>
                </c:pt>
                <c:pt idx="35">
                  <c:v>23.969000000000001</c:v>
                </c:pt>
                <c:pt idx="36">
                  <c:v>21.311</c:v>
                </c:pt>
                <c:pt idx="37">
                  <c:v>17.530999999999999</c:v>
                </c:pt>
                <c:pt idx="38">
                  <c:v>30.757999999999999</c:v>
                </c:pt>
                <c:pt idx="39">
                  <c:v>67.706000000000003</c:v>
                </c:pt>
                <c:pt idx="40">
                  <c:v>141.857</c:v>
                </c:pt>
                <c:pt idx="41">
                  <c:v>425.81099999999998</c:v>
                </c:pt>
                <c:pt idx="42">
                  <c:v>217.178</c:v>
                </c:pt>
                <c:pt idx="43">
                  <c:v>65.545000000000002</c:v>
                </c:pt>
                <c:pt idx="44">
                  <c:v>38.884</c:v>
                </c:pt>
                <c:pt idx="45">
                  <c:v>37.093000000000004</c:v>
                </c:pt>
                <c:pt idx="46">
                  <c:v>30.739000000000001</c:v>
                </c:pt>
                <c:pt idx="47">
                  <c:v>27.669</c:v>
                </c:pt>
                <c:pt idx="48">
                  <c:v>25.016999999999999</c:v>
                </c:pt>
                <c:pt idx="49">
                  <c:v>20.648</c:v>
                </c:pt>
                <c:pt idx="50">
                  <c:v>37.573999999999998</c:v>
                </c:pt>
                <c:pt idx="51">
                  <c:v>80.111999999999995</c:v>
                </c:pt>
                <c:pt idx="52">
                  <c:v>119.669</c:v>
                </c:pt>
                <c:pt idx="53">
                  <c:v>49.063000000000002</c:v>
                </c:pt>
                <c:pt idx="54">
                  <c:v>24.748999999999999</c:v>
                </c:pt>
                <c:pt idx="55">
                  <c:v>23.573</c:v>
                </c:pt>
                <c:pt idx="56">
                  <c:v>21.350999999999999</c:v>
                </c:pt>
                <c:pt idx="57">
                  <c:v>19.902000000000001</c:v>
                </c:pt>
                <c:pt idx="58">
                  <c:v>16.731000000000002</c:v>
                </c:pt>
                <c:pt idx="59">
                  <c:v>15.583</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Comparison!$BA$4:$BA$63</c:f>
              <c:numCache>
                <c:formatCode>0.00</c:formatCode>
                <c:ptCount val="60"/>
                <c:pt idx="0">
                  <c:v>16</c:v>
                </c:pt>
                <c:pt idx="1">
                  <c:v>14</c:v>
                </c:pt>
                <c:pt idx="2">
                  <c:v>27.850999999999999</c:v>
                </c:pt>
                <c:pt idx="3">
                  <c:v>46.332999999999998</c:v>
                </c:pt>
                <c:pt idx="4">
                  <c:v>184.75</c:v>
                </c:pt>
                <c:pt idx="5">
                  <c:v>200.00899999999999</c:v>
                </c:pt>
                <c:pt idx="6">
                  <c:v>106.61499999999999</c:v>
                </c:pt>
                <c:pt idx="7">
                  <c:v>43.645000000000003</c:v>
                </c:pt>
                <c:pt idx="8">
                  <c:v>30.225000000000001</c:v>
                </c:pt>
                <c:pt idx="9">
                  <c:v>30.751999999999999</c:v>
                </c:pt>
                <c:pt idx="10">
                  <c:v>28.524000000000001</c:v>
                </c:pt>
                <c:pt idx="11">
                  <c:v>23.577999999999999</c:v>
                </c:pt>
                <c:pt idx="12">
                  <c:v>20.635999999999999</c:v>
                </c:pt>
                <c:pt idx="13">
                  <c:v>17.385000000000002</c:v>
                </c:pt>
                <c:pt idx="14">
                  <c:v>20.498999999999999</c:v>
                </c:pt>
                <c:pt idx="15">
                  <c:v>52.295000000000002</c:v>
                </c:pt>
                <c:pt idx="16">
                  <c:v>109.17400000000001</c:v>
                </c:pt>
                <c:pt idx="17">
                  <c:v>241.9</c:v>
                </c:pt>
                <c:pt idx="18">
                  <c:v>72.263000000000005</c:v>
                </c:pt>
                <c:pt idx="19">
                  <c:v>42.406999999999996</c:v>
                </c:pt>
                <c:pt idx="20">
                  <c:v>27.402999999999999</c:v>
                </c:pt>
                <c:pt idx="21">
                  <c:v>27.599</c:v>
                </c:pt>
                <c:pt idx="22">
                  <c:v>27.135000000000002</c:v>
                </c:pt>
                <c:pt idx="23">
                  <c:v>22.847999999999999</c:v>
                </c:pt>
                <c:pt idx="24">
                  <c:v>20.231000000000002</c:v>
                </c:pt>
                <c:pt idx="25">
                  <c:v>16.741</c:v>
                </c:pt>
                <c:pt idx="26">
                  <c:v>30.331</c:v>
                </c:pt>
                <c:pt idx="27">
                  <c:v>67.674999999999997</c:v>
                </c:pt>
                <c:pt idx="28">
                  <c:v>147.55699999999999</c:v>
                </c:pt>
                <c:pt idx="29">
                  <c:v>428.43900000000002</c:v>
                </c:pt>
                <c:pt idx="30">
                  <c:v>208.21199999999999</c:v>
                </c:pt>
                <c:pt idx="31">
                  <c:v>63.545999999999999</c:v>
                </c:pt>
                <c:pt idx="32">
                  <c:v>38.311999999999998</c:v>
                </c:pt>
                <c:pt idx="33">
                  <c:v>36.738999999999997</c:v>
                </c:pt>
                <c:pt idx="34">
                  <c:v>30.332999999999998</c:v>
                </c:pt>
                <c:pt idx="35">
                  <c:v>27.346</c:v>
                </c:pt>
                <c:pt idx="36">
                  <c:v>24.706</c:v>
                </c:pt>
                <c:pt idx="37">
                  <c:v>20.472999999999999</c:v>
                </c:pt>
                <c:pt idx="38">
                  <c:v>38.750999999999998</c:v>
                </c:pt>
                <c:pt idx="39">
                  <c:v>80.495999999999995</c:v>
                </c:pt>
                <c:pt idx="40">
                  <c:v>119.91500000000001</c:v>
                </c:pt>
                <c:pt idx="41">
                  <c:v>47.747</c:v>
                </c:pt>
                <c:pt idx="42">
                  <c:v>24.442</c:v>
                </c:pt>
                <c:pt idx="43">
                  <c:v>23.401</c:v>
                </c:pt>
                <c:pt idx="44">
                  <c:v>21.242999999999999</c:v>
                </c:pt>
                <c:pt idx="45">
                  <c:v>19.663</c:v>
                </c:pt>
                <c:pt idx="46">
                  <c:v>16.593</c:v>
                </c:pt>
                <c:pt idx="47">
                  <c:v>15.468999999999999</c:v>
                </c:pt>
                <c:pt idx="48">
                  <c:v>13.930999999999999</c:v>
                </c:pt>
                <c:pt idx="49">
                  <c:v>11.577999999999999</c:v>
                </c:pt>
                <c:pt idx="50">
                  <c:v>18.422000000000001</c:v>
                </c:pt>
                <c:pt idx="51">
                  <c:v>40.415999999999997</c:v>
                </c:pt>
                <c:pt idx="52">
                  <c:v>104.08</c:v>
                </c:pt>
                <c:pt idx="53">
                  <c:v>145.06299999999999</c:v>
                </c:pt>
                <c:pt idx="54">
                  <c:v>51.600999999999999</c:v>
                </c:pt>
                <c:pt idx="55">
                  <c:v>35.918999999999997</c:v>
                </c:pt>
                <c:pt idx="56">
                  <c:v>53.015000000000001</c:v>
                </c:pt>
                <c:pt idx="57">
                  <c:v>47.604999999999997</c:v>
                </c:pt>
                <c:pt idx="58">
                  <c:v>27.603000000000002</c:v>
                </c:pt>
                <c:pt idx="59">
                  <c:v>21.831</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Comparison!$BB$4:$BB$63</c:f>
              <c:numCache>
                <c:formatCode>0.00</c:formatCode>
                <c:ptCount val="60"/>
                <c:pt idx="0">
                  <c:v>15.997999999999999</c:v>
                </c:pt>
                <c:pt idx="1">
                  <c:v>12.997999999999999</c:v>
                </c:pt>
                <c:pt idx="2">
                  <c:v>16.472999999999999</c:v>
                </c:pt>
                <c:pt idx="3">
                  <c:v>49.609000000000002</c:v>
                </c:pt>
                <c:pt idx="4">
                  <c:v>87.521000000000001</c:v>
                </c:pt>
                <c:pt idx="5">
                  <c:v>227.88</c:v>
                </c:pt>
                <c:pt idx="6">
                  <c:v>72.39</c:v>
                </c:pt>
                <c:pt idx="7">
                  <c:v>42.777999999999999</c:v>
                </c:pt>
                <c:pt idx="8">
                  <c:v>26.648</c:v>
                </c:pt>
                <c:pt idx="9">
                  <c:v>27.2</c:v>
                </c:pt>
                <c:pt idx="10">
                  <c:v>26.962</c:v>
                </c:pt>
                <c:pt idx="11">
                  <c:v>22.609000000000002</c:v>
                </c:pt>
                <c:pt idx="12">
                  <c:v>20.084</c:v>
                </c:pt>
                <c:pt idx="13">
                  <c:v>17.117999999999999</c:v>
                </c:pt>
                <c:pt idx="14">
                  <c:v>30.167000000000002</c:v>
                </c:pt>
                <c:pt idx="15">
                  <c:v>67.531000000000006</c:v>
                </c:pt>
                <c:pt idx="16">
                  <c:v>147.84</c:v>
                </c:pt>
                <c:pt idx="17">
                  <c:v>428.69400000000002</c:v>
                </c:pt>
                <c:pt idx="18">
                  <c:v>208.59399999999999</c:v>
                </c:pt>
                <c:pt idx="19">
                  <c:v>63.76</c:v>
                </c:pt>
                <c:pt idx="20">
                  <c:v>38.383000000000003</c:v>
                </c:pt>
                <c:pt idx="21">
                  <c:v>36.786999999999999</c:v>
                </c:pt>
                <c:pt idx="22">
                  <c:v>30.367000000000001</c:v>
                </c:pt>
                <c:pt idx="23">
                  <c:v>27.375</c:v>
                </c:pt>
                <c:pt idx="24">
                  <c:v>24.725999999999999</c:v>
                </c:pt>
                <c:pt idx="25">
                  <c:v>20.495000000000001</c:v>
                </c:pt>
                <c:pt idx="26">
                  <c:v>38.789000000000001</c:v>
                </c:pt>
                <c:pt idx="27">
                  <c:v>80.510000000000005</c:v>
                </c:pt>
                <c:pt idx="28">
                  <c:v>119.905</c:v>
                </c:pt>
                <c:pt idx="29">
                  <c:v>47.78</c:v>
                </c:pt>
                <c:pt idx="30">
                  <c:v>24.460999999999999</c:v>
                </c:pt>
                <c:pt idx="31">
                  <c:v>23.408999999999999</c:v>
                </c:pt>
                <c:pt idx="32">
                  <c:v>21.248000000000001</c:v>
                </c:pt>
                <c:pt idx="33">
                  <c:v>19.667000000000002</c:v>
                </c:pt>
                <c:pt idx="34">
                  <c:v>16.596</c:v>
                </c:pt>
                <c:pt idx="35">
                  <c:v>15.472</c:v>
                </c:pt>
                <c:pt idx="36">
                  <c:v>13.933</c:v>
                </c:pt>
                <c:pt idx="37">
                  <c:v>11.58</c:v>
                </c:pt>
                <c:pt idx="38">
                  <c:v>18.428000000000001</c:v>
                </c:pt>
                <c:pt idx="39">
                  <c:v>40.429000000000002</c:v>
                </c:pt>
                <c:pt idx="40">
                  <c:v>104.07299999999999</c:v>
                </c:pt>
                <c:pt idx="41">
                  <c:v>145.05500000000001</c:v>
                </c:pt>
                <c:pt idx="42">
                  <c:v>51.600999999999999</c:v>
                </c:pt>
                <c:pt idx="43">
                  <c:v>35.918999999999997</c:v>
                </c:pt>
                <c:pt idx="44">
                  <c:v>53.015999999999998</c:v>
                </c:pt>
                <c:pt idx="45">
                  <c:v>47.606000000000002</c:v>
                </c:pt>
                <c:pt idx="46">
                  <c:v>27.603000000000002</c:v>
                </c:pt>
                <c:pt idx="47">
                  <c:v>21.831</c:v>
                </c:pt>
                <c:pt idx="48">
                  <c:v>19.206</c:v>
                </c:pt>
                <c:pt idx="49">
                  <c:v>18.18</c:v>
                </c:pt>
                <c:pt idx="50">
                  <c:v>20.053000000000001</c:v>
                </c:pt>
                <c:pt idx="51">
                  <c:v>49.381</c:v>
                </c:pt>
                <c:pt idx="52">
                  <c:v>222.435</c:v>
                </c:pt>
                <c:pt idx="53">
                  <c:v>332.55</c:v>
                </c:pt>
                <c:pt idx="54">
                  <c:v>106.25</c:v>
                </c:pt>
                <c:pt idx="55">
                  <c:v>51.853000000000002</c:v>
                </c:pt>
                <c:pt idx="56">
                  <c:v>45.923999999999999</c:v>
                </c:pt>
                <c:pt idx="57">
                  <c:v>56.859000000000002</c:v>
                </c:pt>
                <c:pt idx="58">
                  <c:v>35.130000000000003</c:v>
                </c:pt>
                <c:pt idx="59">
                  <c:v>27.451000000000001</c:v>
                </c:pt>
              </c:numCache>
            </c:numRef>
          </c:yVal>
          <c:smooth val="1"/>
        </c:ser>
        <c:ser>
          <c:idx val="33"/>
          <c:order val="30"/>
          <c:tx>
            <c:strRef>
              <c:f>RunInformation!$G$36</c:f>
              <c:strCache>
                <c:ptCount val="1"/>
                <c:pt idx="0">
                  <c:v>2011</c:v>
                </c:pt>
              </c:strCache>
            </c:strRef>
          </c:tx>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Comparison!$BC$4:$BC$63</c:f>
              <c:numCache>
                <c:formatCode>0.00</c:formatCode>
                <c:ptCount val="60"/>
                <c:pt idx="0">
                  <c:v>16.007000000000001</c:v>
                </c:pt>
                <c:pt idx="1">
                  <c:v>13.423999999999999</c:v>
                </c:pt>
                <c:pt idx="2">
                  <c:v>25.629000000000001</c:v>
                </c:pt>
                <c:pt idx="3">
                  <c:v>55.459000000000003</c:v>
                </c:pt>
                <c:pt idx="4">
                  <c:v>101.657</c:v>
                </c:pt>
                <c:pt idx="5">
                  <c:v>282.06099999999998</c:v>
                </c:pt>
                <c:pt idx="6">
                  <c:v>151.65799999999999</c:v>
                </c:pt>
                <c:pt idx="7">
                  <c:v>51.591999999999999</c:v>
                </c:pt>
                <c:pt idx="8">
                  <c:v>31.876999999999999</c:v>
                </c:pt>
                <c:pt idx="9">
                  <c:v>31.795000000000002</c:v>
                </c:pt>
                <c:pt idx="10">
                  <c:v>26.545000000000002</c:v>
                </c:pt>
                <c:pt idx="11">
                  <c:v>23.573</c:v>
                </c:pt>
                <c:pt idx="12">
                  <c:v>21.292000000000002</c:v>
                </c:pt>
                <c:pt idx="13">
                  <c:v>18.350999999999999</c:v>
                </c:pt>
                <c:pt idx="14">
                  <c:v>35.529000000000003</c:v>
                </c:pt>
                <c:pt idx="15">
                  <c:v>75.933000000000007</c:v>
                </c:pt>
                <c:pt idx="16">
                  <c:v>115.383</c:v>
                </c:pt>
                <c:pt idx="17">
                  <c:v>46.093000000000004</c:v>
                </c:pt>
                <c:pt idx="18">
                  <c:v>22.984999999999999</c:v>
                </c:pt>
                <c:pt idx="19">
                  <c:v>22.001000000000001</c:v>
                </c:pt>
                <c:pt idx="20">
                  <c:v>19.928999999999998</c:v>
                </c:pt>
                <c:pt idx="21">
                  <c:v>18.407</c:v>
                </c:pt>
                <c:pt idx="22">
                  <c:v>15.481999999999999</c:v>
                </c:pt>
                <c:pt idx="23">
                  <c:v>14.425000000000001</c:v>
                </c:pt>
                <c:pt idx="24">
                  <c:v>12.98</c:v>
                </c:pt>
                <c:pt idx="25">
                  <c:v>10.79</c:v>
                </c:pt>
                <c:pt idx="26">
                  <c:v>17.622</c:v>
                </c:pt>
                <c:pt idx="27">
                  <c:v>39.587000000000003</c:v>
                </c:pt>
                <c:pt idx="28">
                  <c:v>102.81100000000001</c:v>
                </c:pt>
                <c:pt idx="29">
                  <c:v>144.05199999999999</c:v>
                </c:pt>
                <c:pt idx="30">
                  <c:v>51.04</c:v>
                </c:pt>
                <c:pt idx="31">
                  <c:v>35.463999999999999</c:v>
                </c:pt>
                <c:pt idx="32">
                  <c:v>52.548999999999999</c:v>
                </c:pt>
                <c:pt idx="33">
                  <c:v>47.204999999999998</c:v>
                </c:pt>
                <c:pt idx="34">
                  <c:v>27.329000000000001</c:v>
                </c:pt>
                <c:pt idx="35">
                  <c:v>21.548999999999999</c:v>
                </c:pt>
                <c:pt idx="36">
                  <c:v>18.937999999999999</c:v>
                </c:pt>
                <c:pt idx="37">
                  <c:v>17.978999999999999</c:v>
                </c:pt>
                <c:pt idx="38">
                  <c:v>19.827999999999999</c:v>
                </c:pt>
                <c:pt idx="39">
                  <c:v>49.023000000000003</c:v>
                </c:pt>
                <c:pt idx="40">
                  <c:v>221.91200000000001</c:v>
                </c:pt>
                <c:pt idx="41">
                  <c:v>332.13099999999997</c:v>
                </c:pt>
                <c:pt idx="42">
                  <c:v>106.10599999999999</c:v>
                </c:pt>
                <c:pt idx="43">
                  <c:v>51.747</c:v>
                </c:pt>
                <c:pt idx="44">
                  <c:v>45.834000000000003</c:v>
                </c:pt>
                <c:pt idx="45">
                  <c:v>56.764000000000003</c:v>
                </c:pt>
                <c:pt idx="46">
                  <c:v>35.052999999999997</c:v>
                </c:pt>
                <c:pt idx="47">
                  <c:v>27.379000000000001</c:v>
                </c:pt>
                <c:pt idx="48">
                  <c:v>24.082000000000001</c:v>
                </c:pt>
                <c:pt idx="49">
                  <c:v>22.765000000000001</c:v>
                </c:pt>
                <c:pt idx="50">
                  <c:v>39.962000000000003</c:v>
                </c:pt>
                <c:pt idx="51">
                  <c:v>74.686000000000007</c:v>
                </c:pt>
                <c:pt idx="52">
                  <c:v>180.95400000000001</c:v>
                </c:pt>
                <c:pt idx="53">
                  <c:v>322.04000000000002</c:v>
                </c:pt>
                <c:pt idx="54">
                  <c:v>100.262</c:v>
                </c:pt>
                <c:pt idx="55">
                  <c:v>42.279000000000003</c:v>
                </c:pt>
                <c:pt idx="56">
                  <c:v>34.170999999999999</c:v>
                </c:pt>
                <c:pt idx="57">
                  <c:v>28.898</c:v>
                </c:pt>
                <c:pt idx="58">
                  <c:v>27.015999999999998</c:v>
                </c:pt>
                <c:pt idx="59">
                  <c:v>25.413</c:v>
                </c:pt>
              </c:numCache>
            </c:numRef>
          </c:yVal>
          <c:smooth val="1"/>
        </c:ser>
        <c:ser>
          <c:idx val="34"/>
          <c:order val="31"/>
          <c:tx>
            <c:strRef>
              <c:f>RunInformation!$G$37</c:f>
              <c:strCache>
                <c:ptCount val="1"/>
                <c:pt idx="0">
                  <c:v>2012</c:v>
                </c:pt>
              </c:strCache>
            </c:strRef>
          </c:tx>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Comparison!$BD$4:$BD$63</c:f>
              <c:numCache>
                <c:formatCode>0.00</c:formatCode>
                <c:ptCount val="60"/>
                <c:pt idx="0">
                  <c:v>16</c:v>
                </c:pt>
                <c:pt idx="1">
                  <c:v>13.481</c:v>
                </c:pt>
                <c:pt idx="2">
                  <c:v>31.652999999999999</c:v>
                </c:pt>
                <c:pt idx="3">
                  <c:v>77.992000000000004</c:v>
                </c:pt>
                <c:pt idx="4">
                  <c:v>124.446</c:v>
                </c:pt>
                <c:pt idx="5">
                  <c:v>58.524000000000001</c:v>
                </c:pt>
                <c:pt idx="6">
                  <c:v>25.28</c:v>
                </c:pt>
                <c:pt idx="7">
                  <c:v>23.404</c:v>
                </c:pt>
                <c:pt idx="8">
                  <c:v>20.363</c:v>
                </c:pt>
                <c:pt idx="9">
                  <c:v>19.260000000000002</c:v>
                </c:pt>
                <c:pt idx="10">
                  <c:v>16.138000000000002</c:v>
                </c:pt>
                <c:pt idx="11">
                  <c:v>14.999000000000001</c:v>
                </c:pt>
                <c:pt idx="12">
                  <c:v>13.472</c:v>
                </c:pt>
                <c:pt idx="13">
                  <c:v>11.579000000000001</c:v>
                </c:pt>
                <c:pt idx="14">
                  <c:v>17.98</c:v>
                </c:pt>
                <c:pt idx="15">
                  <c:v>39.854999999999997</c:v>
                </c:pt>
                <c:pt idx="16">
                  <c:v>104.181</c:v>
                </c:pt>
                <c:pt idx="17">
                  <c:v>145.42599999999999</c:v>
                </c:pt>
                <c:pt idx="18">
                  <c:v>51.707000000000001</c:v>
                </c:pt>
                <c:pt idx="19">
                  <c:v>35.875999999999998</c:v>
                </c:pt>
                <c:pt idx="20">
                  <c:v>52.866</c:v>
                </c:pt>
                <c:pt idx="21">
                  <c:v>47.412999999999997</c:v>
                </c:pt>
                <c:pt idx="22">
                  <c:v>27.466999999999999</c:v>
                </c:pt>
                <c:pt idx="23">
                  <c:v>21.686</c:v>
                </c:pt>
                <c:pt idx="24">
                  <c:v>19.062000000000001</c:v>
                </c:pt>
                <c:pt idx="25">
                  <c:v>18.074999999999999</c:v>
                </c:pt>
                <c:pt idx="26">
                  <c:v>19.928000000000001</c:v>
                </c:pt>
                <c:pt idx="27">
                  <c:v>49.177</c:v>
                </c:pt>
                <c:pt idx="28">
                  <c:v>222.18899999999999</c:v>
                </c:pt>
                <c:pt idx="29">
                  <c:v>332.30599999999998</c:v>
                </c:pt>
                <c:pt idx="30">
                  <c:v>106.16200000000001</c:v>
                </c:pt>
                <c:pt idx="31">
                  <c:v>51.790999999999997</c:v>
                </c:pt>
                <c:pt idx="32">
                  <c:v>45.872</c:v>
                </c:pt>
                <c:pt idx="33">
                  <c:v>56.801000000000002</c:v>
                </c:pt>
                <c:pt idx="34">
                  <c:v>35.082999999999998</c:v>
                </c:pt>
                <c:pt idx="35">
                  <c:v>27.407</c:v>
                </c:pt>
                <c:pt idx="36">
                  <c:v>24.108000000000001</c:v>
                </c:pt>
                <c:pt idx="37">
                  <c:v>22.786999999999999</c:v>
                </c:pt>
                <c:pt idx="38">
                  <c:v>39.988999999999997</c:v>
                </c:pt>
                <c:pt idx="39">
                  <c:v>74.712000000000003</c:v>
                </c:pt>
                <c:pt idx="40">
                  <c:v>180.98</c:v>
                </c:pt>
                <c:pt idx="41">
                  <c:v>322.06</c:v>
                </c:pt>
                <c:pt idx="42">
                  <c:v>100.27500000000001</c:v>
                </c:pt>
                <c:pt idx="43">
                  <c:v>42.29</c:v>
                </c:pt>
                <c:pt idx="44">
                  <c:v>34.182000000000002</c:v>
                </c:pt>
                <c:pt idx="45">
                  <c:v>28.907</c:v>
                </c:pt>
                <c:pt idx="46">
                  <c:v>27.021000000000001</c:v>
                </c:pt>
                <c:pt idx="47">
                  <c:v>25.42</c:v>
                </c:pt>
                <c:pt idx="48">
                  <c:v>23.327000000000002</c:v>
                </c:pt>
                <c:pt idx="49">
                  <c:v>19.398</c:v>
                </c:pt>
                <c:pt idx="50">
                  <c:v>21.228000000000002</c:v>
                </c:pt>
                <c:pt idx="51">
                  <c:v>46.536999999999999</c:v>
                </c:pt>
                <c:pt idx="52">
                  <c:v>105.938</c:v>
                </c:pt>
                <c:pt idx="53">
                  <c:v>113.791</c:v>
                </c:pt>
                <c:pt idx="54">
                  <c:v>43.89</c:v>
                </c:pt>
                <c:pt idx="55">
                  <c:v>28.395</c:v>
                </c:pt>
                <c:pt idx="56">
                  <c:v>24.152999999999999</c:v>
                </c:pt>
                <c:pt idx="57">
                  <c:v>23.975999999999999</c:v>
                </c:pt>
                <c:pt idx="58">
                  <c:v>22.260999999999999</c:v>
                </c:pt>
                <c:pt idx="59">
                  <c:v>18.12</c:v>
                </c:pt>
              </c:numCache>
            </c:numRef>
          </c:yVal>
          <c:smooth val="1"/>
        </c:ser>
        <c:ser>
          <c:idx val="35"/>
          <c:order val="32"/>
          <c:tx>
            <c:strRef>
              <c:f>RunInformation!$G$38</c:f>
              <c:strCache>
                <c:ptCount val="1"/>
                <c:pt idx="0">
                  <c:v>2013</c:v>
                </c:pt>
              </c:strCache>
            </c:strRef>
          </c:tx>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Comparison!$BE$4:$BE$63</c:f>
              <c:numCache>
                <c:formatCode>0.00</c:formatCode>
                <c:ptCount val="60"/>
                <c:pt idx="0">
                  <c:v>16.027000000000001</c:v>
                </c:pt>
                <c:pt idx="1">
                  <c:v>13.25</c:v>
                </c:pt>
                <c:pt idx="2">
                  <c:v>20.082000000000001</c:v>
                </c:pt>
                <c:pt idx="3">
                  <c:v>45.677999999999997</c:v>
                </c:pt>
                <c:pt idx="4">
                  <c:v>120.367</c:v>
                </c:pt>
                <c:pt idx="5">
                  <c:v>186.65700000000001</c:v>
                </c:pt>
                <c:pt idx="6">
                  <c:v>66.525000000000006</c:v>
                </c:pt>
                <c:pt idx="7">
                  <c:v>44</c:v>
                </c:pt>
                <c:pt idx="8">
                  <c:v>58.03</c:v>
                </c:pt>
                <c:pt idx="9">
                  <c:v>52.368000000000002</c:v>
                </c:pt>
                <c:pt idx="10">
                  <c:v>30.991</c:v>
                </c:pt>
                <c:pt idx="11">
                  <c:v>24.574000000000002</c:v>
                </c:pt>
                <c:pt idx="12">
                  <c:v>21.61</c:v>
                </c:pt>
                <c:pt idx="13">
                  <c:v>20.895</c:v>
                </c:pt>
                <c:pt idx="14">
                  <c:v>21.908999999999999</c:v>
                </c:pt>
                <c:pt idx="15">
                  <c:v>53.337000000000003</c:v>
                </c:pt>
                <c:pt idx="16">
                  <c:v>242.69300000000001</c:v>
                </c:pt>
                <c:pt idx="17">
                  <c:v>330.13799999999998</c:v>
                </c:pt>
                <c:pt idx="18">
                  <c:v>104.875</c:v>
                </c:pt>
                <c:pt idx="19">
                  <c:v>52.106999999999999</c:v>
                </c:pt>
                <c:pt idx="20">
                  <c:v>46.707000000000001</c:v>
                </c:pt>
                <c:pt idx="21">
                  <c:v>57.075000000000003</c:v>
                </c:pt>
                <c:pt idx="22">
                  <c:v>34.920999999999999</c:v>
                </c:pt>
                <c:pt idx="23">
                  <c:v>27.727</c:v>
                </c:pt>
                <c:pt idx="24">
                  <c:v>24.486000000000001</c:v>
                </c:pt>
                <c:pt idx="25">
                  <c:v>23.102</c:v>
                </c:pt>
                <c:pt idx="26">
                  <c:v>42.238999999999997</c:v>
                </c:pt>
                <c:pt idx="27">
                  <c:v>75.224000000000004</c:v>
                </c:pt>
                <c:pt idx="28">
                  <c:v>187.19800000000001</c:v>
                </c:pt>
                <c:pt idx="29">
                  <c:v>321.15699999999998</c:v>
                </c:pt>
                <c:pt idx="30">
                  <c:v>97.284000000000006</c:v>
                </c:pt>
                <c:pt idx="31">
                  <c:v>41.99</c:v>
                </c:pt>
                <c:pt idx="32">
                  <c:v>34.168999999999997</c:v>
                </c:pt>
                <c:pt idx="33">
                  <c:v>28.931000000000001</c:v>
                </c:pt>
                <c:pt idx="34">
                  <c:v>27.117000000000001</c:v>
                </c:pt>
                <c:pt idx="35">
                  <c:v>25.513999999999999</c:v>
                </c:pt>
                <c:pt idx="36">
                  <c:v>23.260999999999999</c:v>
                </c:pt>
                <c:pt idx="37">
                  <c:v>19.593</c:v>
                </c:pt>
                <c:pt idx="38">
                  <c:v>21.327000000000002</c:v>
                </c:pt>
                <c:pt idx="39">
                  <c:v>49.207999999999998</c:v>
                </c:pt>
                <c:pt idx="40">
                  <c:v>108.789</c:v>
                </c:pt>
                <c:pt idx="41">
                  <c:v>111.08</c:v>
                </c:pt>
                <c:pt idx="42">
                  <c:v>43.286000000000001</c:v>
                </c:pt>
                <c:pt idx="43">
                  <c:v>28.065000000000001</c:v>
                </c:pt>
                <c:pt idx="44">
                  <c:v>24.093</c:v>
                </c:pt>
                <c:pt idx="45">
                  <c:v>24.074999999999999</c:v>
                </c:pt>
                <c:pt idx="46">
                  <c:v>22.158000000000001</c:v>
                </c:pt>
                <c:pt idx="47">
                  <c:v>18.047000000000001</c:v>
                </c:pt>
                <c:pt idx="48">
                  <c:v>15.680999999999999</c:v>
                </c:pt>
                <c:pt idx="49">
                  <c:v>13.116</c:v>
                </c:pt>
                <c:pt idx="50">
                  <c:v>23.152000000000001</c:v>
                </c:pt>
                <c:pt idx="51">
                  <c:v>40.603000000000002</c:v>
                </c:pt>
                <c:pt idx="52">
                  <c:v>145.655</c:v>
                </c:pt>
                <c:pt idx="53">
                  <c:v>291.30599999999998</c:v>
                </c:pt>
                <c:pt idx="54">
                  <c:v>172.274</c:v>
                </c:pt>
                <c:pt idx="55">
                  <c:v>87.91</c:v>
                </c:pt>
                <c:pt idx="56">
                  <c:v>71.843999999999994</c:v>
                </c:pt>
                <c:pt idx="57">
                  <c:v>44.966000000000001</c:v>
                </c:pt>
                <c:pt idx="58">
                  <c:v>30.832000000000001</c:v>
                </c:pt>
                <c:pt idx="59">
                  <c:v>27.027999999999999</c:v>
                </c:pt>
              </c:numCache>
            </c:numRef>
          </c:yVal>
          <c:smooth val="1"/>
        </c:ser>
        <c:ser>
          <c:idx val="36"/>
          <c:order val="33"/>
          <c:tx>
            <c:strRef>
              <c:f>RunInformation!$G$39</c:f>
              <c:strCache>
                <c:ptCount val="1"/>
                <c:pt idx="0">
                  <c:v>2014</c:v>
                </c:pt>
              </c:strCache>
            </c:strRef>
          </c:tx>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Comparison!$BF$4:$BF$63</c:f>
              <c:numCache>
                <c:formatCode>0.00</c:formatCode>
                <c:ptCount val="60"/>
                <c:pt idx="0">
                  <c:v>16</c:v>
                </c:pt>
                <c:pt idx="1">
                  <c:v>15.324</c:v>
                </c:pt>
                <c:pt idx="2">
                  <c:v>16.928000000000001</c:v>
                </c:pt>
                <c:pt idx="3">
                  <c:v>35.290999999999997</c:v>
                </c:pt>
                <c:pt idx="4">
                  <c:v>135.583</c:v>
                </c:pt>
                <c:pt idx="5">
                  <c:v>259.87299999999999</c:v>
                </c:pt>
                <c:pt idx="6">
                  <c:v>90.302000000000007</c:v>
                </c:pt>
                <c:pt idx="7">
                  <c:v>46.661000000000001</c:v>
                </c:pt>
                <c:pt idx="8">
                  <c:v>41.045999999999999</c:v>
                </c:pt>
                <c:pt idx="9">
                  <c:v>52.843000000000004</c:v>
                </c:pt>
                <c:pt idx="10">
                  <c:v>32.277999999999999</c:v>
                </c:pt>
                <c:pt idx="11">
                  <c:v>24.940999999999999</c:v>
                </c:pt>
                <c:pt idx="12">
                  <c:v>21.891999999999999</c:v>
                </c:pt>
                <c:pt idx="13">
                  <c:v>21.646000000000001</c:v>
                </c:pt>
                <c:pt idx="14">
                  <c:v>39.71</c:v>
                </c:pt>
                <c:pt idx="15">
                  <c:v>72.405000000000001</c:v>
                </c:pt>
                <c:pt idx="16">
                  <c:v>183.15899999999999</c:v>
                </c:pt>
                <c:pt idx="17">
                  <c:v>317.87799999999999</c:v>
                </c:pt>
                <c:pt idx="18">
                  <c:v>96.513000000000005</c:v>
                </c:pt>
                <c:pt idx="19">
                  <c:v>41.284999999999997</c:v>
                </c:pt>
                <c:pt idx="20">
                  <c:v>33.454000000000001</c:v>
                </c:pt>
                <c:pt idx="21">
                  <c:v>28.271000000000001</c:v>
                </c:pt>
                <c:pt idx="22">
                  <c:v>26.574999999999999</c:v>
                </c:pt>
                <c:pt idx="23">
                  <c:v>24.917999999999999</c:v>
                </c:pt>
                <c:pt idx="24">
                  <c:v>22.72</c:v>
                </c:pt>
                <c:pt idx="25">
                  <c:v>19.158999999999999</c:v>
                </c:pt>
                <c:pt idx="26">
                  <c:v>20.882999999999999</c:v>
                </c:pt>
                <c:pt idx="27">
                  <c:v>48.703000000000003</c:v>
                </c:pt>
                <c:pt idx="28">
                  <c:v>108.283</c:v>
                </c:pt>
                <c:pt idx="29">
                  <c:v>110.73</c:v>
                </c:pt>
                <c:pt idx="30">
                  <c:v>42.976999999999997</c:v>
                </c:pt>
                <c:pt idx="31">
                  <c:v>27.777000000000001</c:v>
                </c:pt>
                <c:pt idx="32">
                  <c:v>23.832000000000001</c:v>
                </c:pt>
                <c:pt idx="33">
                  <c:v>23.83</c:v>
                </c:pt>
                <c:pt idx="34">
                  <c:v>21.939</c:v>
                </c:pt>
                <c:pt idx="35">
                  <c:v>17.841000000000001</c:v>
                </c:pt>
                <c:pt idx="36">
                  <c:v>15.491</c:v>
                </c:pt>
                <c:pt idx="37">
                  <c:v>12.957000000000001</c:v>
                </c:pt>
                <c:pt idx="38">
                  <c:v>22.977</c:v>
                </c:pt>
                <c:pt idx="39">
                  <c:v>40.375</c:v>
                </c:pt>
                <c:pt idx="40">
                  <c:v>145.36600000000001</c:v>
                </c:pt>
                <c:pt idx="41">
                  <c:v>291.09300000000002</c:v>
                </c:pt>
                <c:pt idx="42">
                  <c:v>172.15299999999999</c:v>
                </c:pt>
                <c:pt idx="43">
                  <c:v>87.814999999999998</c:v>
                </c:pt>
                <c:pt idx="44">
                  <c:v>71.757000000000005</c:v>
                </c:pt>
                <c:pt idx="45">
                  <c:v>44.887</c:v>
                </c:pt>
                <c:pt idx="46">
                  <c:v>30.78</c:v>
                </c:pt>
                <c:pt idx="47">
                  <c:v>26.969000000000001</c:v>
                </c:pt>
                <c:pt idx="48">
                  <c:v>24.068000000000001</c:v>
                </c:pt>
                <c:pt idx="49">
                  <c:v>20.155000000000001</c:v>
                </c:pt>
                <c:pt idx="50">
                  <c:v>31.765999999999998</c:v>
                </c:pt>
                <c:pt idx="51">
                  <c:v>38.360999999999997</c:v>
                </c:pt>
                <c:pt idx="52">
                  <c:v>134.06899999999999</c:v>
                </c:pt>
                <c:pt idx="53">
                  <c:v>366.38400000000001</c:v>
                </c:pt>
                <c:pt idx="54">
                  <c:v>216.46100000000001</c:v>
                </c:pt>
                <c:pt idx="55">
                  <c:v>82.459000000000003</c:v>
                </c:pt>
                <c:pt idx="56">
                  <c:v>41.076000000000001</c:v>
                </c:pt>
                <c:pt idx="57">
                  <c:v>34.06</c:v>
                </c:pt>
                <c:pt idx="58">
                  <c:v>29.042000000000002</c:v>
                </c:pt>
                <c:pt idx="59">
                  <c:v>27.677</c:v>
                </c:pt>
              </c:numCache>
            </c:numRef>
          </c:yVal>
          <c:smooth val="1"/>
        </c:ser>
        <c:ser>
          <c:idx val="37"/>
          <c:order val="34"/>
          <c:tx>
            <c:strRef>
              <c:f>RunInformation!$G$40</c:f>
              <c:strCache>
                <c:ptCount val="1"/>
                <c:pt idx="0">
                  <c:v>2015</c:v>
                </c:pt>
              </c:strCache>
            </c:strRef>
          </c:tx>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Comparison!$BG$4:$BG$63</c:f>
              <c:numCache>
                <c:formatCode>0.00</c:formatCode>
                <c:ptCount val="60"/>
                <c:pt idx="0">
                  <c:v>16.004000000000001</c:v>
                </c:pt>
                <c:pt idx="1">
                  <c:v>15.973000000000001</c:v>
                </c:pt>
                <c:pt idx="2">
                  <c:v>28.728999999999999</c:v>
                </c:pt>
                <c:pt idx="3">
                  <c:v>45.301000000000002</c:v>
                </c:pt>
                <c:pt idx="4">
                  <c:v>103.813</c:v>
                </c:pt>
                <c:pt idx="5">
                  <c:v>252.74799999999999</c:v>
                </c:pt>
                <c:pt idx="6">
                  <c:v>81.453999999999994</c:v>
                </c:pt>
                <c:pt idx="7">
                  <c:v>36.947000000000003</c:v>
                </c:pt>
                <c:pt idx="8">
                  <c:v>29.564</c:v>
                </c:pt>
                <c:pt idx="9">
                  <c:v>25.481999999999999</c:v>
                </c:pt>
                <c:pt idx="10">
                  <c:v>23.96</c:v>
                </c:pt>
                <c:pt idx="11">
                  <c:v>22.471</c:v>
                </c:pt>
                <c:pt idx="12">
                  <c:v>20.663</c:v>
                </c:pt>
                <c:pt idx="13">
                  <c:v>17.954000000000001</c:v>
                </c:pt>
                <c:pt idx="14">
                  <c:v>18.978000000000002</c:v>
                </c:pt>
                <c:pt idx="15">
                  <c:v>46.228999999999999</c:v>
                </c:pt>
                <c:pt idx="16">
                  <c:v>105.199</c:v>
                </c:pt>
                <c:pt idx="17">
                  <c:v>108.92</c:v>
                </c:pt>
                <c:pt idx="18">
                  <c:v>42.17</c:v>
                </c:pt>
                <c:pt idx="19">
                  <c:v>26.998999999999999</c:v>
                </c:pt>
                <c:pt idx="20">
                  <c:v>23.068999999999999</c:v>
                </c:pt>
                <c:pt idx="21">
                  <c:v>23.047000000000001</c:v>
                </c:pt>
                <c:pt idx="22">
                  <c:v>21.231000000000002</c:v>
                </c:pt>
                <c:pt idx="23">
                  <c:v>17.195</c:v>
                </c:pt>
                <c:pt idx="24">
                  <c:v>14.904</c:v>
                </c:pt>
                <c:pt idx="25">
                  <c:v>12.47</c:v>
                </c:pt>
                <c:pt idx="26">
                  <c:v>22.497</c:v>
                </c:pt>
                <c:pt idx="27">
                  <c:v>39.829000000000001</c:v>
                </c:pt>
                <c:pt idx="28">
                  <c:v>144.13399999999999</c:v>
                </c:pt>
                <c:pt idx="29">
                  <c:v>289.98500000000001</c:v>
                </c:pt>
                <c:pt idx="30">
                  <c:v>171.71899999999999</c:v>
                </c:pt>
                <c:pt idx="31">
                  <c:v>87.55</c:v>
                </c:pt>
                <c:pt idx="32">
                  <c:v>71.531000000000006</c:v>
                </c:pt>
                <c:pt idx="33">
                  <c:v>44.704000000000001</c:v>
                </c:pt>
                <c:pt idx="34">
                  <c:v>30.651</c:v>
                </c:pt>
                <c:pt idx="35">
                  <c:v>26.832000000000001</c:v>
                </c:pt>
                <c:pt idx="36">
                  <c:v>23.934000000000001</c:v>
                </c:pt>
                <c:pt idx="37">
                  <c:v>20.053000000000001</c:v>
                </c:pt>
                <c:pt idx="38">
                  <c:v>31.635000000000002</c:v>
                </c:pt>
                <c:pt idx="39">
                  <c:v>38.232999999999997</c:v>
                </c:pt>
                <c:pt idx="40">
                  <c:v>133.72499999999999</c:v>
                </c:pt>
                <c:pt idx="41">
                  <c:v>366.03899999999999</c:v>
                </c:pt>
                <c:pt idx="42">
                  <c:v>216.37100000000001</c:v>
                </c:pt>
                <c:pt idx="43">
                  <c:v>82.403000000000006</c:v>
                </c:pt>
                <c:pt idx="44">
                  <c:v>41.033000000000001</c:v>
                </c:pt>
                <c:pt idx="45">
                  <c:v>34.021999999999998</c:v>
                </c:pt>
                <c:pt idx="46">
                  <c:v>29.013000000000002</c:v>
                </c:pt>
                <c:pt idx="47">
                  <c:v>27.645</c:v>
                </c:pt>
                <c:pt idx="48">
                  <c:v>26.77</c:v>
                </c:pt>
                <c:pt idx="49">
                  <c:v>20.541</c:v>
                </c:pt>
                <c:pt idx="50">
                  <c:v>20.931000000000001</c:v>
                </c:pt>
                <c:pt idx="51">
                  <c:v>44.664999999999999</c:v>
                </c:pt>
                <c:pt idx="52">
                  <c:v>446.43200000000002</c:v>
                </c:pt>
                <c:pt idx="53">
                  <c:v>674.33399999999995</c:v>
                </c:pt>
                <c:pt idx="54">
                  <c:v>319.83999999999997</c:v>
                </c:pt>
                <c:pt idx="55">
                  <c:v>119.949</c:v>
                </c:pt>
                <c:pt idx="56">
                  <c:v>67.721000000000004</c:v>
                </c:pt>
                <c:pt idx="57">
                  <c:v>57.258000000000003</c:v>
                </c:pt>
                <c:pt idx="58">
                  <c:v>46.228999999999999</c:v>
                </c:pt>
                <c:pt idx="59">
                  <c:v>40.691000000000003</c:v>
                </c:pt>
              </c:numCache>
            </c:numRef>
          </c:yVal>
          <c:smooth val="1"/>
        </c:ser>
        <c:ser>
          <c:idx val="0"/>
          <c:order val="35"/>
          <c:tx>
            <c:v>Min</c:v>
          </c:tx>
          <c:spPr>
            <a:ln w="28575">
              <a:solidFill>
                <a:srgbClr val="000000"/>
              </a:solidFill>
              <a:prstDash val="solid"/>
            </a:ln>
          </c:spPr>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Comparison!$V$4:$V$63</c:f>
              <c:numCache>
                <c:formatCode>0.00</c:formatCode>
                <c:ptCount val="60"/>
                <c:pt idx="0">
                  <c:v>16</c:v>
                </c:pt>
                <c:pt idx="1">
                  <c:v>14</c:v>
                </c:pt>
                <c:pt idx="2">
                  <c:v>25</c:v>
                </c:pt>
                <c:pt idx="3">
                  <c:v>41.05</c:v>
                </c:pt>
                <c:pt idx="4">
                  <c:v>117.72</c:v>
                </c:pt>
                <c:pt idx="5">
                  <c:v>139.01</c:v>
                </c:pt>
                <c:pt idx="6">
                  <c:v>62.22</c:v>
                </c:pt>
                <c:pt idx="7">
                  <c:v>40.31</c:v>
                </c:pt>
                <c:pt idx="8">
                  <c:v>28.07</c:v>
                </c:pt>
                <c:pt idx="9">
                  <c:v>32.15</c:v>
                </c:pt>
                <c:pt idx="10">
                  <c:v>29.25</c:v>
                </c:pt>
                <c:pt idx="11">
                  <c:v>24.96</c:v>
                </c:pt>
                <c:pt idx="12">
                  <c:v>24.48</c:v>
                </c:pt>
                <c:pt idx="13">
                  <c:v>22.04</c:v>
                </c:pt>
                <c:pt idx="14">
                  <c:v>34.159999999999997</c:v>
                </c:pt>
                <c:pt idx="15">
                  <c:v>63.41</c:v>
                </c:pt>
                <c:pt idx="16">
                  <c:v>155.6</c:v>
                </c:pt>
                <c:pt idx="17">
                  <c:v>177.05</c:v>
                </c:pt>
                <c:pt idx="18">
                  <c:v>62.06</c:v>
                </c:pt>
                <c:pt idx="19">
                  <c:v>44.99</c:v>
                </c:pt>
                <c:pt idx="20">
                  <c:v>29.14</c:v>
                </c:pt>
                <c:pt idx="21">
                  <c:v>32.44</c:v>
                </c:pt>
                <c:pt idx="22">
                  <c:v>29.78</c:v>
                </c:pt>
                <c:pt idx="23">
                  <c:v>25.64</c:v>
                </c:pt>
                <c:pt idx="24">
                  <c:v>24.48</c:v>
                </c:pt>
                <c:pt idx="25">
                  <c:v>22.04</c:v>
                </c:pt>
                <c:pt idx="26">
                  <c:v>34.159999999999997</c:v>
                </c:pt>
                <c:pt idx="27">
                  <c:v>63.41</c:v>
                </c:pt>
                <c:pt idx="28">
                  <c:v>155.6</c:v>
                </c:pt>
                <c:pt idx="29">
                  <c:v>177.05</c:v>
                </c:pt>
                <c:pt idx="30">
                  <c:v>62.06</c:v>
                </c:pt>
                <c:pt idx="31">
                  <c:v>44.99</c:v>
                </c:pt>
                <c:pt idx="32">
                  <c:v>29.14</c:v>
                </c:pt>
                <c:pt idx="33">
                  <c:v>32.44</c:v>
                </c:pt>
                <c:pt idx="34">
                  <c:v>29.78</c:v>
                </c:pt>
                <c:pt idx="35">
                  <c:v>25.64</c:v>
                </c:pt>
                <c:pt idx="36">
                  <c:v>24.48</c:v>
                </c:pt>
                <c:pt idx="37">
                  <c:v>22.04</c:v>
                </c:pt>
                <c:pt idx="38">
                  <c:v>34.159999999999997</c:v>
                </c:pt>
                <c:pt idx="39">
                  <c:v>63.41</c:v>
                </c:pt>
                <c:pt idx="40">
                  <c:v>155.6</c:v>
                </c:pt>
                <c:pt idx="41">
                  <c:v>177.05</c:v>
                </c:pt>
                <c:pt idx="42">
                  <c:v>62.06</c:v>
                </c:pt>
                <c:pt idx="43">
                  <c:v>44.99</c:v>
                </c:pt>
                <c:pt idx="44">
                  <c:v>29.14</c:v>
                </c:pt>
                <c:pt idx="45">
                  <c:v>32.44</c:v>
                </c:pt>
                <c:pt idx="46">
                  <c:v>29.78</c:v>
                </c:pt>
                <c:pt idx="47">
                  <c:v>25.64</c:v>
                </c:pt>
                <c:pt idx="48">
                  <c:v>24.48</c:v>
                </c:pt>
                <c:pt idx="49">
                  <c:v>22.04</c:v>
                </c:pt>
                <c:pt idx="50">
                  <c:v>34.159999999999997</c:v>
                </c:pt>
                <c:pt idx="51">
                  <c:v>63.41</c:v>
                </c:pt>
                <c:pt idx="52">
                  <c:v>155.6</c:v>
                </c:pt>
                <c:pt idx="53">
                  <c:v>177.05</c:v>
                </c:pt>
                <c:pt idx="54">
                  <c:v>62.06</c:v>
                </c:pt>
                <c:pt idx="55">
                  <c:v>44.99</c:v>
                </c:pt>
                <c:pt idx="56">
                  <c:v>29.14</c:v>
                </c:pt>
                <c:pt idx="57">
                  <c:v>32.44</c:v>
                </c:pt>
                <c:pt idx="58">
                  <c:v>29.78</c:v>
                </c:pt>
                <c:pt idx="59">
                  <c:v>25.64</c:v>
                </c:pt>
              </c:numCache>
            </c:numRef>
          </c:yVal>
          <c:smooth val="1"/>
        </c:ser>
        <c:ser>
          <c:idx val="1"/>
          <c:order val="36"/>
          <c:tx>
            <c:v>Max</c:v>
          </c:tx>
          <c:spPr>
            <a:ln w="28575">
              <a:solidFill>
                <a:srgbClr val="000000"/>
              </a:solidFill>
              <a:prstDash val="solid"/>
            </a:ln>
          </c:spPr>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Comparison!$W$4:$W$63</c:f>
              <c:numCache>
                <c:formatCode>0.00</c:formatCode>
                <c:ptCount val="60"/>
                <c:pt idx="0">
                  <c:v>16</c:v>
                </c:pt>
                <c:pt idx="1">
                  <c:v>14</c:v>
                </c:pt>
                <c:pt idx="2">
                  <c:v>25</c:v>
                </c:pt>
                <c:pt idx="3">
                  <c:v>86.08</c:v>
                </c:pt>
                <c:pt idx="4">
                  <c:v>246.89</c:v>
                </c:pt>
                <c:pt idx="5">
                  <c:v>291.54000000000002</c:v>
                </c:pt>
                <c:pt idx="6">
                  <c:v>130.5</c:v>
                </c:pt>
                <c:pt idx="7">
                  <c:v>71.41</c:v>
                </c:pt>
                <c:pt idx="8">
                  <c:v>43.13</c:v>
                </c:pt>
                <c:pt idx="9">
                  <c:v>43.7</c:v>
                </c:pt>
                <c:pt idx="10">
                  <c:v>33.58</c:v>
                </c:pt>
                <c:pt idx="11">
                  <c:v>27.42</c:v>
                </c:pt>
                <c:pt idx="12">
                  <c:v>25.59</c:v>
                </c:pt>
                <c:pt idx="13">
                  <c:v>23.58</c:v>
                </c:pt>
                <c:pt idx="14">
                  <c:v>39.369999999999997</c:v>
                </c:pt>
                <c:pt idx="15">
                  <c:v>92.91</c:v>
                </c:pt>
                <c:pt idx="16">
                  <c:v>275.73</c:v>
                </c:pt>
                <c:pt idx="17">
                  <c:v>338.23</c:v>
                </c:pt>
                <c:pt idx="18">
                  <c:v>151.91</c:v>
                </c:pt>
                <c:pt idx="19">
                  <c:v>78.14</c:v>
                </c:pt>
                <c:pt idx="20">
                  <c:v>45.37</c:v>
                </c:pt>
                <c:pt idx="21">
                  <c:v>42.75</c:v>
                </c:pt>
                <c:pt idx="22">
                  <c:v>32.130000000000003</c:v>
                </c:pt>
                <c:pt idx="23">
                  <c:v>25.64</c:v>
                </c:pt>
                <c:pt idx="24">
                  <c:v>25.59</c:v>
                </c:pt>
                <c:pt idx="25">
                  <c:v>23.58</c:v>
                </c:pt>
                <c:pt idx="26">
                  <c:v>39.369999999999997</c:v>
                </c:pt>
                <c:pt idx="27">
                  <c:v>92.91</c:v>
                </c:pt>
                <c:pt idx="28">
                  <c:v>275.73</c:v>
                </c:pt>
                <c:pt idx="29">
                  <c:v>338.23</c:v>
                </c:pt>
                <c:pt idx="30">
                  <c:v>151.91</c:v>
                </c:pt>
                <c:pt idx="31">
                  <c:v>78.14</c:v>
                </c:pt>
                <c:pt idx="32">
                  <c:v>45.37</c:v>
                </c:pt>
                <c:pt idx="33">
                  <c:v>42.75</c:v>
                </c:pt>
                <c:pt idx="34">
                  <c:v>32.130000000000003</c:v>
                </c:pt>
                <c:pt idx="35">
                  <c:v>25.64</c:v>
                </c:pt>
                <c:pt idx="36">
                  <c:v>25.59</c:v>
                </c:pt>
                <c:pt idx="37">
                  <c:v>23.58</c:v>
                </c:pt>
                <c:pt idx="38">
                  <c:v>39.369999999999997</c:v>
                </c:pt>
                <c:pt idx="39">
                  <c:v>92.91</c:v>
                </c:pt>
                <c:pt idx="40">
                  <c:v>275.73</c:v>
                </c:pt>
                <c:pt idx="41">
                  <c:v>338.23</c:v>
                </c:pt>
                <c:pt idx="42">
                  <c:v>151.91</c:v>
                </c:pt>
                <c:pt idx="43">
                  <c:v>78.14</c:v>
                </c:pt>
                <c:pt idx="44">
                  <c:v>45.37</c:v>
                </c:pt>
                <c:pt idx="45">
                  <c:v>42.75</c:v>
                </c:pt>
                <c:pt idx="46">
                  <c:v>32.130000000000003</c:v>
                </c:pt>
                <c:pt idx="47">
                  <c:v>25.64</c:v>
                </c:pt>
                <c:pt idx="48">
                  <c:v>25.59</c:v>
                </c:pt>
                <c:pt idx="49">
                  <c:v>23.58</c:v>
                </c:pt>
                <c:pt idx="50">
                  <c:v>39.369999999999997</c:v>
                </c:pt>
                <c:pt idx="51">
                  <c:v>92.91</c:v>
                </c:pt>
                <c:pt idx="52">
                  <c:v>275.73</c:v>
                </c:pt>
                <c:pt idx="53">
                  <c:v>338.23</c:v>
                </c:pt>
                <c:pt idx="54">
                  <c:v>151.91</c:v>
                </c:pt>
                <c:pt idx="55">
                  <c:v>78.14</c:v>
                </c:pt>
                <c:pt idx="56">
                  <c:v>45.37</c:v>
                </c:pt>
                <c:pt idx="57">
                  <c:v>42.75</c:v>
                </c:pt>
                <c:pt idx="58">
                  <c:v>32.130000000000003</c:v>
                </c:pt>
                <c:pt idx="59">
                  <c:v>25.64</c:v>
                </c:pt>
              </c:numCache>
            </c:numRef>
          </c:yVal>
          <c:smooth val="1"/>
        </c:ser>
        <c:ser>
          <c:idx val="2"/>
          <c:order val="37"/>
          <c:tx>
            <c:v>Most</c:v>
          </c:tx>
          <c:spPr>
            <a:ln w="28575">
              <a:solidFill>
                <a:srgbClr val="000000"/>
              </a:solidFill>
              <a:prstDash val="solid"/>
            </a:ln>
          </c:spPr>
          <c:marker>
            <c:symbol val="none"/>
          </c:marker>
          <c:xVal>
            <c:numRef>
              <c:f>Comparison!$U$4:$U$63</c:f>
              <c:numCache>
                <c:formatCode>[$-409]mmmm\-yy;@</c:formatCode>
                <c:ptCount val="60"/>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pt idx="48">
                  <c:v>44927</c:v>
                </c:pt>
                <c:pt idx="49">
                  <c:v>44958</c:v>
                </c:pt>
                <c:pt idx="50">
                  <c:v>44986</c:v>
                </c:pt>
                <c:pt idx="51">
                  <c:v>45017</c:v>
                </c:pt>
                <c:pt idx="52">
                  <c:v>45047</c:v>
                </c:pt>
                <c:pt idx="53">
                  <c:v>45078</c:v>
                </c:pt>
                <c:pt idx="54">
                  <c:v>45108</c:v>
                </c:pt>
                <c:pt idx="55">
                  <c:v>45139</c:v>
                </c:pt>
                <c:pt idx="56">
                  <c:v>45170</c:v>
                </c:pt>
                <c:pt idx="57">
                  <c:v>45200</c:v>
                </c:pt>
                <c:pt idx="58">
                  <c:v>45231</c:v>
                </c:pt>
                <c:pt idx="59">
                  <c:v>45261</c:v>
                </c:pt>
              </c:numCache>
            </c:numRef>
          </c:xVal>
          <c:yVal>
            <c:numRef>
              <c:f>Comparison!$X$4:$X$63</c:f>
              <c:numCache>
                <c:formatCode>0.00</c:formatCode>
                <c:ptCount val="60"/>
                <c:pt idx="0">
                  <c:v>16</c:v>
                </c:pt>
                <c:pt idx="1">
                  <c:v>14</c:v>
                </c:pt>
                <c:pt idx="2">
                  <c:v>25</c:v>
                </c:pt>
                <c:pt idx="3">
                  <c:v>52</c:v>
                </c:pt>
                <c:pt idx="4">
                  <c:v>144</c:v>
                </c:pt>
                <c:pt idx="5">
                  <c:v>220</c:v>
                </c:pt>
                <c:pt idx="6">
                  <c:v>84</c:v>
                </c:pt>
                <c:pt idx="7">
                  <c:v>44</c:v>
                </c:pt>
                <c:pt idx="8">
                  <c:v>35</c:v>
                </c:pt>
                <c:pt idx="9">
                  <c:v>36.21</c:v>
                </c:pt>
                <c:pt idx="10">
                  <c:v>30.29</c:v>
                </c:pt>
                <c:pt idx="11">
                  <c:v>25.64</c:v>
                </c:pt>
                <c:pt idx="12">
                  <c:v>24.31</c:v>
                </c:pt>
                <c:pt idx="13">
                  <c:v>22.39</c:v>
                </c:pt>
                <c:pt idx="14">
                  <c:v>36.020000000000003</c:v>
                </c:pt>
                <c:pt idx="15">
                  <c:v>77.08</c:v>
                </c:pt>
                <c:pt idx="16">
                  <c:v>221.07</c:v>
                </c:pt>
                <c:pt idx="17">
                  <c:v>261.05</c:v>
                </c:pt>
                <c:pt idx="18">
                  <c:v>116.85</c:v>
                </c:pt>
                <c:pt idx="19">
                  <c:v>63.46</c:v>
                </c:pt>
                <c:pt idx="20">
                  <c:v>38.04</c:v>
                </c:pt>
                <c:pt idx="21">
                  <c:v>38.25</c:v>
                </c:pt>
                <c:pt idx="22">
                  <c:v>31.12</c:v>
                </c:pt>
                <c:pt idx="23">
                  <c:v>25.64</c:v>
                </c:pt>
                <c:pt idx="24">
                  <c:v>24.31</c:v>
                </c:pt>
                <c:pt idx="25">
                  <c:v>22.39</c:v>
                </c:pt>
                <c:pt idx="26">
                  <c:v>36.020000000000003</c:v>
                </c:pt>
                <c:pt idx="27">
                  <c:v>77.08</c:v>
                </c:pt>
                <c:pt idx="28">
                  <c:v>221.07</c:v>
                </c:pt>
                <c:pt idx="29">
                  <c:v>261.05</c:v>
                </c:pt>
                <c:pt idx="30">
                  <c:v>116.85</c:v>
                </c:pt>
                <c:pt idx="31">
                  <c:v>63.46</c:v>
                </c:pt>
                <c:pt idx="32">
                  <c:v>38.04</c:v>
                </c:pt>
                <c:pt idx="33">
                  <c:v>38.25</c:v>
                </c:pt>
                <c:pt idx="34">
                  <c:v>31.12</c:v>
                </c:pt>
                <c:pt idx="35">
                  <c:v>25.64</c:v>
                </c:pt>
                <c:pt idx="36">
                  <c:v>24.31</c:v>
                </c:pt>
                <c:pt idx="37">
                  <c:v>22.39</c:v>
                </c:pt>
                <c:pt idx="38">
                  <c:v>36.020000000000003</c:v>
                </c:pt>
                <c:pt idx="39">
                  <c:v>77.08</c:v>
                </c:pt>
                <c:pt idx="40">
                  <c:v>221.07</c:v>
                </c:pt>
                <c:pt idx="41">
                  <c:v>261.05</c:v>
                </c:pt>
                <c:pt idx="42">
                  <c:v>116.85</c:v>
                </c:pt>
                <c:pt idx="43">
                  <c:v>63.46</c:v>
                </c:pt>
                <c:pt idx="44">
                  <c:v>38.04</c:v>
                </c:pt>
                <c:pt idx="45">
                  <c:v>38.25</c:v>
                </c:pt>
                <c:pt idx="46">
                  <c:v>31.12</c:v>
                </c:pt>
                <c:pt idx="47">
                  <c:v>25.64</c:v>
                </c:pt>
                <c:pt idx="48">
                  <c:v>24.31</c:v>
                </c:pt>
                <c:pt idx="49">
                  <c:v>22.39</c:v>
                </c:pt>
                <c:pt idx="50">
                  <c:v>36.020000000000003</c:v>
                </c:pt>
                <c:pt idx="51">
                  <c:v>77.08</c:v>
                </c:pt>
                <c:pt idx="52">
                  <c:v>221.07</c:v>
                </c:pt>
                <c:pt idx="53">
                  <c:v>261.05</c:v>
                </c:pt>
                <c:pt idx="54">
                  <c:v>116.85</c:v>
                </c:pt>
                <c:pt idx="55">
                  <c:v>63.46</c:v>
                </c:pt>
                <c:pt idx="56">
                  <c:v>38.04</c:v>
                </c:pt>
                <c:pt idx="57">
                  <c:v>38.25</c:v>
                </c:pt>
                <c:pt idx="58">
                  <c:v>31.12</c:v>
                </c:pt>
                <c:pt idx="59">
                  <c:v>25.64</c:v>
                </c:pt>
              </c:numCache>
            </c:numRef>
          </c:yVal>
          <c:smooth val="1"/>
        </c:ser>
        <c:dLbls>
          <c:showLegendKey val="0"/>
          <c:showVal val="0"/>
          <c:showCatName val="0"/>
          <c:showSerName val="0"/>
          <c:showPercent val="0"/>
          <c:showBubbleSize val="0"/>
        </c:dLbls>
        <c:axId val="217156576"/>
        <c:axId val="217156968"/>
      </c:scatterChart>
      <c:valAx>
        <c:axId val="21715657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17156968"/>
        <c:crosses val="autoZero"/>
        <c:crossBetween val="midCat"/>
      </c:valAx>
      <c:valAx>
        <c:axId val="217156968"/>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1715657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18.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499" Type="http://schemas.openxmlformats.org/officeDocument/2006/relationships/queryTable" Target="../queryTables/queryTable499.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503" Type="http://schemas.openxmlformats.org/officeDocument/2006/relationships/queryTable" Target="../queryTables/queryTable503.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514" Type="http://schemas.openxmlformats.org/officeDocument/2006/relationships/queryTable" Target="../queryTables/queryTable514.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18.xml"/><Relationship Id="rId1" Type="http://schemas.openxmlformats.org/officeDocument/2006/relationships/queryTable" Target="../queryTables/queryTable5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1</v>
      </c>
      <c r="C3" s="273">
        <f>LOOKUP($B$3,RunInformation!$AX$6:$AX$17,RunInformation!$BC$6:$BC$17)</f>
        <v>60</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43466</v>
      </c>
      <c r="V4" s="282">
        <f ca="1">IF($U4="","",IF($B$34=TRUE,(LOOKUP($U4,INDIRECT($C$10&amp;"_TIME"),INDIRECT($C$10&amp;"_Min"))),""))</f>
        <v>16</v>
      </c>
      <c r="W4" s="283">
        <f ca="1">IF($U4="","",IF($C$34=TRUE,(LOOKUP($U4,INDIRECT($C$10&amp;"_TIME"),INDIRECT($C$10&amp;"_Max"))),""))</f>
        <v>16</v>
      </c>
      <c r="X4" s="284">
        <f ca="1">IF($U4="","",IF($D$34=TRUE,(LOOKUP($U4,INDIRECT($C$10&amp;"_TIME"),INDIRECT($C$10&amp;"_Most"))),""))</f>
        <v>16</v>
      </c>
      <c r="Y4" s="285">
        <f ca="1">IF($U4="","",IF($B$15=TRUE,(LOOKUP($U4,INDIRECT($C$10&amp;"_TIME"),INDIRECT($C$10&amp;"_"&amp;Y$2))),""))</f>
        <v>16.097999999999999</v>
      </c>
      <c r="Z4" s="286">
        <f ca="1">IF($U4="","",IF($B$16=TRUE,(LOOKUP($U4,INDIRECT($C$10&amp;"_TIME"),INDIRECT($C$10&amp;"_"&amp;Z$2))),""))</f>
        <v>16</v>
      </c>
      <c r="AA4" s="286">
        <f ca="1">IF($U4="","",IF($B$17=TRUE,(LOOKUP($U4,INDIRECT($C$10&amp;"_TIME"),INDIRECT($C$10&amp;"_"&amp;AA$2))),""))</f>
        <v>16.001999999999999</v>
      </c>
      <c r="AB4" s="286">
        <f ca="1">IF($U4="","",IF($B$18=TRUE,(LOOKUP($U4,INDIRECT($C$10&amp;"_TIME"),INDIRECT($C$10&amp;"_"&amp;AB$2))),""))</f>
        <v>16</v>
      </c>
      <c r="AC4" s="286">
        <f ca="1">IF($U4="","",IF($B$19=TRUE,(LOOKUP($U4,INDIRECT($C$10&amp;"_TIME"),INDIRECT($C$10&amp;"_"&amp;AC$2))),""))</f>
        <v>16</v>
      </c>
      <c r="AD4" s="286">
        <f ca="1">IF($U4="","",IF($B$20=TRUE,(LOOKUP($U4,INDIRECT($C$10&amp;"_TIME"),INDIRECT($C$10&amp;"_"&amp;AD$2))),""))</f>
        <v>16.001000000000001</v>
      </c>
      <c r="AE4" s="286">
        <f ca="1">IF($U4="","",IF($B$21=TRUE,(LOOKUP($U4,INDIRECT($C$10&amp;"_TIME"),INDIRECT($C$10&amp;"_"&amp;AE$2))),""))</f>
        <v>16</v>
      </c>
      <c r="AF4" s="286">
        <f ca="1">IF($U4="","",IF($B$22=TRUE,(LOOKUP($U4,INDIRECT($C$10&amp;"_TIME"),INDIRECT($C$10&amp;"_"&amp;AF$2))),""))</f>
        <v>16</v>
      </c>
      <c r="AG4" s="286">
        <f ca="1">IF($U4="","",IF($B$23=TRUE,(LOOKUP($U4,INDIRECT($C$10&amp;"_TIME"),INDIRECT($C$10&amp;"_"&amp;AG$2))),""))</f>
        <v>16</v>
      </c>
      <c r="AH4" s="286">
        <f ca="1">IF($U4="","",IF($B$24=TRUE,(LOOKUP($U4,INDIRECT($C$10&amp;"_TIME"),INDIRECT($C$10&amp;"_"&amp;AH$2))),""))</f>
        <v>16</v>
      </c>
      <c r="AI4" s="286">
        <f ca="1">IF($U4="","",IF($B$25=TRUE,(LOOKUP($U4,INDIRECT($C$10&amp;"_TIME"),INDIRECT($C$10&amp;"_"&amp;AI$2))),""))</f>
        <v>16</v>
      </c>
      <c r="AJ4" s="286">
        <f ca="1">IF($U4="","",IF($B$26=TRUE,(LOOKUP($U4,INDIRECT($C$10&amp;"_TIME"),INDIRECT($C$10&amp;"_"&amp;AJ$2))),""))</f>
        <v>15.999000000000001</v>
      </c>
      <c r="AK4" s="286">
        <f ca="1">IF($U4="","",IF($B$27=TRUE,(LOOKUP($U4,INDIRECT($C$10&amp;"_TIME"),INDIRECT($C$10&amp;"_"&amp;AK$2))),""))</f>
        <v>16.055</v>
      </c>
      <c r="AL4" s="286">
        <f ca="1">IF($U4="","",IF($B$28=TRUE,(LOOKUP($U4,INDIRECT($C$10&amp;"_TIME"),INDIRECT($C$10&amp;"_"&amp;AL$2))),""))</f>
        <v>15.999000000000001</v>
      </c>
      <c r="AM4" s="286">
        <f ca="1">IF($U4="","",IF($B$29=TRUE,(LOOKUP($U4,INDIRECT($C$10&amp;"_TIME"),INDIRECT($C$10&amp;"_"&amp;AM$2))),""))</f>
        <v>16</v>
      </c>
      <c r="AN4" s="286">
        <f ca="1">IF($U4="","",IF($C$15=TRUE,(LOOKUP($U4,INDIRECT($C$10&amp;"_TIME"),INDIRECT($C$10&amp;"_"&amp;AN$2))),""))</f>
        <v>16</v>
      </c>
      <c r="AO4" s="286">
        <f ca="1">IF($U4="","",IF($C$16=TRUE,(LOOKUP($U4,INDIRECT($C$10&amp;"_TIME"),INDIRECT($C$10&amp;"_"&amp;AO$2))),""))</f>
        <v>16</v>
      </c>
      <c r="AP4" s="286">
        <f ca="1">IF($U4="","",IF($C$17=TRUE,(LOOKUP($U4,INDIRECT($C$10&amp;"_TIME"),INDIRECT($C$10&amp;"_"&amp;AP$2))),""))</f>
        <v>16</v>
      </c>
      <c r="AQ4" s="286">
        <f ca="1">IF($U4="","",IF($C$18=TRUE,(LOOKUP($U4,INDIRECT($C$10&amp;"_TIME"),INDIRECT($C$10&amp;"_"&amp;AQ$2))),""))</f>
        <v>16.565999999999999</v>
      </c>
      <c r="AR4" s="286">
        <f ca="1">IF($U4="","",IF($C$19=TRUE,(LOOKUP($U4,INDIRECT($C$10&amp;"_TIME"),INDIRECT($C$10&amp;"_"&amp;AR$2))),""))</f>
        <v>18.225000000000001</v>
      </c>
      <c r="AS4" s="286">
        <f ca="1">IF($U4="","",IF($C$20=TRUE,(LOOKUP($U4,INDIRECT($C$10&amp;"_TIME"),INDIRECT($C$10&amp;"_"&amp;AS$2))),""))</f>
        <v>15.999000000000001</v>
      </c>
      <c r="AT4" s="286">
        <f ca="1">IF($U4="","",IF($C$21=TRUE,(LOOKUP($U4,INDIRECT($C$10&amp;"_TIME"),INDIRECT($C$10&amp;"_"&amp;AT$2))),""))</f>
        <v>16</v>
      </c>
      <c r="AU4" s="286">
        <f ca="1">IF($U4="","",IF($C$22=TRUE,(LOOKUP($U4,INDIRECT($C$10&amp;"_TIME"),INDIRECT($C$10&amp;"_"&amp;AU$2))),""))</f>
        <v>16.007000000000001</v>
      </c>
      <c r="AV4" s="286">
        <f ca="1">IF($U4="","",IF($C$23=TRUE,(LOOKUP($U4,INDIRECT($C$10&amp;"_TIME"),INDIRECT($C$10&amp;"_"&amp;AV$2))),""))</f>
        <v>16</v>
      </c>
      <c r="AW4" s="286">
        <f ca="1">IF($U4="","",IF($C$24=TRUE,(LOOKUP($U4,INDIRECT($C$10&amp;"_TIME"),INDIRECT($C$10&amp;"_"&amp;AW$2))),""))</f>
        <v>16</v>
      </c>
      <c r="AX4" s="286">
        <f ca="1">IF($U4="","",IF($C$25=TRUE,(LOOKUP($U4,INDIRECT($C$10&amp;"_TIME"),INDIRECT($C$10&amp;"_"&amp;AX$2))),""))</f>
        <v>16</v>
      </c>
      <c r="AY4" s="286">
        <f ca="1">IF($U4="","",IF($C$26=TRUE,(LOOKUP($U4,INDIRECT($C$10&amp;"_TIME"),INDIRECT($C$10&amp;"_"&amp;AY$2))),""))</f>
        <v>16.097999999999999</v>
      </c>
      <c r="AZ4" s="286">
        <f ca="1">IF($U4="","",IF($C$27=TRUE,(LOOKUP($U4,INDIRECT($C$10&amp;"_TIME"),INDIRECT($C$10&amp;"_"&amp;AZ$2))),""))</f>
        <v>16</v>
      </c>
      <c r="BA4" s="286">
        <f ca="1">IF($U4="","",IF($C$28=TRUE,(LOOKUP($U4,INDIRECT($C$10&amp;"_TIME"),INDIRECT($C$10&amp;"_"&amp;BA$2))),""))</f>
        <v>16</v>
      </c>
      <c r="BB4" s="286">
        <f ca="1">IF($U4="","",IF($C$29=TRUE,(LOOKUP($U4,INDIRECT($C$10&amp;"_TIME"),INDIRECT($C$10&amp;"_"&amp;BB$2))),""))</f>
        <v>15.997999999999999</v>
      </c>
      <c r="BC4" s="286">
        <f ca="1">IF($U4="","",IF($D$15=TRUE,(LOOKUP($U4,INDIRECT($C$10&amp;"_TIME"),INDIRECT($C$10&amp;"_"&amp;BC$2))),""))</f>
        <v>16.007000000000001</v>
      </c>
      <c r="BD4" s="286">
        <f ca="1">IF($U4="","",IF($D$16=TRUE,(LOOKUP($U4,INDIRECT($C$10&amp;"_TIME"),INDIRECT($C$10&amp;"_"&amp;BD$2))),""))</f>
        <v>16</v>
      </c>
      <c r="BE4" s="286">
        <f ca="1">IF($U4="","",IF($D$17=TRUE,(LOOKUP($U4,INDIRECT($C$10&amp;"_TIME"),INDIRECT($C$10&amp;"_"&amp;BE$2))),""))</f>
        <v>16.027000000000001</v>
      </c>
      <c r="BF4" s="286">
        <f ca="1">IF($U4="","",IF($D$18=TRUE,(LOOKUP($U4,INDIRECT($C$10&amp;"_TIME"),INDIRECT($C$10&amp;"_"&amp;BF$2))),""))</f>
        <v>16</v>
      </c>
      <c r="BG4" s="286">
        <f ca="1">IF($U4="","",IF($D$19=TRUE,(LOOKUP($U4,INDIRECT($C$10&amp;"_TIME"),INDIRECT($C$10&amp;"_"&amp;BG$2))),""))</f>
        <v>16.004000000000001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43497</v>
      </c>
      <c r="V5" s="290">
        <v>14</v>
      </c>
      <c r="W5" s="291">
        <v>14</v>
      </c>
      <c r="X5" s="292">
        <v>14</v>
      </c>
      <c r="Y5" s="293">
        <v>17.077000000000002</v>
      </c>
      <c r="Z5" s="294">
        <v>13.243</v>
      </c>
      <c r="AA5" s="294">
        <v>14.52</v>
      </c>
      <c r="AB5" s="294">
        <v>12.997999999999999</v>
      </c>
      <c r="AC5" s="294">
        <v>13.449</v>
      </c>
      <c r="AD5" s="294">
        <v>23.673999999999999</v>
      </c>
      <c r="AE5" s="294">
        <v>16.425999999999998</v>
      </c>
      <c r="AF5" s="294">
        <v>13.002000000000001</v>
      </c>
      <c r="AG5" s="294">
        <v>13.356999999999999</v>
      </c>
      <c r="AH5" s="294">
        <v>14.739000000000001</v>
      </c>
      <c r="AI5" s="294">
        <v>14.329000000000001</v>
      </c>
      <c r="AJ5" s="294">
        <v>13.914999999999999</v>
      </c>
      <c r="AK5" s="294">
        <v>14.718</v>
      </c>
      <c r="AL5" s="294">
        <v>13.05</v>
      </c>
      <c r="AM5" s="294">
        <v>16.943000000000001</v>
      </c>
      <c r="AN5" s="294">
        <v>15.347</v>
      </c>
      <c r="AO5" s="294">
        <v>13.003</v>
      </c>
      <c r="AP5" s="294">
        <v>13.909000000000001</v>
      </c>
      <c r="AQ5" s="294">
        <v>18.518000000000001</v>
      </c>
      <c r="AR5" s="294">
        <v>19.635000000000002</v>
      </c>
      <c r="AS5" s="294">
        <v>15.888</v>
      </c>
      <c r="AT5" s="294">
        <v>13.1</v>
      </c>
      <c r="AU5" s="294">
        <v>17.091000000000001</v>
      </c>
      <c r="AV5" s="294">
        <v>13.157</v>
      </c>
      <c r="AW5" s="294">
        <v>14.613</v>
      </c>
      <c r="AX5" s="294">
        <v>13.002000000000001</v>
      </c>
      <c r="AY5" s="294">
        <v>16.381</v>
      </c>
      <c r="AZ5" s="294">
        <v>13.003</v>
      </c>
      <c r="BA5" s="294">
        <v>14</v>
      </c>
      <c r="BB5" s="294">
        <v>12.997999999999999</v>
      </c>
      <c r="BC5" s="294">
        <v>13.423999999999999</v>
      </c>
      <c r="BD5" s="294">
        <v>13.481</v>
      </c>
      <c r="BE5" s="294">
        <v>13.25</v>
      </c>
      <c r="BF5" s="294">
        <v>15.324</v>
      </c>
      <c r="BG5" s="294">
        <v>15.973000000000001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43525</v>
      </c>
      <c r="V6" s="290">
        <v>25</v>
      </c>
      <c r="W6" s="291">
        <v>25</v>
      </c>
      <c r="X6" s="292">
        <v>25</v>
      </c>
      <c r="Y6" s="293">
        <v>20.72</v>
      </c>
      <c r="Z6" s="294">
        <v>22.995000000000001</v>
      </c>
      <c r="AA6" s="294">
        <v>27.954999999999998</v>
      </c>
      <c r="AB6" s="294">
        <v>12.895</v>
      </c>
      <c r="AC6" s="294">
        <v>24.094000000000001</v>
      </c>
      <c r="AD6" s="294">
        <v>40.600999999999999</v>
      </c>
      <c r="AE6" s="294">
        <v>21.245000000000001</v>
      </c>
      <c r="AF6" s="294">
        <v>19.614999999999998</v>
      </c>
      <c r="AG6" s="294">
        <v>36.216999999999999</v>
      </c>
      <c r="AH6" s="294">
        <v>27.513999999999999</v>
      </c>
      <c r="AI6" s="294">
        <v>22.152999999999999</v>
      </c>
      <c r="AJ6" s="294">
        <v>24.484000000000002</v>
      </c>
      <c r="AK6" s="294">
        <v>26.555</v>
      </c>
      <c r="AL6" s="294">
        <v>27.204000000000001</v>
      </c>
      <c r="AM6" s="294">
        <v>43.064</v>
      </c>
      <c r="AN6" s="294">
        <v>24.190999999999999</v>
      </c>
      <c r="AO6" s="294">
        <v>26.143000000000001</v>
      </c>
      <c r="AP6" s="294">
        <v>25.062000000000001</v>
      </c>
      <c r="AQ6" s="294">
        <v>27.561</v>
      </c>
      <c r="AR6" s="294">
        <v>22.588999999999999</v>
      </c>
      <c r="AS6" s="294">
        <v>25</v>
      </c>
      <c r="AT6" s="294">
        <v>16.826000000000001</v>
      </c>
      <c r="AU6" s="294">
        <v>25.120999999999999</v>
      </c>
      <c r="AV6" s="294">
        <v>37.088000000000001</v>
      </c>
      <c r="AW6" s="294">
        <v>20.173999999999999</v>
      </c>
      <c r="AX6" s="294">
        <v>18.771999999999998</v>
      </c>
      <c r="AY6" s="294">
        <v>39.542999999999999</v>
      </c>
      <c r="AZ6" s="294">
        <v>12.782</v>
      </c>
      <c r="BA6" s="294">
        <v>27.850999999999999</v>
      </c>
      <c r="BB6" s="294">
        <v>16.472999999999999</v>
      </c>
      <c r="BC6" s="294">
        <v>25.629000000000001</v>
      </c>
      <c r="BD6" s="294">
        <v>31.652999999999999</v>
      </c>
      <c r="BE6" s="294">
        <v>20.082000000000001</v>
      </c>
      <c r="BF6" s="294">
        <v>16.928000000000001</v>
      </c>
      <c r="BG6" s="294">
        <v>28.728999999999999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43556</v>
      </c>
      <c r="V7" s="290">
        <v>41.05</v>
      </c>
      <c r="W7" s="291">
        <v>86.08</v>
      </c>
      <c r="X7" s="292">
        <v>52</v>
      </c>
      <c r="Y7" s="293">
        <v>53.418999999999997</v>
      </c>
      <c r="Z7" s="294">
        <v>38.895000000000003</v>
      </c>
      <c r="AA7" s="294">
        <v>29.907</v>
      </c>
      <c r="AB7" s="294">
        <v>26.064</v>
      </c>
      <c r="AC7" s="294">
        <v>60.005000000000003</v>
      </c>
      <c r="AD7" s="294">
        <v>67.697999999999993</v>
      </c>
      <c r="AE7" s="294">
        <v>50.869</v>
      </c>
      <c r="AF7" s="294">
        <v>57.889000000000003</v>
      </c>
      <c r="AG7" s="294">
        <v>86.153999999999996</v>
      </c>
      <c r="AH7" s="294">
        <v>63.398000000000003</v>
      </c>
      <c r="AI7" s="294">
        <v>44.786999999999999</v>
      </c>
      <c r="AJ7" s="294">
        <v>61.987000000000002</v>
      </c>
      <c r="AK7" s="294">
        <v>81.712999999999994</v>
      </c>
      <c r="AL7" s="294">
        <v>52.511000000000003</v>
      </c>
      <c r="AM7" s="294">
        <v>55.537999999999997</v>
      </c>
      <c r="AN7" s="294">
        <v>68.917000000000002</v>
      </c>
      <c r="AO7" s="294">
        <v>49.430999999999997</v>
      </c>
      <c r="AP7" s="294">
        <v>42.642000000000003</v>
      </c>
      <c r="AQ7" s="294">
        <v>38.768999999999998</v>
      </c>
      <c r="AR7" s="294">
        <v>70.608999999999995</v>
      </c>
      <c r="AS7" s="294">
        <v>52.149000000000001</v>
      </c>
      <c r="AT7" s="294">
        <v>47.710999999999999</v>
      </c>
      <c r="AU7" s="294">
        <v>47.465000000000003</v>
      </c>
      <c r="AV7" s="294">
        <v>77.266000000000005</v>
      </c>
      <c r="AW7" s="294">
        <v>51.192999999999998</v>
      </c>
      <c r="AX7" s="294">
        <v>54.152999999999999</v>
      </c>
      <c r="AY7" s="294">
        <v>52</v>
      </c>
      <c r="AZ7" s="294">
        <v>39.101999999999997</v>
      </c>
      <c r="BA7" s="294">
        <v>46.332999999999998</v>
      </c>
      <c r="BB7" s="294">
        <v>49.609000000000002</v>
      </c>
      <c r="BC7" s="294">
        <v>55.459000000000003</v>
      </c>
      <c r="BD7" s="294">
        <v>77.992000000000004</v>
      </c>
      <c r="BE7" s="294">
        <v>45.677999999999997</v>
      </c>
      <c r="BF7" s="294">
        <v>35.290999999999997</v>
      </c>
      <c r="BG7" s="294">
        <v>45.301000000000002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43586</v>
      </c>
      <c r="V8" s="290">
        <v>117.72</v>
      </c>
      <c r="W8" s="291">
        <v>246.89</v>
      </c>
      <c r="X8" s="292">
        <v>144</v>
      </c>
      <c r="Y8" s="293">
        <v>118.321</v>
      </c>
      <c r="Z8" s="294">
        <v>113.404</v>
      </c>
      <c r="AA8" s="294">
        <v>95.192999999999998</v>
      </c>
      <c r="AB8" s="294">
        <v>178.85</v>
      </c>
      <c r="AC8" s="294">
        <v>210.51599999999999</v>
      </c>
      <c r="AD8" s="294">
        <v>166.30099999999999</v>
      </c>
      <c r="AE8" s="294">
        <v>169.928</v>
      </c>
      <c r="AF8" s="294">
        <v>125.289</v>
      </c>
      <c r="AG8" s="294">
        <v>144</v>
      </c>
      <c r="AH8" s="294">
        <v>116.575</v>
      </c>
      <c r="AI8" s="294">
        <v>102.47499999999999</v>
      </c>
      <c r="AJ8" s="294">
        <v>152.70099999999999</v>
      </c>
      <c r="AK8" s="294">
        <v>227.529</v>
      </c>
      <c r="AL8" s="294">
        <v>145.38999999999999</v>
      </c>
      <c r="AM8" s="294">
        <v>158.178</v>
      </c>
      <c r="AN8" s="294">
        <v>265.14299999999997</v>
      </c>
      <c r="AO8" s="294">
        <v>156.93100000000001</v>
      </c>
      <c r="AP8" s="294">
        <v>120.553</v>
      </c>
      <c r="AQ8" s="294">
        <v>157.197</v>
      </c>
      <c r="AR8" s="294">
        <v>219.04300000000001</v>
      </c>
      <c r="AS8" s="294">
        <v>204.363</v>
      </c>
      <c r="AT8" s="294">
        <v>68.144000000000005</v>
      </c>
      <c r="AU8" s="294">
        <v>124.759</v>
      </c>
      <c r="AV8" s="294">
        <v>154.93600000000001</v>
      </c>
      <c r="AW8" s="294">
        <v>188.90799999999999</v>
      </c>
      <c r="AX8" s="294">
        <v>121.33799999999999</v>
      </c>
      <c r="AY8" s="294">
        <v>131.70400000000001</v>
      </c>
      <c r="AZ8" s="294">
        <v>150.97200000000001</v>
      </c>
      <c r="BA8" s="294">
        <v>184.75</v>
      </c>
      <c r="BB8" s="294">
        <v>87.521000000000001</v>
      </c>
      <c r="BC8" s="294">
        <v>101.657</v>
      </c>
      <c r="BD8" s="294">
        <v>124.446</v>
      </c>
      <c r="BE8" s="294">
        <v>120.367</v>
      </c>
      <c r="BF8" s="294">
        <v>135.583</v>
      </c>
      <c r="BG8" s="294">
        <v>103.813</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43617</v>
      </c>
      <c r="V9" s="290">
        <v>139.01</v>
      </c>
      <c r="W9" s="291">
        <v>291.54000000000002</v>
      </c>
      <c r="X9" s="292">
        <v>220</v>
      </c>
      <c r="Y9" s="293">
        <v>150.01</v>
      </c>
      <c r="Z9" s="294">
        <v>227.208</v>
      </c>
      <c r="AA9" s="294">
        <v>288.82600000000002</v>
      </c>
      <c r="AB9" s="294">
        <v>301.66899999999998</v>
      </c>
      <c r="AC9" s="294">
        <v>251.57</v>
      </c>
      <c r="AD9" s="294">
        <v>251.66399999999999</v>
      </c>
      <c r="AE9" s="294">
        <v>192.35900000000001</v>
      </c>
      <c r="AF9" s="294">
        <v>171.86600000000001</v>
      </c>
      <c r="AG9" s="294">
        <v>122.01600000000001</v>
      </c>
      <c r="AH9" s="294">
        <v>206.22300000000001</v>
      </c>
      <c r="AI9" s="294">
        <v>220.096</v>
      </c>
      <c r="AJ9" s="294">
        <v>136.45400000000001</v>
      </c>
      <c r="AK9" s="294">
        <v>361.14100000000002</v>
      </c>
      <c r="AL9" s="294">
        <v>178.83500000000001</v>
      </c>
      <c r="AM9" s="294">
        <v>451.85199999999998</v>
      </c>
      <c r="AN9" s="294">
        <v>295.428</v>
      </c>
      <c r="AO9" s="294">
        <v>282.63900000000001</v>
      </c>
      <c r="AP9" s="294">
        <v>158.625</v>
      </c>
      <c r="AQ9" s="294">
        <v>305.87099999999998</v>
      </c>
      <c r="AR9" s="294">
        <v>220</v>
      </c>
      <c r="AS9" s="294">
        <v>178.62</v>
      </c>
      <c r="AT9" s="294">
        <v>67.995000000000005</v>
      </c>
      <c r="AU9" s="294">
        <v>197.65299999999999</v>
      </c>
      <c r="AV9" s="294">
        <v>110.039</v>
      </c>
      <c r="AW9" s="294">
        <v>230.30699999999999</v>
      </c>
      <c r="AX9" s="294">
        <v>134.62200000000001</v>
      </c>
      <c r="AY9" s="294">
        <v>126.48399999999999</v>
      </c>
      <c r="AZ9" s="294">
        <v>352.916</v>
      </c>
      <c r="BA9" s="294">
        <v>200.00899999999999</v>
      </c>
      <c r="BB9" s="294">
        <v>227.88</v>
      </c>
      <c r="BC9" s="294">
        <v>282.06099999999998</v>
      </c>
      <c r="BD9" s="294">
        <v>58.524000000000001</v>
      </c>
      <c r="BE9" s="294">
        <v>186.65700000000001</v>
      </c>
      <c r="BF9" s="294">
        <v>259.87299999999999</v>
      </c>
      <c r="BG9" s="294">
        <v>252.74799999999999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43647</v>
      </c>
      <c r="V10" s="290">
        <v>62.22</v>
      </c>
      <c r="W10" s="291">
        <v>130.5</v>
      </c>
      <c r="X10" s="292">
        <v>84</v>
      </c>
      <c r="Y10" s="293">
        <v>60.158000000000001</v>
      </c>
      <c r="Z10" s="294">
        <v>141.529</v>
      </c>
      <c r="AA10" s="294">
        <v>199.38399999999999</v>
      </c>
      <c r="AB10" s="294">
        <v>160.56299999999999</v>
      </c>
      <c r="AC10" s="294">
        <v>84</v>
      </c>
      <c r="AD10" s="294">
        <v>113.455</v>
      </c>
      <c r="AE10" s="294">
        <v>69.472999999999999</v>
      </c>
      <c r="AF10" s="294">
        <v>75.045000000000002</v>
      </c>
      <c r="AG10" s="294">
        <v>53.088999999999999</v>
      </c>
      <c r="AH10" s="294">
        <v>94.653000000000006</v>
      </c>
      <c r="AI10" s="294">
        <v>120.979</v>
      </c>
      <c r="AJ10" s="294">
        <v>53.302999999999997</v>
      </c>
      <c r="AK10" s="294">
        <v>179.92</v>
      </c>
      <c r="AL10" s="294">
        <v>57.625</v>
      </c>
      <c r="AM10" s="294">
        <v>446.69099999999997</v>
      </c>
      <c r="AN10" s="294">
        <v>123.331</v>
      </c>
      <c r="AO10" s="294">
        <v>107.60299999999999</v>
      </c>
      <c r="AP10" s="294">
        <v>90.596999999999994</v>
      </c>
      <c r="AQ10" s="294">
        <v>211.08199999999999</v>
      </c>
      <c r="AR10" s="294">
        <v>65.117999999999995</v>
      </c>
      <c r="AS10" s="294">
        <v>54.472999999999999</v>
      </c>
      <c r="AT10" s="294">
        <v>24.065000000000001</v>
      </c>
      <c r="AU10" s="294">
        <v>59.267000000000003</v>
      </c>
      <c r="AV10" s="294">
        <v>41.415999999999997</v>
      </c>
      <c r="AW10" s="294">
        <v>100.712</v>
      </c>
      <c r="AX10" s="294">
        <v>53.816000000000003</v>
      </c>
      <c r="AY10" s="294">
        <v>48.26</v>
      </c>
      <c r="AZ10" s="294">
        <v>177.19200000000001</v>
      </c>
      <c r="BA10" s="294">
        <v>106.61499999999999</v>
      </c>
      <c r="BB10" s="294">
        <v>72.39</v>
      </c>
      <c r="BC10" s="294">
        <v>151.65799999999999</v>
      </c>
      <c r="BD10" s="294">
        <v>25.28</v>
      </c>
      <c r="BE10" s="294">
        <v>66.525000000000006</v>
      </c>
      <c r="BF10" s="294">
        <v>90.302000000000007</v>
      </c>
      <c r="BG10" s="294">
        <v>81.453999999999994</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43678</v>
      </c>
      <c r="V11" s="290">
        <v>40.31</v>
      </c>
      <c r="W11" s="291">
        <v>71.41</v>
      </c>
      <c r="X11" s="292">
        <v>44</v>
      </c>
      <c r="Y11" s="293">
        <v>34.136000000000003</v>
      </c>
      <c r="Z11" s="294">
        <v>79.876999999999995</v>
      </c>
      <c r="AA11" s="294">
        <v>80.680000000000007</v>
      </c>
      <c r="AB11" s="294">
        <v>76.55</v>
      </c>
      <c r="AC11" s="294">
        <v>43.326000000000001</v>
      </c>
      <c r="AD11" s="294">
        <v>48.401000000000003</v>
      </c>
      <c r="AE11" s="294">
        <v>42.058999999999997</v>
      </c>
      <c r="AF11" s="294">
        <v>40.417999999999999</v>
      </c>
      <c r="AG11" s="294">
        <v>44.081000000000003</v>
      </c>
      <c r="AH11" s="294">
        <v>43.893000000000001</v>
      </c>
      <c r="AI11" s="294">
        <v>52.893000000000001</v>
      </c>
      <c r="AJ11" s="294">
        <v>45.503</v>
      </c>
      <c r="AK11" s="294">
        <v>63.222000000000001</v>
      </c>
      <c r="AL11" s="294">
        <v>34.253</v>
      </c>
      <c r="AM11" s="294">
        <v>128.51300000000001</v>
      </c>
      <c r="AN11" s="294">
        <v>50.161000000000001</v>
      </c>
      <c r="AO11" s="294">
        <v>54.433</v>
      </c>
      <c r="AP11" s="294">
        <v>41.106999999999999</v>
      </c>
      <c r="AQ11" s="294">
        <v>84.248999999999995</v>
      </c>
      <c r="AR11" s="294">
        <v>45.843000000000004</v>
      </c>
      <c r="AS11" s="294">
        <v>43.332999999999998</v>
      </c>
      <c r="AT11" s="294">
        <v>18.047000000000001</v>
      </c>
      <c r="AU11" s="294">
        <v>37.091999999999999</v>
      </c>
      <c r="AV11" s="294">
        <v>29.446000000000002</v>
      </c>
      <c r="AW11" s="294">
        <v>50.466999999999999</v>
      </c>
      <c r="AX11" s="294">
        <v>42.204000000000001</v>
      </c>
      <c r="AY11" s="294">
        <v>37.646000000000001</v>
      </c>
      <c r="AZ11" s="294">
        <v>66.085999999999999</v>
      </c>
      <c r="BA11" s="294">
        <v>43.645000000000003</v>
      </c>
      <c r="BB11" s="294">
        <v>42.777999999999999</v>
      </c>
      <c r="BC11" s="294">
        <v>51.591999999999999</v>
      </c>
      <c r="BD11" s="294">
        <v>23.404</v>
      </c>
      <c r="BE11" s="294">
        <v>44</v>
      </c>
      <c r="BF11" s="294">
        <v>46.661000000000001</v>
      </c>
      <c r="BG11" s="294">
        <v>36.947000000000003</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43709</v>
      </c>
      <c r="V12" s="290">
        <v>28.07</v>
      </c>
      <c r="W12" s="291">
        <v>43.13</v>
      </c>
      <c r="X12" s="292">
        <v>35</v>
      </c>
      <c r="Y12" s="293">
        <v>26.824999999999999</v>
      </c>
      <c r="Z12" s="294">
        <v>66.683000000000007</v>
      </c>
      <c r="AA12" s="294">
        <v>38.676000000000002</v>
      </c>
      <c r="AB12" s="294">
        <v>44.923000000000002</v>
      </c>
      <c r="AC12" s="294">
        <v>44.063000000000002</v>
      </c>
      <c r="AD12" s="294">
        <v>49.661000000000001</v>
      </c>
      <c r="AE12" s="294">
        <v>33.354999999999997</v>
      </c>
      <c r="AF12" s="294">
        <v>37.238999999999997</v>
      </c>
      <c r="AG12" s="294">
        <v>29.044</v>
      </c>
      <c r="AH12" s="294">
        <v>33.295999999999999</v>
      </c>
      <c r="AI12" s="294">
        <v>31.812999999999999</v>
      </c>
      <c r="AJ12" s="294">
        <v>38.372</v>
      </c>
      <c r="AK12" s="294">
        <v>52.183999999999997</v>
      </c>
      <c r="AL12" s="294">
        <v>30.382999999999999</v>
      </c>
      <c r="AM12" s="294">
        <v>59.975000000000001</v>
      </c>
      <c r="AN12" s="294">
        <v>36.494</v>
      </c>
      <c r="AO12" s="294">
        <v>41.552999999999997</v>
      </c>
      <c r="AP12" s="294">
        <v>26.768999999999998</v>
      </c>
      <c r="AQ12" s="294">
        <v>43.723999999999997</v>
      </c>
      <c r="AR12" s="294">
        <v>35</v>
      </c>
      <c r="AS12" s="294">
        <v>28.902000000000001</v>
      </c>
      <c r="AT12" s="294">
        <v>18.853000000000002</v>
      </c>
      <c r="AU12" s="294">
        <v>51.582000000000001</v>
      </c>
      <c r="AV12" s="294">
        <v>28.747</v>
      </c>
      <c r="AW12" s="294">
        <v>32.871000000000002</v>
      </c>
      <c r="AX12" s="294">
        <v>30.692</v>
      </c>
      <c r="AY12" s="294">
        <v>35.316000000000003</v>
      </c>
      <c r="AZ12" s="294">
        <v>38.314</v>
      </c>
      <c r="BA12" s="294">
        <v>30.225000000000001</v>
      </c>
      <c r="BB12" s="294">
        <v>26.648</v>
      </c>
      <c r="BC12" s="294">
        <v>31.876999999999999</v>
      </c>
      <c r="BD12" s="294">
        <v>20.363</v>
      </c>
      <c r="BE12" s="294">
        <v>58.03</v>
      </c>
      <c r="BF12" s="294">
        <v>41.045999999999999</v>
      </c>
      <c r="BG12" s="294">
        <v>29.564</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43739</v>
      </c>
      <c r="V13" s="290">
        <v>32.15</v>
      </c>
      <c r="W13" s="291">
        <v>43.7</v>
      </c>
      <c r="X13" s="292">
        <v>36.21</v>
      </c>
      <c r="Y13" s="293">
        <v>26.681000000000001</v>
      </c>
      <c r="Z13" s="294">
        <v>42.838000000000001</v>
      </c>
      <c r="AA13" s="294">
        <v>32.723999999999997</v>
      </c>
      <c r="AB13" s="294">
        <v>39.508000000000003</v>
      </c>
      <c r="AC13" s="294">
        <v>73.388999999999996</v>
      </c>
      <c r="AD13" s="294">
        <v>58.124000000000002</v>
      </c>
      <c r="AE13" s="294">
        <v>26.5</v>
      </c>
      <c r="AF13" s="294">
        <v>29.312999999999999</v>
      </c>
      <c r="AG13" s="294">
        <v>27.978999999999999</v>
      </c>
      <c r="AH13" s="294">
        <v>49.622</v>
      </c>
      <c r="AI13" s="294">
        <v>27.100999999999999</v>
      </c>
      <c r="AJ13" s="294">
        <v>25.838999999999999</v>
      </c>
      <c r="AK13" s="294">
        <v>45.366999999999997</v>
      </c>
      <c r="AL13" s="294">
        <v>27.748999999999999</v>
      </c>
      <c r="AM13" s="294">
        <v>55.061</v>
      </c>
      <c r="AN13" s="294">
        <v>41.926000000000002</v>
      </c>
      <c r="AO13" s="294">
        <v>46.411999999999999</v>
      </c>
      <c r="AP13" s="294">
        <v>32.49</v>
      </c>
      <c r="AQ13" s="294">
        <v>35.527000000000001</v>
      </c>
      <c r="AR13" s="294">
        <v>29.654</v>
      </c>
      <c r="AS13" s="294">
        <v>26.018999999999998</v>
      </c>
      <c r="AT13" s="294">
        <v>26.440999999999999</v>
      </c>
      <c r="AU13" s="294">
        <v>33.996000000000002</v>
      </c>
      <c r="AV13" s="294">
        <v>28.460999999999999</v>
      </c>
      <c r="AW13" s="294">
        <v>45.963999999999999</v>
      </c>
      <c r="AX13" s="294">
        <v>51.594999999999999</v>
      </c>
      <c r="AY13" s="294">
        <v>33.668999999999997</v>
      </c>
      <c r="AZ13" s="294">
        <v>33.926000000000002</v>
      </c>
      <c r="BA13" s="294">
        <v>30.751999999999999</v>
      </c>
      <c r="BB13" s="294">
        <v>27.2</v>
      </c>
      <c r="BC13" s="294">
        <v>31.795000000000002</v>
      </c>
      <c r="BD13" s="294">
        <v>19.260000000000002</v>
      </c>
      <c r="BE13" s="294">
        <v>52.368000000000002</v>
      </c>
      <c r="BF13" s="294">
        <v>52.843000000000004</v>
      </c>
      <c r="BG13" s="294">
        <v>25.481999999999999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43770</v>
      </c>
      <c r="V14" s="290">
        <v>29.25</v>
      </c>
      <c r="W14" s="291">
        <v>33.58</v>
      </c>
      <c r="X14" s="292">
        <v>30.29</v>
      </c>
      <c r="Y14" s="293">
        <v>24.34</v>
      </c>
      <c r="Z14" s="294">
        <v>29.355</v>
      </c>
      <c r="AA14" s="294">
        <v>27.934999999999999</v>
      </c>
      <c r="AB14" s="294">
        <v>31.507999999999999</v>
      </c>
      <c r="AC14" s="294">
        <v>41.77</v>
      </c>
      <c r="AD14" s="294">
        <v>39.283999999999999</v>
      </c>
      <c r="AE14" s="294">
        <v>25.37</v>
      </c>
      <c r="AF14" s="294">
        <v>22.524999999999999</v>
      </c>
      <c r="AG14" s="294">
        <v>22.446000000000002</v>
      </c>
      <c r="AH14" s="294">
        <v>41.228000000000002</v>
      </c>
      <c r="AI14" s="294">
        <v>24.954999999999998</v>
      </c>
      <c r="AJ14" s="294">
        <v>21.577999999999999</v>
      </c>
      <c r="AK14" s="294">
        <v>35.03</v>
      </c>
      <c r="AL14" s="294">
        <v>25.501999999999999</v>
      </c>
      <c r="AM14" s="294">
        <v>41.628</v>
      </c>
      <c r="AN14" s="294">
        <v>32.503</v>
      </c>
      <c r="AO14" s="294">
        <v>32.247</v>
      </c>
      <c r="AP14" s="294">
        <v>26.762</v>
      </c>
      <c r="AQ14" s="294">
        <v>28.216999999999999</v>
      </c>
      <c r="AR14" s="294">
        <v>25.651</v>
      </c>
      <c r="AS14" s="294">
        <v>25.891999999999999</v>
      </c>
      <c r="AT14" s="294">
        <v>16.372</v>
      </c>
      <c r="AU14" s="294">
        <v>24.045000000000002</v>
      </c>
      <c r="AV14" s="294">
        <v>23.861999999999998</v>
      </c>
      <c r="AW14" s="294">
        <v>34.823999999999998</v>
      </c>
      <c r="AX14" s="294">
        <v>34.075000000000003</v>
      </c>
      <c r="AY14" s="294">
        <v>25.116</v>
      </c>
      <c r="AZ14" s="294">
        <v>29.364000000000001</v>
      </c>
      <c r="BA14" s="294">
        <v>28.524000000000001</v>
      </c>
      <c r="BB14" s="294">
        <v>26.962</v>
      </c>
      <c r="BC14" s="294">
        <v>26.545000000000002</v>
      </c>
      <c r="BD14" s="294">
        <v>16.138000000000002</v>
      </c>
      <c r="BE14" s="294">
        <v>30.991</v>
      </c>
      <c r="BF14" s="294">
        <v>32.277999999999999</v>
      </c>
      <c r="BG14" s="294">
        <v>23.96</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43800</v>
      </c>
      <c r="V15" s="290">
        <v>24.96</v>
      </c>
      <c r="W15" s="291">
        <v>27.42</v>
      </c>
      <c r="X15" s="292">
        <v>25.64</v>
      </c>
      <c r="Y15" s="293">
        <v>19.940999999999999</v>
      </c>
      <c r="Z15" s="294">
        <v>25.692</v>
      </c>
      <c r="AA15" s="294">
        <v>26.571000000000002</v>
      </c>
      <c r="AB15" s="294">
        <v>27.241</v>
      </c>
      <c r="AC15" s="294">
        <v>28.914000000000001</v>
      </c>
      <c r="AD15" s="294">
        <v>29.387</v>
      </c>
      <c r="AE15" s="294">
        <v>22.542000000000002</v>
      </c>
      <c r="AF15" s="294">
        <v>20.529</v>
      </c>
      <c r="AG15" s="294">
        <v>20.195</v>
      </c>
      <c r="AH15" s="294">
        <v>29.41</v>
      </c>
      <c r="AI15" s="294">
        <v>22.733000000000001</v>
      </c>
      <c r="AJ15" s="294">
        <v>19.896000000000001</v>
      </c>
      <c r="AK15" s="294">
        <v>30.321999999999999</v>
      </c>
      <c r="AL15" s="294">
        <v>21.533999999999999</v>
      </c>
      <c r="AM15" s="294">
        <v>37.774999999999999</v>
      </c>
      <c r="AN15" s="294">
        <v>29.026</v>
      </c>
      <c r="AO15" s="294">
        <v>26.247</v>
      </c>
      <c r="AP15" s="294">
        <v>24.852</v>
      </c>
      <c r="AQ15" s="294">
        <v>25.986000000000001</v>
      </c>
      <c r="AR15" s="294">
        <v>23.068000000000001</v>
      </c>
      <c r="AS15" s="294">
        <v>22.164999999999999</v>
      </c>
      <c r="AT15" s="294">
        <v>13.858000000000001</v>
      </c>
      <c r="AU15" s="294">
        <v>22.315000000000001</v>
      </c>
      <c r="AV15" s="294">
        <v>20.103999999999999</v>
      </c>
      <c r="AW15" s="294">
        <v>26.274999999999999</v>
      </c>
      <c r="AX15" s="294">
        <v>23.920999999999999</v>
      </c>
      <c r="AY15" s="294">
        <v>19.722000000000001</v>
      </c>
      <c r="AZ15" s="294">
        <v>26.832000000000001</v>
      </c>
      <c r="BA15" s="294">
        <v>23.577999999999999</v>
      </c>
      <c r="BB15" s="294">
        <v>22.609000000000002</v>
      </c>
      <c r="BC15" s="294">
        <v>23.573</v>
      </c>
      <c r="BD15" s="294">
        <v>14.999000000000001</v>
      </c>
      <c r="BE15" s="294">
        <v>24.574000000000002</v>
      </c>
      <c r="BF15" s="294">
        <v>24.940999999999999</v>
      </c>
      <c r="BG15" s="294">
        <v>22.471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43831</v>
      </c>
      <c r="V16" s="290">
        <v>24.48</v>
      </c>
      <c r="W16" s="291">
        <v>25.59</v>
      </c>
      <c r="X16" s="292">
        <v>24.31</v>
      </c>
      <c r="Y16" s="293">
        <v>17.34</v>
      </c>
      <c r="Z16" s="294">
        <v>22.925999999999998</v>
      </c>
      <c r="AA16" s="294">
        <v>25.806000000000001</v>
      </c>
      <c r="AB16" s="294">
        <v>24.413</v>
      </c>
      <c r="AC16" s="294">
        <v>24.806000000000001</v>
      </c>
      <c r="AD16" s="294">
        <v>24.463999999999999</v>
      </c>
      <c r="AE16" s="294">
        <v>19.928999999999998</v>
      </c>
      <c r="AF16" s="294">
        <v>18.373000000000001</v>
      </c>
      <c r="AG16" s="294">
        <v>18.091000000000001</v>
      </c>
      <c r="AH16" s="294">
        <v>23.46</v>
      </c>
      <c r="AI16" s="294">
        <v>19.863</v>
      </c>
      <c r="AJ16" s="294">
        <v>18.117000000000001</v>
      </c>
      <c r="AK16" s="294">
        <v>27.128</v>
      </c>
      <c r="AL16" s="294">
        <v>19.087</v>
      </c>
      <c r="AM16" s="294">
        <v>32.927999999999997</v>
      </c>
      <c r="AN16" s="294">
        <v>24.745999999999999</v>
      </c>
      <c r="AO16" s="294">
        <v>23.542999999999999</v>
      </c>
      <c r="AP16" s="294">
        <v>21.288</v>
      </c>
      <c r="AQ16" s="294">
        <v>25.181999999999999</v>
      </c>
      <c r="AR16" s="294">
        <v>20.635999999999999</v>
      </c>
      <c r="AS16" s="294">
        <v>19.565000000000001</v>
      </c>
      <c r="AT16" s="294">
        <v>12.499000000000001</v>
      </c>
      <c r="AU16" s="294">
        <v>19.811</v>
      </c>
      <c r="AV16" s="294">
        <v>21.106999999999999</v>
      </c>
      <c r="AW16" s="294">
        <v>22.690999999999999</v>
      </c>
      <c r="AX16" s="294">
        <v>21.472000000000001</v>
      </c>
      <c r="AY16" s="294">
        <v>17.036999999999999</v>
      </c>
      <c r="AZ16" s="294">
        <v>24.148</v>
      </c>
      <c r="BA16" s="294">
        <v>20.635999999999999</v>
      </c>
      <c r="BB16" s="294">
        <v>20.084</v>
      </c>
      <c r="BC16" s="294">
        <v>21.292000000000002</v>
      </c>
      <c r="BD16" s="294">
        <v>13.472</v>
      </c>
      <c r="BE16" s="294">
        <v>21.61</v>
      </c>
      <c r="BF16" s="294">
        <v>21.891999999999999</v>
      </c>
      <c r="BG16" s="294">
        <v>20.663</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43862</v>
      </c>
      <c r="V17" s="290">
        <v>22.04</v>
      </c>
      <c r="W17" s="291">
        <v>23.58</v>
      </c>
      <c r="X17" s="292">
        <v>22.39</v>
      </c>
      <c r="Y17" s="293">
        <v>14.999000000000001</v>
      </c>
      <c r="Z17" s="294">
        <v>20.055</v>
      </c>
      <c r="AA17" s="294">
        <v>20.393999999999998</v>
      </c>
      <c r="AB17" s="294">
        <v>21.18</v>
      </c>
      <c r="AC17" s="294">
        <v>35.988</v>
      </c>
      <c r="AD17" s="294">
        <v>23.603000000000002</v>
      </c>
      <c r="AE17" s="294">
        <v>16.896999999999998</v>
      </c>
      <c r="AF17" s="294">
        <v>15.622</v>
      </c>
      <c r="AG17" s="294">
        <v>16.032</v>
      </c>
      <c r="AH17" s="294">
        <v>20.972999999999999</v>
      </c>
      <c r="AI17" s="294">
        <v>17.652000000000001</v>
      </c>
      <c r="AJ17" s="294">
        <v>17.463000000000001</v>
      </c>
      <c r="AK17" s="294">
        <v>22.896000000000001</v>
      </c>
      <c r="AL17" s="294">
        <v>20.632000000000001</v>
      </c>
      <c r="AM17" s="294">
        <v>30.591999999999999</v>
      </c>
      <c r="AN17" s="294">
        <v>20.863</v>
      </c>
      <c r="AO17" s="294">
        <v>21.402999999999999</v>
      </c>
      <c r="AP17" s="294">
        <v>21.798999999999999</v>
      </c>
      <c r="AQ17" s="294">
        <v>26.15</v>
      </c>
      <c r="AR17" s="294">
        <v>20.738</v>
      </c>
      <c r="AS17" s="294">
        <v>16.584</v>
      </c>
      <c r="AT17" s="294">
        <v>15.984</v>
      </c>
      <c r="AU17" s="294">
        <v>17.123999999999999</v>
      </c>
      <c r="AV17" s="294">
        <v>18.803999999999998</v>
      </c>
      <c r="AW17" s="294">
        <v>18.922999999999998</v>
      </c>
      <c r="AX17" s="294">
        <v>20.789000000000001</v>
      </c>
      <c r="AY17" s="294">
        <v>14.381</v>
      </c>
      <c r="AZ17" s="294">
        <v>21.143000000000001</v>
      </c>
      <c r="BA17" s="294">
        <v>17.385000000000002</v>
      </c>
      <c r="BB17" s="294">
        <v>17.117999999999999</v>
      </c>
      <c r="BC17" s="294">
        <v>18.350999999999999</v>
      </c>
      <c r="BD17" s="294">
        <v>11.579000000000001</v>
      </c>
      <c r="BE17" s="294">
        <v>20.895</v>
      </c>
      <c r="BF17" s="294">
        <v>21.646000000000001</v>
      </c>
      <c r="BG17" s="294">
        <v>17.954000000000001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43891</v>
      </c>
      <c r="V18" s="290">
        <v>34.159999999999997</v>
      </c>
      <c r="W18" s="291">
        <v>39.369999999999997</v>
      </c>
      <c r="X18" s="292">
        <v>36.020000000000003</v>
      </c>
      <c r="Y18" s="293">
        <v>25.061</v>
      </c>
      <c r="Z18" s="294">
        <v>31.076000000000001</v>
      </c>
      <c r="AA18" s="294">
        <v>20.039000000000001</v>
      </c>
      <c r="AB18" s="294">
        <v>32.944000000000003</v>
      </c>
      <c r="AC18" s="294">
        <v>65.406000000000006</v>
      </c>
      <c r="AD18" s="294">
        <v>27.309000000000001</v>
      </c>
      <c r="AE18" s="294">
        <v>25.097999999999999</v>
      </c>
      <c r="AF18" s="294">
        <v>41.375</v>
      </c>
      <c r="AG18" s="294">
        <v>25.638000000000002</v>
      </c>
      <c r="AH18" s="294">
        <v>28.86</v>
      </c>
      <c r="AI18" s="294">
        <v>27.268999999999998</v>
      </c>
      <c r="AJ18" s="294">
        <v>31.012</v>
      </c>
      <c r="AK18" s="294">
        <v>40.170999999999999</v>
      </c>
      <c r="AL18" s="294">
        <v>45.667000000000002</v>
      </c>
      <c r="AM18" s="294">
        <v>39.537999999999997</v>
      </c>
      <c r="AN18" s="294">
        <v>36.984000000000002</v>
      </c>
      <c r="AO18" s="294">
        <v>33.613999999999997</v>
      </c>
      <c r="AP18" s="294">
        <v>29.981999999999999</v>
      </c>
      <c r="AQ18" s="294">
        <v>28.794</v>
      </c>
      <c r="AR18" s="294">
        <v>30.411999999999999</v>
      </c>
      <c r="AS18" s="294">
        <v>20.004000000000001</v>
      </c>
      <c r="AT18" s="294">
        <v>25.126000000000001</v>
      </c>
      <c r="AU18" s="294">
        <v>45.354999999999997</v>
      </c>
      <c r="AV18" s="294">
        <v>21.106000000000002</v>
      </c>
      <c r="AW18" s="294">
        <v>25.776</v>
      </c>
      <c r="AX18" s="294">
        <v>52.404000000000003</v>
      </c>
      <c r="AY18" s="294">
        <v>14.385999999999999</v>
      </c>
      <c r="AZ18" s="294">
        <v>39.353999999999999</v>
      </c>
      <c r="BA18" s="294">
        <v>20.498999999999999</v>
      </c>
      <c r="BB18" s="294">
        <v>30.167000000000002</v>
      </c>
      <c r="BC18" s="294">
        <v>35.529000000000003</v>
      </c>
      <c r="BD18" s="294">
        <v>17.98</v>
      </c>
      <c r="BE18" s="294">
        <v>21.908999999999999</v>
      </c>
      <c r="BF18" s="294">
        <v>39.71</v>
      </c>
      <c r="BG18" s="294">
        <v>18.978000000000002</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43922</v>
      </c>
      <c r="V19" s="290">
        <v>63.41</v>
      </c>
      <c r="W19" s="291">
        <v>92.91</v>
      </c>
      <c r="X19" s="292">
        <v>77.08</v>
      </c>
      <c r="Y19" s="293">
        <v>43.616999999999997</v>
      </c>
      <c r="Z19" s="294">
        <v>38.683</v>
      </c>
      <c r="AA19" s="294">
        <v>43.795999999999999</v>
      </c>
      <c r="AB19" s="294">
        <v>81.531000000000006</v>
      </c>
      <c r="AC19" s="294">
        <v>113.878</v>
      </c>
      <c r="AD19" s="294">
        <v>82.86</v>
      </c>
      <c r="AE19" s="294">
        <v>60.542999999999999</v>
      </c>
      <c r="AF19" s="294">
        <v>102.679</v>
      </c>
      <c r="AG19" s="294">
        <v>56.378</v>
      </c>
      <c r="AH19" s="294">
        <v>53.796999999999997</v>
      </c>
      <c r="AI19" s="294">
        <v>72.08</v>
      </c>
      <c r="AJ19" s="294">
        <v>91.019000000000005</v>
      </c>
      <c r="AK19" s="294">
        <v>78.034000000000006</v>
      </c>
      <c r="AL19" s="294">
        <v>58.94</v>
      </c>
      <c r="AM19" s="294">
        <v>88.051000000000002</v>
      </c>
      <c r="AN19" s="294">
        <v>76.325999999999993</v>
      </c>
      <c r="AO19" s="294">
        <v>51.374000000000002</v>
      </c>
      <c r="AP19" s="294">
        <v>40.752000000000002</v>
      </c>
      <c r="AQ19" s="294">
        <v>73.87</v>
      </c>
      <c r="AR19" s="294">
        <v>58.289000000000001</v>
      </c>
      <c r="AS19" s="294">
        <v>51.411999999999999</v>
      </c>
      <c r="AT19" s="294">
        <v>50.776000000000003</v>
      </c>
      <c r="AU19" s="294">
        <v>90.822999999999993</v>
      </c>
      <c r="AV19" s="294">
        <v>55.539000000000001</v>
      </c>
      <c r="AW19" s="294">
        <v>81.540999999999997</v>
      </c>
      <c r="AX19" s="294">
        <v>76.02</v>
      </c>
      <c r="AY19" s="294">
        <v>49.433999999999997</v>
      </c>
      <c r="AZ19" s="294">
        <v>63.595999999999997</v>
      </c>
      <c r="BA19" s="294">
        <v>52.295000000000002</v>
      </c>
      <c r="BB19" s="294">
        <v>67.531000000000006</v>
      </c>
      <c r="BC19" s="294">
        <v>75.933000000000007</v>
      </c>
      <c r="BD19" s="294">
        <v>39.854999999999997</v>
      </c>
      <c r="BE19" s="294">
        <v>53.337000000000003</v>
      </c>
      <c r="BF19" s="294">
        <v>72.405000000000001</v>
      </c>
      <c r="BG19" s="294">
        <v>46.228999999999999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43952</v>
      </c>
      <c r="V20" s="290">
        <v>155.6</v>
      </c>
      <c r="W20" s="291">
        <v>275.73</v>
      </c>
      <c r="X20" s="292">
        <v>221.07</v>
      </c>
      <c r="Y20" s="293">
        <v>156.077</v>
      </c>
      <c r="Z20" s="294">
        <v>143.05799999999999</v>
      </c>
      <c r="AA20" s="294">
        <v>442.471</v>
      </c>
      <c r="AB20" s="294">
        <v>345.31599999999997</v>
      </c>
      <c r="AC20" s="294">
        <v>315.40899999999999</v>
      </c>
      <c r="AD20" s="294">
        <v>276.61200000000002</v>
      </c>
      <c r="AE20" s="294">
        <v>139.54499999999999</v>
      </c>
      <c r="AF20" s="294">
        <v>180.84100000000001</v>
      </c>
      <c r="AG20" s="294">
        <v>114.813</v>
      </c>
      <c r="AH20" s="294">
        <v>171.87</v>
      </c>
      <c r="AI20" s="294">
        <v>197.529</v>
      </c>
      <c r="AJ20" s="294">
        <v>267.08499999999998</v>
      </c>
      <c r="AK20" s="294">
        <v>219.376</v>
      </c>
      <c r="AL20" s="294">
        <v>186.68700000000001</v>
      </c>
      <c r="AM20" s="294">
        <v>350.61500000000001</v>
      </c>
      <c r="AN20" s="294">
        <v>306.589</v>
      </c>
      <c r="AO20" s="294">
        <v>180.46799999999999</v>
      </c>
      <c r="AP20" s="294">
        <v>192.262</v>
      </c>
      <c r="AQ20" s="294">
        <v>223.905</v>
      </c>
      <c r="AR20" s="294">
        <v>244.46</v>
      </c>
      <c r="AS20" s="294">
        <v>74.465000000000003</v>
      </c>
      <c r="AT20" s="294">
        <v>158.31700000000001</v>
      </c>
      <c r="AU20" s="294">
        <v>210.92500000000001</v>
      </c>
      <c r="AV20" s="294">
        <v>239.03299999999999</v>
      </c>
      <c r="AW20" s="294">
        <v>207.739</v>
      </c>
      <c r="AX20" s="294">
        <v>208.65899999999999</v>
      </c>
      <c r="AY20" s="294">
        <v>242.292</v>
      </c>
      <c r="AZ20" s="294">
        <v>265.67899999999997</v>
      </c>
      <c r="BA20" s="294">
        <v>109.17400000000001</v>
      </c>
      <c r="BB20" s="294">
        <v>147.84</v>
      </c>
      <c r="BC20" s="294">
        <v>115.383</v>
      </c>
      <c r="BD20" s="294">
        <v>104.181</v>
      </c>
      <c r="BE20" s="294">
        <v>242.69300000000001</v>
      </c>
      <c r="BF20" s="294">
        <v>183.15899999999999</v>
      </c>
      <c r="BG20" s="294">
        <v>105.199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43983</v>
      </c>
      <c r="V21" s="290">
        <v>177.05</v>
      </c>
      <c r="W21" s="291">
        <v>338.23</v>
      </c>
      <c r="X21" s="292">
        <v>261.05</v>
      </c>
      <c r="Y21" s="293">
        <v>298.31299999999999</v>
      </c>
      <c r="Z21" s="294">
        <v>362.56299999999999</v>
      </c>
      <c r="AA21" s="294">
        <v>675.3</v>
      </c>
      <c r="AB21" s="294">
        <v>381.846</v>
      </c>
      <c r="AC21" s="294">
        <v>394.161</v>
      </c>
      <c r="AD21" s="294">
        <v>271.82</v>
      </c>
      <c r="AE21" s="294">
        <v>169.434</v>
      </c>
      <c r="AF21" s="294">
        <v>150.006</v>
      </c>
      <c r="AG21" s="294">
        <v>170.33500000000001</v>
      </c>
      <c r="AH21" s="294">
        <v>278.58499999999998</v>
      </c>
      <c r="AI21" s="294">
        <v>167.06800000000001</v>
      </c>
      <c r="AJ21" s="294">
        <v>408.72699999999998</v>
      </c>
      <c r="AK21" s="294">
        <v>217.90899999999999</v>
      </c>
      <c r="AL21" s="294">
        <v>545.96299999999997</v>
      </c>
      <c r="AM21" s="294">
        <v>312.57400000000001</v>
      </c>
      <c r="AN21" s="294">
        <v>509.02699999999999</v>
      </c>
      <c r="AO21" s="294">
        <v>186.37700000000001</v>
      </c>
      <c r="AP21" s="294">
        <v>334.315</v>
      </c>
      <c r="AQ21" s="294">
        <v>155.386</v>
      </c>
      <c r="AR21" s="294">
        <v>199.15600000000001</v>
      </c>
      <c r="AS21" s="294">
        <v>51.878</v>
      </c>
      <c r="AT21" s="294">
        <v>214.75899999999999</v>
      </c>
      <c r="AU21" s="294">
        <v>139.84700000000001</v>
      </c>
      <c r="AV21" s="294">
        <v>280.58100000000002</v>
      </c>
      <c r="AW21" s="294">
        <v>193.46</v>
      </c>
      <c r="AX21" s="294">
        <v>167.72399999999999</v>
      </c>
      <c r="AY21" s="294">
        <v>474.56299999999999</v>
      </c>
      <c r="AZ21" s="294">
        <v>272.202</v>
      </c>
      <c r="BA21" s="294">
        <v>241.9</v>
      </c>
      <c r="BB21" s="294">
        <v>428.69400000000002</v>
      </c>
      <c r="BC21" s="294">
        <v>46.093000000000004</v>
      </c>
      <c r="BD21" s="294">
        <v>145.42599999999999</v>
      </c>
      <c r="BE21" s="294">
        <v>330.13799999999998</v>
      </c>
      <c r="BF21" s="294">
        <v>317.87799999999999</v>
      </c>
      <c r="BG21" s="294">
        <v>108.92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44013</v>
      </c>
      <c r="V22" s="290">
        <v>62.06</v>
      </c>
      <c r="W22" s="291">
        <v>151.91</v>
      </c>
      <c r="X22" s="292">
        <v>116.85</v>
      </c>
      <c r="Y22" s="293">
        <v>168.57400000000001</v>
      </c>
      <c r="Z22" s="294">
        <v>208.386</v>
      </c>
      <c r="AA22" s="294">
        <v>321.93</v>
      </c>
      <c r="AB22" s="294">
        <v>122.74299999999999</v>
      </c>
      <c r="AC22" s="294">
        <v>160.83699999999999</v>
      </c>
      <c r="AD22" s="294">
        <v>89.628</v>
      </c>
      <c r="AE22" s="294">
        <v>66.372</v>
      </c>
      <c r="AF22" s="294">
        <v>64.804000000000002</v>
      </c>
      <c r="AG22" s="294">
        <v>70.188999999999993</v>
      </c>
      <c r="AH22" s="294">
        <v>130.13999999999999</v>
      </c>
      <c r="AI22" s="294">
        <v>66.114999999999995</v>
      </c>
      <c r="AJ22" s="294">
        <v>196.917</v>
      </c>
      <c r="AK22" s="294">
        <v>69.453000000000003</v>
      </c>
      <c r="AL22" s="294">
        <v>487.28300000000002</v>
      </c>
      <c r="AM22" s="294">
        <v>122.148</v>
      </c>
      <c r="AN22" s="294">
        <v>188.46</v>
      </c>
      <c r="AO22" s="294">
        <v>92.715000000000003</v>
      </c>
      <c r="AP22" s="294">
        <v>207.262</v>
      </c>
      <c r="AQ22" s="294">
        <v>49.686</v>
      </c>
      <c r="AR22" s="294">
        <v>59.195999999999998</v>
      </c>
      <c r="AS22" s="294">
        <v>21.498999999999999</v>
      </c>
      <c r="AT22" s="294">
        <v>63.292999999999999</v>
      </c>
      <c r="AU22" s="294">
        <v>52.95</v>
      </c>
      <c r="AV22" s="294">
        <v>115.91</v>
      </c>
      <c r="AW22" s="294">
        <v>74.221999999999994</v>
      </c>
      <c r="AX22" s="294">
        <v>61.152000000000001</v>
      </c>
      <c r="AY22" s="294">
        <v>209.65700000000001</v>
      </c>
      <c r="AZ22" s="294">
        <v>143.95599999999999</v>
      </c>
      <c r="BA22" s="294">
        <v>72.263000000000005</v>
      </c>
      <c r="BB22" s="294">
        <v>208.59399999999999</v>
      </c>
      <c r="BC22" s="294">
        <v>22.984999999999999</v>
      </c>
      <c r="BD22" s="294">
        <v>51.707000000000001</v>
      </c>
      <c r="BE22" s="294">
        <v>104.875</v>
      </c>
      <c r="BF22" s="294">
        <v>96.513000000000005</v>
      </c>
      <c r="BG22" s="294">
        <v>42.17</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44044</v>
      </c>
      <c r="V23" s="290">
        <v>44.99</v>
      </c>
      <c r="W23" s="291">
        <v>78.14</v>
      </c>
      <c r="X23" s="292">
        <v>63.46</v>
      </c>
      <c r="Y23" s="293">
        <v>87.078000000000003</v>
      </c>
      <c r="Z23" s="294">
        <v>80.144000000000005</v>
      </c>
      <c r="AA23" s="294">
        <v>120.51</v>
      </c>
      <c r="AB23" s="294">
        <v>54.768999999999998</v>
      </c>
      <c r="AC23" s="294">
        <v>61.74</v>
      </c>
      <c r="AD23" s="294">
        <v>50.98</v>
      </c>
      <c r="AE23" s="294">
        <v>38.997</v>
      </c>
      <c r="AF23" s="294">
        <v>48.305</v>
      </c>
      <c r="AG23" s="294">
        <v>36.642000000000003</v>
      </c>
      <c r="AH23" s="294">
        <v>55.749000000000002</v>
      </c>
      <c r="AI23" s="294">
        <v>50.918999999999997</v>
      </c>
      <c r="AJ23" s="294">
        <v>66.209999999999994</v>
      </c>
      <c r="AK23" s="294">
        <v>40.445</v>
      </c>
      <c r="AL23" s="294">
        <v>130.13</v>
      </c>
      <c r="AM23" s="294">
        <v>51.73</v>
      </c>
      <c r="AN23" s="294">
        <v>79.341999999999999</v>
      </c>
      <c r="AO23" s="294">
        <v>43.186</v>
      </c>
      <c r="AP23" s="294">
        <v>79.210999999999999</v>
      </c>
      <c r="AQ23" s="294">
        <v>40.180999999999997</v>
      </c>
      <c r="AR23" s="294">
        <v>45.057000000000002</v>
      </c>
      <c r="AS23" s="294">
        <v>17.094000000000001</v>
      </c>
      <c r="AT23" s="294">
        <v>37.491</v>
      </c>
      <c r="AU23" s="294">
        <v>33.314999999999998</v>
      </c>
      <c r="AV23" s="294">
        <v>53.744999999999997</v>
      </c>
      <c r="AW23" s="294">
        <v>50.929000000000002</v>
      </c>
      <c r="AX23" s="294">
        <v>42.354999999999997</v>
      </c>
      <c r="AY23" s="294">
        <v>73.757999999999996</v>
      </c>
      <c r="AZ23" s="294">
        <v>53.146999999999998</v>
      </c>
      <c r="BA23" s="294">
        <v>42.406999999999996</v>
      </c>
      <c r="BB23" s="294">
        <v>63.76</v>
      </c>
      <c r="BC23" s="294">
        <v>22.001000000000001</v>
      </c>
      <c r="BD23" s="294">
        <v>35.875999999999998</v>
      </c>
      <c r="BE23" s="294">
        <v>52.106999999999999</v>
      </c>
      <c r="BF23" s="294">
        <v>41.284999999999997</v>
      </c>
      <c r="BG23" s="294">
        <v>26.998999999999999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44075</v>
      </c>
      <c r="V24" s="290">
        <v>29.14</v>
      </c>
      <c r="W24" s="291">
        <v>45.37</v>
      </c>
      <c r="X24" s="292">
        <v>38.04</v>
      </c>
      <c r="Y24" s="293">
        <v>71.504999999999995</v>
      </c>
      <c r="Z24" s="294">
        <v>40.372</v>
      </c>
      <c r="AA24" s="294">
        <v>67.875</v>
      </c>
      <c r="AB24" s="294">
        <v>52.768000000000001</v>
      </c>
      <c r="AC24" s="294">
        <v>61.241</v>
      </c>
      <c r="AD24" s="294">
        <v>39.031999999999996</v>
      </c>
      <c r="AE24" s="294">
        <v>37.627000000000002</v>
      </c>
      <c r="AF24" s="294">
        <v>32.479999999999997</v>
      </c>
      <c r="AG24" s="294">
        <v>31.102</v>
      </c>
      <c r="AH24" s="294">
        <v>35.024000000000001</v>
      </c>
      <c r="AI24" s="294">
        <v>41.055999999999997</v>
      </c>
      <c r="AJ24" s="294">
        <v>55.337000000000003</v>
      </c>
      <c r="AK24" s="294">
        <v>36.231000000000002</v>
      </c>
      <c r="AL24" s="294">
        <v>62.167999999999999</v>
      </c>
      <c r="AM24" s="294">
        <v>40.173000000000002</v>
      </c>
      <c r="AN24" s="294">
        <v>55.835999999999999</v>
      </c>
      <c r="AO24" s="294">
        <v>29.940999999999999</v>
      </c>
      <c r="AP24" s="294">
        <v>43.582000000000001</v>
      </c>
      <c r="AQ24" s="294">
        <v>32.676000000000002</v>
      </c>
      <c r="AR24" s="294">
        <v>30.751999999999999</v>
      </c>
      <c r="AS24" s="294">
        <v>19.085999999999999</v>
      </c>
      <c r="AT24" s="294">
        <v>53.189</v>
      </c>
      <c r="AU24" s="294">
        <v>32.945</v>
      </c>
      <c r="AV24" s="294">
        <v>35.292000000000002</v>
      </c>
      <c r="AW24" s="294">
        <v>38.064999999999998</v>
      </c>
      <c r="AX24" s="294">
        <v>39.76</v>
      </c>
      <c r="AY24" s="294">
        <v>44.174999999999997</v>
      </c>
      <c r="AZ24" s="294">
        <v>36.701999999999998</v>
      </c>
      <c r="BA24" s="294">
        <v>27.402999999999999</v>
      </c>
      <c r="BB24" s="294">
        <v>38.383000000000003</v>
      </c>
      <c r="BC24" s="294">
        <v>19.928999999999998</v>
      </c>
      <c r="BD24" s="294">
        <v>52.866</v>
      </c>
      <c r="BE24" s="294">
        <v>46.707000000000001</v>
      </c>
      <c r="BF24" s="294">
        <v>33.454000000000001</v>
      </c>
      <c r="BG24" s="294">
        <v>23.068999999999999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44105</v>
      </c>
      <c r="V25" s="290">
        <v>32.44</v>
      </c>
      <c r="W25" s="291">
        <v>42.75</v>
      </c>
      <c r="X25" s="292">
        <v>38.25</v>
      </c>
      <c r="Y25" s="293">
        <v>44.401000000000003</v>
      </c>
      <c r="Z25" s="294">
        <v>33.704000000000001</v>
      </c>
      <c r="AA25" s="294">
        <v>57.322000000000003</v>
      </c>
      <c r="AB25" s="294">
        <v>82.108000000000004</v>
      </c>
      <c r="AC25" s="294">
        <v>65.715000000000003</v>
      </c>
      <c r="AD25" s="294">
        <v>30.895</v>
      </c>
      <c r="AE25" s="294">
        <v>28.843</v>
      </c>
      <c r="AF25" s="294">
        <v>30.321999999999999</v>
      </c>
      <c r="AG25" s="294">
        <v>45.921999999999997</v>
      </c>
      <c r="AH25" s="294">
        <v>29.471</v>
      </c>
      <c r="AI25" s="294">
        <v>27.969000000000001</v>
      </c>
      <c r="AJ25" s="294">
        <v>47.140999999999998</v>
      </c>
      <c r="AK25" s="294">
        <v>32.337000000000003</v>
      </c>
      <c r="AL25" s="294">
        <v>55.366999999999997</v>
      </c>
      <c r="AM25" s="294">
        <v>44.844999999999999</v>
      </c>
      <c r="AN25" s="294">
        <v>57.609000000000002</v>
      </c>
      <c r="AO25" s="294">
        <v>35.482999999999997</v>
      </c>
      <c r="AP25" s="294">
        <v>34.966999999999999</v>
      </c>
      <c r="AQ25" s="294">
        <v>27.664000000000001</v>
      </c>
      <c r="AR25" s="294">
        <v>27.178999999999998</v>
      </c>
      <c r="AS25" s="294">
        <v>25.920999999999999</v>
      </c>
      <c r="AT25" s="294">
        <v>33.454999999999998</v>
      </c>
      <c r="AU25" s="294">
        <v>30.771999999999998</v>
      </c>
      <c r="AV25" s="294">
        <v>47.813000000000002</v>
      </c>
      <c r="AW25" s="294">
        <v>57.494999999999997</v>
      </c>
      <c r="AX25" s="294">
        <v>36.174999999999997</v>
      </c>
      <c r="AY25" s="294">
        <v>38.409999999999997</v>
      </c>
      <c r="AZ25" s="294">
        <v>35.963000000000001</v>
      </c>
      <c r="BA25" s="294">
        <v>27.599</v>
      </c>
      <c r="BB25" s="294">
        <v>36.786999999999999</v>
      </c>
      <c r="BC25" s="294">
        <v>18.407</v>
      </c>
      <c r="BD25" s="294">
        <v>47.412999999999997</v>
      </c>
      <c r="BE25" s="294">
        <v>57.075000000000003</v>
      </c>
      <c r="BF25" s="294">
        <v>28.271000000000001</v>
      </c>
      <c r="BG25" s="294">
        <v>23.047000000000001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44136</v>
      </c>
      <c r="V26" s="290">
        <v>29.78</v>
      </c>
      <c r="W26" s="291">
        <v>32.130000000000003</v>
      </c>
      <c r="X26" s="292">
        <v>31.12</v>
      </c>
      <c r="Y26" s="293">
        <v>31.064</v>
      </c>
      <c r="Z26" s="294">
        <v>28.792000000000002</v>
      </c>
      <c r="AA26" s="294">
        <v>46.276000000000003</v>
      </c>
      <c r="AB26" s="294">
        <v>47.209000000000003</v>
      </c>
      <c r="AC26" s="294">
        <v>44.765000000000001</v>
      </c>
      <c r="AD26" s="294">
        <v>29.106000000000002</v>
      </c>
      <c r="AE26" s="294">
        <v>22.355</v>
      </c>
      <c r="AF26" s="294">
        <v>24.422000000000001</v>
      </c>
      <c r="AG26" s="294">
        <v>37.963000000000001</v>
      </c>
      <c r="AH26" s="294">
        <v>27.085999999999999</v>
      </c>
      <c r="AI26" s="294">
        <v>23.507000000000001</v>
      </c>
      <c r="AJ26" s="294">
        <v>36.49</v>
      </c>
      <c r="AK26" s="294">
        <v>29.341000000000001</v>
      </c>
      <c r="AL26" s="294">
        <v>42.204000000000001</v>
      </c>
      <c r="AM26" s="294">
        <v>35.195</v>
      </c>
      <c r="AN26" s="294">
        <v>40.722000000000001</v>
      </c>
      <c r="AO26" s="294">
        <v>28.806999999999999</v>
      </c>
      <c r="AP26" s="294">
        <v>27.984999999999999</v>
      </c>
      <c r="AQ26" s="294">
        <v>24.100999999999999</v>
      </c>
      <c r="AR26" s="294">
        <v>26.811</v>
      </c>
      <c r="AS26" s="294">
        <v>16.03</v>
      </c>
      <c r="AT26" s="294">
        <v>23.945</v>
      </c>
      <c r="AU26" s="294">
        <v>26.023</v>
      </c>
      <c r="AV26" s="294">
        <v>36.101999999999997</v>
      </c>
      <c r="AW26" s="294">
        <v>38.363999999999997</v>
      </c>
      <c r="AX26" s="294">
        <v>27.016999999999999</v>
      </c>
      <c r="AY26" s="294">
        <v>33.073</v>
      </c>
      <c r="AZ26" s="294">
        <v>32.859000000000002</v>
      </c>
      <c r="BA26" s="294">
        <v>27.135000000000002</v>
      </c>
      <c r="BB26" s="294">
        <v>30.367000000000001</v>
      </c>
      <c r="BC26" s="294">
        <v>15.481999999999999</v>
      </c>
      <c r="BD26" s="294">
        <v>27.466999999999999</v>
      </c>
      <c r="BE26" s="294">
        <v>34.920999999999999</v>
      </c>
      <c r="BF26" s="294">
        <v>26.574999999999999</v>
      </c>
      <c r="BG26" s="294">
        <v>21.231000000000002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44166</v>
      </c>
      <c r="V27" s="290">
        <v>25.64</v>
      </c>
      <c r="W27" s="291">
        <v>25.64</v>
      </c>
      <c r="X27" s="292">
        <v>25.64</v>
      </c>
      <c r="Y27" s="293">
        <v>27.321000000000002</v>
      </c>
      <c r="Z27" s="294">
        <v>27.617999999999999</v>
      </c>
      <c r="AA27" s="294">
        <v>40.74</v>
      </c>
      <c r="AB27" s="294">
        <v>33.497</v>
      </c>
      <c r="AC27" s="294">
        <v>34.423999999999999</v>
      </c>
      <c r="AD27" s="294">
        <v>26.074000000000002</v>
      </c>
      <c r="AE27" s="294">
        <v>20.425000000000001</v>
      </c>
      <c r="AF27" s="294">
        <v>22.02</v>
      </c>
      <c r="AG27" s="294">
        <v>26.998000000000001</v>
      </c>
      <c r="AH27" s="294">
        <v>24.626000000000001</v>
      </c>
      <c r="AI27" s="294">
        <v>21.68</v>
      </c>
      <c r="AJ27" s="294">
        <v>31.638000000000002</v>
      </c>
      <c r="AK27" s="294">
        <v>25.317</v>
      </c>
      <c r="AL27" s="294">
        <v>38.110999999999997</v>
      </c>
      <c r="AM27" s="294">
        <v>31.422000000000001</v>
      </c>
      <c r="AN27" s="294">
        <v>33.92</v>
      </c>
      <c r="AO27" s="294">
        <v>26.766999999999999</v>
      </c>
      <c r="AP27" s="294">
        <v>25.785</v>
      </c>
      <c r="AQ27" s="294">
        <v>21.693999999999999</v>
      </c>
      <c r="AR27" s="294">
        <v>23.113</v>
      </c>
      <c r="AS27" s="294">
        <v>13.657</v>
      </c>
      <c r="AT27" s="294">
        <v>22.24</v>
      </c>
      <c r="AU27" s="294">
        <v>22.038</v>
      </c>
      <c r="AV27" s="294">
        <v>27.341999999999999</v>
      </c>
      <c r="AW27" s="294">
        <v>27.834</v>
      </c>
      <c r="AX27" s="294">
        <v>21.568999999999999</v>
      </c>
      <c r="AY27" s="294">
        <v>30.391999999999999</v>
      </c>
      <c r="AZ27" s="294">
        <v>27.599</v>
      </c>
      <c r="BA27" s="294">
        <v>22.847999999999999</v>
      </c>
      <c r="BB27" s="294">
        <v>27.375</v>
      </c>
      <c r="BC27" s="294">
        <v>14.425000000000001</v>
      </c>
      <c r="BD27" s="294">
        <v>21.686</v>
      </c>
      <c r="BE27" s="294">
        <v>27.727</v>
      </c>
      <c r="BF27" s="294">
        <v>24.917999999999999</v>
      </c>
      <c r="BG27" s="294">
        <v>17.195</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44197</v>
      </c>
      <c r="V28" s="290">
        <v>24.48</v>
      </c>
      <c r="W28" s="291">
        <v>25.59</v>
      </c>
      <c r="X28" s="292">
        <v>24.31</v>
      </c>
      <c r="Y28" s="293">
        <v>24.408999999999999</v>
      </c>
      <c r="Z28" s="294">
        <v>26.460999999999999</v>
      </c>
      <c r="AA28" s="294">
        <v>36.476999999999997</v>
      </c>
      <c r="AB28" s="294">
        <v>28.853000000000002</v>
      </c>
      <c r="AC28" s="294">
        <v>29.170999999999999</v>
      </c>
      <c r="AD28" s="294">
        <v>23.154</v>
      </c>
      <c r="AE28" s="294">
        <v>18.297999999999998</v>
      </c>
      <c r="AF28" s="294">
        <v>19.728000000000002</v>
      </c>
      <c r="AG28" s="294">
        <v>21.535</v>
      </c>
      <c r="AH28" s="294">
        <v>21.640999999999998</v>
      </c>
      <c r="AI28" s="294">
        <v>19.744</v>
      </c>
      <c r="AJ28" s="294">
        <v>28.3</v>
      </c>
      <c r="AK28" s="294">
        <v>22.577999999999999</v>
      </c>
      <c r="AL28" s="294">
        <v>33.286999999999999</v>
      </c>
      <c r="AM28" s="294">
        <v>26.995000000000001</v>
      </c>
      <c r="AN28" s="294">
        <v>30.454000000000001</v>
      </c>
      <c r="AO28" s="294">
        <v>23.123999999999999</v>
      </c>
      <c r="AP28" s="294">
        <v>25.143000000000001</v>
      </c>
      <c r="AQ28" s="294">
        <v>19.411000000000001</v>
      </c>
      <c r="AR28" s="294">
        <v>20.425999999999998</v>
      </c>
      <c r="AS28" s="294">
        <v>12.481999999999999</v>
      </c>
      <c r="AT28" s="294">
        <v>19.728000000000002</v>
      </c>
      <c r="AU28" s="294">
        <v>22.925999999999998</v>
      </c>
      <c r="AV28" s="294">
        <v>23.626000000000001</v>
      </c>
      <c r="AW28" s="294">
        <v>25.042999999999999</v>
      </c>
      <c r="AX28" s="294">
        <v>18.693999999999999</v>
      </c>
      <c r="AY28" s="294">
        <v>27.364999999999998</v>
      </c>
      <c r="AZ28" s="294">
        <v>24.251999999999999</v>
      </c>
      <c r="BA28" s="294">
        <v>20.231000000000002</v>
      </c>
      <c r="BB28" s="294">
        <v>24.725999999999999</v>
      </c>
      <c r="BC28" s="294">
        <v>12.98</v>
      </c>
      <c r="BD28" s="294">
        <v>19.062000000000001</v>
      </c>
      <c r="BE28" s="294">
        <v>24.486000000000001</v>
      </c>
      <c r="BF28" s="294">
        <v>22.72</v>
      </c>
      <c r="BG28" s="294">
        <v>14.904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44228</v>
      </c>
      <c r="V29" s="290">
        <v>22.04</v>
      </c>
      <c r="W29" s="291">
        <v>23.58</v>
      </c>
      <c r="X29" s="292">
        <v>22.39</v>
      </c>
      <c r="Y29" s="293">
        <v>20.61</v>
      </c>
      <c r="Z29" s="294">
        <v>20.396999999999998</v>
      </c>
      <c r="AA29" s="294">
        <v>30.327999999999999</v>
      </c>
      <c r="AB29" s="294">
        <v>37.634</v>
      </c>
      <c r="AC29" s="294">
        <v>26.786000000000001</v>
      </c>
      <c r="AD29" s="294">
        <v>18.995000000000001</v>
      </c>
      <c r="AE29" s="294">
        <v>15.057</v>
      </c>
      <c r="AF29" s="294">
        <v>16.722000000000001</v>
      </c>
      <c r="AG29" s="294">
        <v>18.759</v>
      </c>
      <c r="AH29" s="294">
        <v>18.559999999999999</v>
      </c>
      <c r="AI29" s="294">
        <v>18.219000000000001</v>
      </c>
      <c r="AJ29" s="294">
        <v>23.056000000000001</v>
      </c>
      <c r="AK29" s="294">
        <v>22.843</v>
      </c>
      <c r="AL29" s="294">
        <v>29.928999999999998</v>
      </c>
      <c r="AM29" s="294">
        <v>22.042999999999999</v>
      </c>
      <c r="AN29" s="294">
        <v>26.187999999999999</v>
      </c>
      <c r="AO29" s="294">
        <v>22.640999999999998</v>
      </c>
      <c r="AP29" s="294">
        <v>25.16</v>
      </c>
      <c r="AQ29" s="294">
        <v>19.113</v>
      </c>
      <c r="AR29" s="294">
        <v>16.739000000000001</v>
      </c>
      <c r="AS29" s="294">
        <v>15.324999999999999</v>
      </c>
      <c r="AT29" s="294">
        <v>16.498000000000001</v>
      </c>
      <c r="AU29" s="294">
        <v>19.651</v>
      </c>
      <c r="AV29" s="294">
        <v>19.047000000000001</v>
      </c>
      <c r="AW29" s="294">
        <v>23.023</v>
      </c>
      <c r="AX29" s="294">
        <v>15.246</v>
      </c>
      <c r="AY29" s="294">
        <v>23.129000000000001</v>
      </c>
      <c r="AZ29" s="294">
        <v>19.809999999999999</v>
      </c>
      <c r="BA29" s="294">
        <v>16.741</v>
      </c>
      <c r="BB29" s="294">
        <v>20.495000000000001</v>
      </c>
      <c r="BC29" s="294">
        <v>10.79</v>
      </c>
      <c r="BD29" s="294">
        <v>18.074999999999999</v>
      </c>
      <c r="BE29" s="294">
        <v>23.102</v>
      </c>
      <c r="BF29" s="294">
        <v>19.158999999999999</v>
      </c>
      <c r="BG29" s="294">
        <v>12.47</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44256</v>
      </c>
      <c r="V30" s="290">
        <v>34.159999999999997</v>
      </c>
      <c r="W30" s="291">
        <v>39.369999999999997</v>
      </c>
      <c r="X30" s="292">
        <v>36.020000000000003</v>
      </c>
      <c r="Y30" s="293">
        <v>32.386000000000003</v>
      </c>
      <c r="Z30" s="294">
        <v>20.818999999999999</v>
      </c>
      <c r="AA30" s="294">
        <v>44.258000000000003</v>
      </c>
      <c r="AB30" s="294">
        <v>68.331999999999994</v>
      </c>
      <c r="AC30" s="294">
        <v>31.477</v>
      </c>
      <c r="AD30" s="294">
        <v>27.759</v>
      </c>
      <c r="AE30" s="294">
        <v>41.356000000000002</v>
      </c>
      <c r="AF30" s="294">
        <v>26.568999999999999</v>
      </c>
      <c r="AG30" s="294">
        <v>27.317</v>
      </c>
      <c r="AH30" s="294">
        <v>29.03</v>
      </c>
      <c r="AI30" s="294">
        <v>32.414999999999999</v>
      </c>
      <c r="AJ30" s="294">
        <v>40.835000000000001</v>
      </c>
      <c r="AK30" s="294">
        <v>49.54</v>
      </c>
      <c r="AL30" s="294">
        <v>39.92</v>
      </c>
      <c r="AM30" s="294">
        <v>39.159999999999997</v>
      </c>
      <c r="AN30" s="294">
        <v>39.207000000000001</v>
      </c>
      <c r="AO30" s="294">
        <v>31.747</v>
      </c>
      <c r="AP30" s="294">
        <v>28.748999999999999</v>
      </c>
      <c r="AQ30" s="294">
        <v>29.422000000000001</v>
      </c>
      <c r="AR30" s="294">
        <v>20.349</v>
      </c>
      <c r="AS30" s="294">
        <v>25.042000000000002</v>
      </c>
      <c r="AT30" s="294">
        <v>45.226999999999997</v>
      </c>
      <c r="AU30" s="294">
        <v>22.69</v>
      </c>
      <c r="AV30" s="294">
        <v>26.271999999999998</v>
      </c>
      <c r="AW30" s="294">
        <v>56.320999999999998</v>
      </c>
      <c r="AX30" s="294">
        <v>15.778</v>
      </c>
      <c r="AY30" s="294">
        <v>42.677999999999997</v>
      </c>
      <c r="AZ30" s="294">
        <v>23.256</v>
      </c>
      <c r="BA30" s="294">
        <v>30.331</v>
      </c>
      <c r="BB30" s="294">
        <v>38.789000000000001</v>
      </c>
      <c r="BC30" s="294">
        <v>17.622</v>
      </c>
      <c r="BD30" s="294">
        <v>19.928000000000001</v>
      </c>
      <c r="BE30" s="294">
        <v>42.238999999999997</v>
      </c>
      <c r="BF30" s="294">
        <v>20.882999999999999</v>
      </c>
      <c r="BG30" s="294">
        <v>22.497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44287</v>
      </c>
      <c r="V31" s="290">
        <v>63.41</v>
      </c>
      <c r="W31" s="291">
        <v>92.91</v>
      </c>
      <c r="X31" s="292">
        <v>77.08</v>
      </c>
      <c r="Y31" s="293">
        <v>40.073999999999998</v>
      </c>
      <c r="Z31" s="294">
        <v>44.600999999999999</v>
      </c>
      <c r="AA31" s="294">
        <v>97.024000000000001</v>
      </c>
      <c r="AB31" s="294">
        <v>119.07599999999999</v>
      </c>
      <c r="AC31" s="294">
        <v>89.751000000000005</v>
      </c>
      <c r="AD31" s="294">
        <v>64.122</v>
      </c>
      <c r="AE31" s="294">
        <v>102.33799999999999</v>
      </c>
      <c r="AF31" s="294">
        <v>57.290999999999997</v>
      </c>
      <c r="AG31" s="294">
        <v>52.076999999999998</v>
      </c>
      <c r="AH31" s="294">
        <v>74.623999999999995</v>
      </c>
      <c r="AI31" s="294">
        <v>92.950999999999993</v>
      </c>
      <c r="AJ31" s="294">
        <v>77.884</v>
      </c>
      <c r="AK31" s="294">
        <v>63.067</v>
      </c>
      <c r="AL31" s="294">
        <v>88.769000000000005</v>
      </c>
      <c r="AM31" s="294">
        <v>79.042000000000002</v>
      </c>
      <c r="AN31" s="294">
        <v>57.197000000000003</v>
      </c>
      <c r="AO31" s="294">
        <v>42.441000000000003</v>
      </c>
      <c r="AP31" s="294">
        <v>73.664000000000001</v>
      </c>
      <c r="AQ31" s="294">
        <v>56.860999999999997</v>
      </c>
      <c r="AR31" s="294">
        <v>51.33</v>
      </c>
      <c r="AS31" s="294">
        <v>50.609000000000002</v>
      </c>
      <c r="AT31" s="294">
        <v>90.718000000000004</v>
      </c>
      <c r="AU31" s="294">
        <v>57.667999999999999</v>
      </c>
      <c r="AV31" s="294">
        <v>80.796999999999997</v>
      </c>
      <c r="AW31" s="294">
        <v>80.512</v>
      </c>
      <c r="AX31" s="294">
        <v>51.124000000000002</v>
      </c>
      <c r="AY31" s="294">
        <v>67.787999999999997</v>
      </c>
      <c r="AZ31" s="294">
        <v>54.896999999999998</v>
      </c>
      <c r="BA31" s="294">
        <v>67.674999999999997</v>
      </c>
      <c r="BB31" s="294">
        <v>80.510000000000005</v>
      </c>
      <c r="BC31" s="294">
        <v>39.587000000000003</v>
      </c>
      <c r="BD31" s="294">
        <v>49.177</v>
      </c>
      <c r="BE31" s="294">
        <v>75.224000000000004</v>
      </c>
      <c r="BF31" s="294">
        <v>48.703000000000003</v>
      </c>
      <c r="BG31" s="294">
        <v>39.829000000000001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44317</v>
      </c>
      <c r="V32" s="290">
        <v>155.6</v>
      </c>
      <c r="W32" s="291">
        <v>275.73</v>
      </c>
      <c r="X32" s="292">
        <v>221.07</v>
      </c>
      <c r="Y32" s="293">
        <v>145.16900000000001</v>
      </c>
      <c r="Z32" s="294">
        <v>447.56799999999998</v>
      </c>
      <c r="AA32" s="294">
        <v>379.947</v>
      </c>
      <c r="AB32" s="294">
        <v>322.47000000000003</v>
      </c>
      <c r="AC32" s="294">
        <v>288.65899999999999</v>
      </c>
      <c r="AD32" s="294">
        <v>144.90100000000001</v>
      </c>
      <c r="AE32" s="294">
        <v>180.06299999999999</v>
      </c>
      <c r="AF32" s="294">
        <v>113.723</v>
      </c>
      <c r="AG32" s="294">
        <v>165.876</v>
      </c>
      <c r="AH32" s="294">
        <v>201.09399999999999</v>
      </c>
      <c r="AI32" s="294">
        <v>272.96600000000001</v>
      </c>
      <c r="AJ32" s="294">
        <v>213.65600000000001</v>
      </c>
      <c r="AK32" s="294">
        <v>193.58500000000001</v>
      </c>
      <c r="AL32" s="294">
        <v>351.33699999999999</v>
      </c>
      <c r="AM32" s="294">
        <v>311.18900000000002</v>
      </c>
      <c r="AN32" s="294">
        <v>189.489</v>
      </c>
      <c r="AO32" s="294">
        <v>195.20500000000001</v>
      </c>
      <c r="AP32" s="294">
        <v>222.73599999999999</v>
      </c>
      <c r="AQ32" s="294">
        <v>238.126</v>
      </c>
      <c r="AR32" s="294">
        <v>72.945999999999998</v>
      </c>
      <c r="AS32" s="294">
        <v>156.95500000000001</v>
      </c>
      <c r="AT32" s="294">
        <v>210.595</v>
      </c>
      <c r="AU32" s="294">
        <v>243.81899999999999</v>
      </c>
      <c r="AV32" s="294">
        <v>205.37700000000001</v>
      </c>
      <c r="AW32" s="294">
        <v>215.84200000000001</v>
      </c>
      <c r="AX32" s="294">
        <v>245.613</v>
      </c>
      <c r="AY32" s="294">
        <v>272.64999999999998</v>
      </c>
      <c r="AZ32" s="294">
        <v>107.991</v>
      </c>
      <c r="BA32" s="294">
        <v>147.55699999999999</v>
      </c>
      <c r="BB32" s="294">
        <v>119.905</v>
      </c>
      <c r="BC32" s="294">
        <v>102.81100000000001</v>
      </c>
      <c r="BD32" s="294">
        <v>222.18899999999999</v>
      </c>
      <c r="BE32" s="294">
        <v>187.19800000000001</v>
      </c>
      <c r="BF32" s="294">
        <v>108.283</v>
      </c>
      <c r="BG32" s="294">
        <v>144.13399999999999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44348</v>
      </c>
      <c r="V33" s="290">
        <v>177.05</v>
      </c>
      <c r="W33" s="291">
        <v>338.23</v>
      </c>
      <c r="X33" s="292">
        <v>261.05</v>
      </c>
      <c r="Y33" s="293">
        <v>365.96600000000001</v>
      </c>
      <c r="Z33" s="294">
        <v>678.37199999999996</v>
      </c>
      <c r="AA33" s="294">
        <v>397.548</v>
      </c>
      <c r="AB33" s="294">
        <v>400.76400000000001</v>
      </c>
      <c r="AC33" s="294">
        <v>276.98</v>
      </c>
      <c r="AD33" s="294">
        <v>173.14699999999999</v>
      </c>
      <c r="AE33" s="294">
        <v>149.49799999999999</v>
      </c>
      <c r="AF33" s="294">
        <v>174.078</v>
      </c>
      <c r="AG33" s="294">
        <v>273.81900000000002</v>
      </c>
      <c r="AH33" s="294">
        <v>168.928</v>
      </c>
      <c r="AI33" s="294">
        <v>413.03300000000002</v>
      </c>
      <c r="AJ33" s="294">
        <v>223.53200000000001</v>
      </c>
      <c r="AK33" s="294">
        <v>555.49699999999996</v>
      </c>
      <c r="AL33" s="294">
        <v>312.22000000000003</v>
      </c>
      <c r="AM33" s="294">
        <v>512.18399999999997</v>
      </c>
      <c r="AN33" s="294">
        <v>198.12700000000001</v>
      </c>
      <c r="AO33" s="294">
        <v>336.77300000000002</v>
      </c>
      <c r="AP33" s="294">
        <v>154.941</v>
      </c>
      <c r="AQ33" s="294">
        <v>196.53100000000001</v>
      </c>
      <c r="AR33" s="294">
        <v>54.332999999999998</v>
      </c>
      <c r="AS33" s="294">
        <v>213.738</v>
      </c>
      <c r="AT33" s="294">
        <v>139.60499999999999</v>
      </c>
      <c r="AU33" s="294">
        <v>282.97199999999998</v>
      </c>
      <c r="AV33" s="294">
        <v>196.91800000000001</v>
      </c>
      <c r="AW33" s="294">
        <v>170.55799999999999</v>
      </c>
      <c r="AX33" s="294">
        <v>479.209</v>
      </c>
      <c r="AY33" s="294">
        <v>275.52100000000002</v>
      </c>
      <c r="AZ33" s="294">
        <v>249.227</v>
      </c>
      <c r="BA33" s="294">
        <v>428.43900000000002</v>
      </c>
      <c r="BB33" s="294">
        <v>47.78</v>
      </c>
      <c r="BC33" s="294">
        <v>144.05199999999999</v>
      </c>
      <c r="BD33" s="294">
        <v>332.30599999999998</v>
      </c>
      <c r="BE33" s="294">
        <v>321.15699999999998</v>
      </c>
      <c r="BF33" s="294">
        <v>110.73</v>
      </c>
      <c r="BG33" s="294">
        <v>289.98500000000001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44378</v>
      </c>
      <c r="V34" s="290">
        <v>62.06</v>
      </c>
      <c r="W34" s="291">
        <v>151.91</v>
      </c>
      <c r="X34" s="292">
        <v>116.85</v>
      </c>
      <c r="Y34" s="293">
        <v>209.185</v>
      </c>
      <c r="Z34" s="294">
        <v>321.97300000000001</v>
      </c>
      <c r="AA34" s="294">
        <v>128.441</v>
      </c>
      <c r="AB34" s="294">
        <v>168.23599999999999</v>
      </c>
      <c r="AC34" s="294">
        <v>91.444999999999993</v>
      </c>
      <c r="AD34" s="294">
        <v>67.787999999999997</v>
      </c>
      <c r="AE34" s="294">
        <v>64.409000000000006</v>
      </c>
      <c r="AF34" s="294">
        <v>72.203999999999994</v>
      </c>
      <c r="AG34" s="294">
        <v>127.97199999999999</v>
      </c>
      <c r="AH34" s="294">
        <v>66.540000000000006</v>
      </c>
      <c r="AI34" s="294">
        <v>197.751</v>
      </c>
      <c r="AJ34" s="294">
        <v>71.853999999999999</v>
      </c>
      <c r="AK34" s="294">
        <v>490.33199999999999</v>
      </c>
      <c r="AL34" s="294">
        <v>121.788</v>
      </c>
      <c r="AM34" s="294">
        <v>189.15100000000001</v>
      </c>
      <c r="AN34" s="294">
        <v>98.926000000000002</v>
      </c>
      <c r="AO34" s="294">
        <v>207.792</v>
      </c>
      <c r="AP34" s="294">
        <v>49.244</v>
      </c>
      <c r="AQ34" s="294">
        <v>58.122</v>
      </c>
      <c r="AR34" s="294">
        <v>21.856000000000002</v>
      </c>
      <c r="AS34" s="294">
        <v>62.8</v>
      </c>
      <c r="AT34" s="294">
        <v>52.539000000000001</v>
      </c>
      <c r="AU34" s="294">
        <v>116.357</v>
      </c>
      <c r="AV34" s="294">
        <v>75.269000000000005</v>
      </c>
      <c r="AW34" s="294">
        <v>62.426000000000002</v>
      </c>
      <c r="AX34" s="294">
        <v>210.36099999999999</v>
      </c>
      <c r="AY34" s="294">
        <v>145.161</v>
      </c>
      <c r="AZ34" s="294">
        <v>76.266999999999996</v>
      </c>
      <c r="BA34" s="294">
        <v>208.21199999999999</v>
      </c>
      <c r="BB34" s="294">
        <v>24.460999999999999</v>
      </c>
      <c r="BC34" s="294">
        <v>51.04</v>
      </c>
      <c r="BD34" s="294">
        <v>106.16200000000001</v>
      </c>
      <c r="BE34" s="294">
        <v>97.284000000000006</v>
      </c>
      <c r="BF34" s="294">
        <v>42.976999999999997</v>
      </c>
      <c r="BG34" s="294">
        <v>171.71899999999999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44409</v>
      </c>
      <c r="V35" s="290">
        <v>44.99</v>
      </c>
      <c r="W35" s="291">
        <v>78.14</v>
      </c>
      <c r="X35" s="292">
        <v>63.46</v>
      </c>
      <c r="Y35" s="293">
        <v>80.555000000000007</v>
      </c>
      <c r="Z35" s="294">
        <v>120.398</v>
      </c>
      <c r="AA35" s="294">
        <v>58.962000000000003</v>
      </c>
      <c r="AB35" s="294">
        <v>63.845999999999997</v>
      </c>
      <c r="AC35" s="294">
        <v>52.588000000000001</v>
      </c>
      <c r="AD35" s="294">
        <v>40.176000000000002</v>
      </c>
      <c r="AE35" s="294">
        <v>48.115000000000002</v>
      </c>
      <c r="AF35" s="294">
        <v>37.518999999999998</v>
      </c>
      <c r="AG35" s="294">
        <v>54.737000000000002</v>
      </c>
      <c r="AH35" s="294">
        <v>51.456000000000003</v>
      </c>
      <c r="AI35" s="294">
        <v>66.540000000000006</v>
      </c>
      <c r="AJ35" s="294">
        <v>41.078000000000003</v>
      </c>
      <c r="AK35" s="294">
        <v>130.995</v>
      </c>
      <c r="AL35" s="294">
        <v>51.613999999999997</v>
      </c>
      <c r="AM35" s="294">
        <v>79.891000000000005</v>
      </c>
      <c r="AN35" s="294">
        <v>46.73</v>
      </c>
      <c r="AO35" s="294">
        <v>79.588999999999999</v>
      </c>
      <c r="AP35" s="294">
        <v>39.939</v>
      </c>
      <c r="AQ35" s="294">
        <v>44.389000000000003</v>
      </c>
      <c r="AR35" s="294">
        <v>17.463999999999999</v>
      </c>
      <c r="AS35" s="294">
        <v>37.232999999999997</v>
      </c>
      <c r="AT35" s="294">
        <v>33.014000000000003</v>
      </c>
      <c r="AU35" s="294">
        <v>54.079000000000001</v>
      </c>
      <c r="AV35" s="294">
        <v>51.317999999999998</v>
      </c>
      <c r="AW35" s="294">
        <v>43.521999999999998</v>
      </c>
      <c r="AX35" s="294">
        <v>73.938000000000002</v>
      </c>
      <c r="AY35" s="294">
        <v>54.18</v>
      </c>
      <c r="AZ35" s="294">
        <v>44.271000000000001</v>
      </c>
      <c r="BA35" s="294">
        <v>63.545999999999999</v>
      </c>
      <c r="BB35" s="294">
        <v>23.408999999999999</v>
      </c>
      <c r="BC35" s="294">
        <v>35.463999999999999</v>
      </c>
      <c r="BD35" s="294">
        <v>51.790999999999997</v>
      </c>
      <c r="BE35" s="294">
        <v>41.99</v>
      </c>
      <c r="BF35" s="294">
        <v>27.777000000000001</v>
      </c>
      <c r="BG35" s="294">
        <v>87.55</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44440</v>
      </c>
      <c r="V36" s="290">
        <v>29.14</v>
      </c>
      <c r="W36" s="291">
        <v>45.37</v>
      </c>
      <c r="X36" s="292">
        <v>38.04</v>
      </c>
      <c r="Y36" s="293">
        <v>40.728000000000002</v>
      </c>
      <c r="Z36" s="294">
        <v>67.834999999999994</v>
      </c>
      <c r="AA36" s="294">
        <v>56.512</v>
      </c>
      <c r="AB36" s="294">
        <v>61.45</v>
      </c>
      <c r="AC36" s="294">
        <v>40.479999999999997</v>
      </c>
      <c r="AD36" s="294">
        <v>38.726999999999997</v>
      </c>
      <c r="AE36" s="294">
        <v>32.430999999999997</v>
      </c>
      <c r="AF36" s="294">
        <v>30.945</v>
      </c>
      <c r="AG36" s="294">
        <v>34.378999999999998</v>
      </c>
      <c r="AH36" s="294">
        <v>41.551000000000002</v>
      </c>
      <c r="AI36" s="294">
        <v>55.731000000000002</v>
      </c>
      <c r="AJ36" s="294">
        <v>36.616999999999997</v>
      </c>
      <c r="AK36" s="294">
        <v>62.863999999999997</v>
      </c>
      <c r="AL36" s="294">
        <v>40.167000000000002</v>
      </c>
      <c r="AM36" s="294">
        <v>56.384</v>
      </c>
      <c r="AN36" s="294">
        <v>32.564</v>
      </c>
      <c r="AO36" s="294">
        <v>43.984999999999999</v>
      </c>
      <c r="AP36" s="294">
        <v>32.552</v>
      </c>
      <c r="AQ36" s="294">
        <v>30.332999999999998</v>
      </c>
      <c r="AR36" s="294">
        <v>19.251999999999999</v>
      </c>
      <c r="AS36" s="294">
        <v>53.052999999999997</v>
      </c>
      <c r="AT36" s="294">
        <v>32.771000000000001</v>
      </c>
      <c r="AU36" s="294">
        <v>35.646999999999998</v>
      </c>
      <c r="AV36" s="294">
        <v>37.982999999999997</v>
      </c>
      <c r="AW36" s="294">
        <v>40.912999999999997</v>
      </c>
      <c r="AX36" s="294">
        <v>44.353000000000002</v>
      </c>
      <c r="AY36" s="294">
        <v>37.676000000000002</v>
      </c>
      <c r="AZ36" s="294">
        <v>28.792999999999999</v>
      </c>
      <c r="BA36" s="294">
        <v>38.311999999999998</v>
      </c>
      <c r="BB36" s="294">
        <v>21.248000000000001</v>
      </c>
      <c r="BC36" s="294">
        <v>52.548999999999999</v>
      </c>
      <c r="BD36" s="294">
        <v>45.872</v>
      </c>
      <c r="BE36" s="294">
        <v>34.168999999999997</v>
      </c>
      <c r="BF36" s="294">
        <v>23.832000000000001</v>
      </c>
      <c r="BG36" s="294">
        <v>71.531000000000006</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44470</v>
      </c>
      <c r="V37" s="290">
        <v>32.44</v>
      </c>
      <c r="W37" s="291">
        <v>42.75</v>
      </c>
      <c r="X37" s="292">
        <v>38.25</v>
      </c>
      <c r="Y37" s="293">
        <v>34.061999999999998</v>
      </c>
      <c r="Z37" s="294">
        <v>57.326999999999998</v>
      </c>
      <c r="AA37" s="294">
        <v>86.082999999999998</v>
      </c>
      <c r="AB37" s="294">
        <v>67.584000000000003</v>
      </c>
      <c r="AC37" s="294">
        <v>32.206000000000003</v>
      </c>
      <c r="AD37" s="294">
        <v>29.786999999999999</v>
      </c>
      <c r="AE37" s="294">
        <v>30.329000000000001</v>
      </c>
      <c r="AF37" s="294">
        <v>46.783000000000001</v>
      </c>
      <c r="AG37" s="294">
        <v>28.949000000000002</v>
      </c>
      <c r="AH37" s="294">
        <v>28.414000000000001</v>
      </c>
      <c r="AI37" s="294">
        <v>47.505000000000003</v>
      </c>
      <c r="AJ37" s="294">
        <v>32.826000000000001</v>
      </c>
      <c r="AK37" s="294">
        <v>56.061</v>
      </c>
      <c r="AL37" s="294">
        <v>44.905000000000001</v>
      </c>
      <c r="AM37" s="294">
        <v>58.171999999999997</v>
      </c>
      <c r="AN37" s="294">
        <v>37.75</v>
      </c>
      <c r="AO37" s="294">
        <v>35.387</v>
      </c>
      <c r="AP37" s="294">
        <v>27.606999999999999</v>
      </c>
      <c r="AQ37" s="294">
        <v>26.838999999999999</v>
      </c>
      <c r="AR37" s="294">
        <v>26.559000000000001</v>
      </c>
      <c r="AS37" s="294">
        <v>33.402999999999999</v>
      </c>
      <c r="AT37" s="294">
        <v>30.638000000000002</v>
      </c>
      <c r="AU37" s="294">
        <v>48.232999999999997</v>
      </c>
      <c r="AV37" s="294">
        <v>58.398000000000003</v>
      </c>
      <c r="AW37" s="294">
        <v>37.17</v>
      </c>
      <c r="AX37" s="294">
        <v>38.613999999999997</v>
      </c>
      <c r="AY37" s="294">
        <v>36.938000000000002</v>
      </c>
      <c r="AZ37" s="294">
        <v>28.798999999999999</v>
      </c>
      <c r="BA37" s="294">
        <v>36.738999999999997</v>
      </c>
      <c r="BB37" s="294">
        <v>19.667000000000002</v>
      </c>
      <c r="BC37" s="294">
        <v>47.204999999999998</v>
      </c>
      <c r="BD37" s="294">
        <v>56.801000000000002</v>
      </c>
      <c r="BE37" s="294">
        <v>28.931000000000001</v>
      </c>
      <c r="BF37" s="294">
        <v>23.83</v>
      </c>
      <c r="BG37" s="294">
        <v>44.704000000000001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44501</v>
      </c>
      <c r="V38" s="290">
        <v>29.78</v>
      </c>
      <c r="W38" s="291">
        <v>32.130000000000003</v>
      </c>
      <c r="X38" s="292">
        <v>31.12</v>
      </c>
      <c r="Y38" s="293">
        <v>29.100999999999999</v>
      </c>
      <c r="Z38" s="294">
        <v>46.286999999999999</v>
      </c>
      <c r="AA38" s="294">
        <v>50.216000000000001</v>
      </c>
      <c r="AB38" s="294">
        <v>46.447000000000003</v>
      </c>
      <c r="AC38" s="294">
        <v>30.231000000000002</v>
      </c>
      <c r="AD38" s="294">
        <v>23.210999999999999</v>
      </c>
      <c r="AE38" s="294">
        <v>24.442</v>
      </c>
      <c r="AF38" s="294">
        <v>39.15</v>
      </c>
      <c r="AG38" s="294">
        <v>26.629000000000001</v>
      </c>
      <c r="AH38" s="294">
        <v>23.91</v>
      </c>
      <c r="AI38" s="294">
        <v>36.798000000000002</v>
      </c>
      <c r="AJ38" s="294">
        <v>29.885000000000002</v>
      </c>
      <c r="AK38" s="294">
        <v>42.792000000000002</v>
      </c>
      <c r="AL38" s="294">
        <v>35.241</v>
      </c>
      <c r="AM38" s="294">
        <v>41.215000000000003</v>
      </c>
      <c r="AN38" s="294">
        <v>30.957999999999998</v>
      </c>
      <c r="AO38" s="294">
        <v>28.334</v>
      </c>
      <c r="AP38" s="294">
        <v>24.071999999999999</v>
      </c>
      <c r="AQ38" s="294">
        <v>26.545000000000002</v>
      </c>
      <c r="AR38" s="294">
        <v>16.542000000000002</v>
      </c>
      <c r="AS38" s="294">
        <v>23.914999999999999</v>
      </c>
      <c r="AT38" s="294">
        <v>25.911999999999999</v>
      </c>
      <c r="AU38" s="294">
        <v>36.454999999999998</v>
      </c>
      <c r="AV38" s="294">
        <v>39.225000000000001</v>
      </c>
      <c r="AW38" s="294">
        <v>27.925000000000001</v>
      </c>
      <c r="AX38" s="294">
        <v>33.253999999999998</v>
      </c>
      <c r="AY38" s="294">
        <v>33.735999999999997</v>
      </c>
      <c r="AZ38" s="294">
        <v>28.292999999999999</v>
      </c>
      <c r="BA38" s="294">
        <v>30.332999999999998</v>
      </c>
      <c r="BB38" s="294">
        <v>16.596</v>
      </c>
      <c r="BC38" s="294">
        <v>27.329000000000001</v>
      </c>
      <c r="BD38" s="294">
        <v>35.082999999999998</v>
      </c>
      <c r="BE38" s="294">
        <v>27.117000000000001</v>
      </c>
      <c r="BF38" s="294">
        <v>21.939</v>
      </c>
      <c r="BG38" s="294">
        <v>30.651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44531</v>
      </c>
      <c r="V39" s="290">
        <v>25.64</v>
      </c>
      <c r="W39" s="291">
        <v>25.64</v>
      </c>
      <c r="X39" s="292">
        <v>25.64</v>
      </c>
      <c r="Y39" s="293">
        <v>27.91</v>
      </c>
      <c r="Z39" s="294">
        <v>40.744</v>
      </c>
      <c r="AA39" s="294">
        <v>36.207999999999998</v>
      </c>
      <c r="AB39" s="294">
        <v>35.597000000000001</v>
      </c>
      <c r="AC39" s="294">
        <v>27.186</v>
      </c>
      <c r="AD39" s="294">
        <v>21.231000000000002</v>
      </c>
      <c r="AE39" s="294">
        <v>22.03</v>
      </c>
      <c r="AF39" s="294">
        <v>27.791</v>
      </c>
      <c r="AG39" s="294">
        <v>24.193999999999999</v>
      </c>
      <c r="AH39" s="294">
        <v>22.062000000000001</v>
      </c>
      <c r="AI39" s="294">
        <v>31.913</v>
      </c>
      <c r="AJ39" s="294">
        <v>25.763000000000002</v>
      </c>
      <c r="AK39" s="294">
        <v>38.661999999999999</v>
      </c>
      <c r="AL39" s="294">
        <v>31.46</v>
      </c>
      <c r="AM39" s="294">
        <v>34.380000000000003</v>
      </c>
      <c r="AN39" s="294">
        <v>29.024999999999999</v>
      </c>
      <c r="AO39" s="294">
        <v>26.135000000000002</v>
      </c>
      <c r="AP39" s="294">
        <v>21.645</v>
      </c>
      <c r="AQ39" s="294">
        <v>22.841000000000001</v>
      </c>
      <c r="AR39" s="294">
        <v>14.038</v>
      </c>
      <c r="AS39" s="294">
        <v>22.213000000000001</v>
      </c>
      <c r="AT39" s="294">
        <v>21.931999999999999</v>
      </c>
      <c r="AU39" s="294">
        <v>27.657</v>
      </c>
      <c r="AV39" s="294">
        <v>28.242999999999999</v>
      </c>
      <c r="AW39" s="294">
        <v>22.445</v>
      </c>
      <c r="AX39" s="294">
        <v>30.556999999999999</v>
      </c>
      <c r="AY39" s="294">
        <v>28.411000000000001</v>
      </c>
      <c r="AZ39" s="294">
        <v>23.969000000000001</v>
      </c>
      <c r="BA39" s="294">
        <v>27.346</v>
      </c>
      <c r="BB39" s="294">
        <v>15.472</v>
      </c>
      <c r="BC39" s="294">
        <v>21.548999999999999</v>
      </c>
      <c r="BD39" s="294">
        <v>27.407</v>
      </c>
      <c r="BE39" s="294">
        <v>25.513999999999999</v>
      </c>
      <c r="BF39" s="294">
        <v>17.841000000000001</v>
      </c>
      <c r="BG39" s="294">
        <v>26.832000000000001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44562</v>
      </c>
      <c r="V40" s="290">
        <v>24.48</v>
      </c>
      <c r="W40" s="291">
        <v>25.59</v>
      </c>
      <c r="X40" s="292">
        <v>24.31</v>
      </c>
      <c r="Y40" s="293">
        <v>26.728000000000002</v>
      </c>
      <c r="Z40" s="294">
        <v>36.488999999999997</v>
      </c>
      <c r="AA40" s="294">
        <v>31.300999999999998</v>
      </c>
      <c r="AB40" s="294">
        <v>29.997</v>
      </c>
      <c r="AC40" s="294">
        <v>24.169</v>
      </c>
      <c r="AD40" s="294">
        <v>19.036000000000001</v>
      </c>
      <c r="AE40" s="294">
        <v>19.739999999999998</v>
      </c>
      <c r="AF40" s="294">
        <v>22.035</v>
      </c>
      <c r="AG40" s="294">
        <v>21.242000000000001</v>
      </c>
      <c r="AH40" s="294">
        <v>20.096</v>
      </c>
      <c r="AI40" s="294">
        <v>28.556999999999999</v>
      </c>
      <c r="AJ40" s="294">
        <v>22.933</v>
      </c>
      <c r="AK40" s="294">
        <v>33.792999999999999</v>
      </c>
      <c r="AL40" s="294">
        <v>27.038</v>
      </c>
      <c r="AM40" s="294">
        <v>30.881</v>
      </c>
      <c r="AN40" s="294">
        <v>25.012</v>
      </c>
      <c r="AO40" s="294">
        <v>25.478000000000002</v>
      </c>
      <c r="AP40" s="294">
        <v>19.369</v>
      </c>
      <c r="AQ40" s="294">
        <v>20.18</v>
      </c>
      <c r="AR40" s="294">
        <v>12.682</v>
      </c>
      <c r="AS40" s="294">
        <v>19.702999999999999</v>
      </c>
      <c r="AT40" s="294">
        <v>22.824999999999999</v>
      </c>
      <c r="AU40" s="294">
        <v>23.917999999999999</v>
      </c>
      <c r="AV40" s="294">
        <v>25.303999999999998</v>
      </c>
      <c r="AW40" s="294">
        <v>19.492000000000001</v>
      </c>
      <c r="AX40" s="294">
        <v>27.524000000000001</v>
      </c>
      <c r="AY40" s="294">
        <v>24.998999999999999</v>
      </c>
      <c r="AZ40" s="294">
        <v>21.311</v>
      </c>
      <c r="BA40" s="294">
        <v>24.706</v>
      </c>
      <c r="BB40" s="294">
        <v>13.933</v>
      </c>
      <c r="BC40" s="294">
        <v>18.937999999999999</v>
      </c>
      <c r="BD40" s="294">
        <v>24.108000000000001</v>
      </c>
      <c r="BE40" s="294">
        <v>23.260999999999999</v>
      </c>
      <c r="BF40" s="294">
        <v>15.491</v>
      </c>
      <c r="BG40" s="294">
        <v>23.934000000000001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44593</v>
      </c>
      <c r="V41" s="290">
        <v>22.04</v>
      </c>
      <c r="W41" s="291">
        <v>23.58</v>
      </c>
      <c r="X41" s="292">
        <v>22.39</v>
      </c>
      <c r="Y41" s="293">
        <v>20.61</v>
      </c>
      <c r="Z41" s="294">
        <v>30.338999999999999</v>
      </c>
      <c r="AA41" s="294">
        <v>40.052999999999997</v>
      </c>
      <c r="AB41" s="294">
        <v>27.428000000000001</v>
      </c>
      <c r="AC41" s="294">
        <v>19.806000000000001</v>
      </c>
      <c r="AD41" s="294">
        <v>15.669</v>
      </c>
      <c r="AE41" s="294">
        <v>16.739999999999998</v>
      </c>
      <c r="AF41" s="294">
        <v>19.042999999999999</v>
      </c>
      <c r="AG41" s="294">
        <v>18.227</v>
      </c>
      <c r="AH41" s="294">
        <v>18.513000000000002</v>
      </c>
      <c r="AI41" s="294">
        <v>23.268999999999998</v>
      </c>
      <c r="AJ41" s="294">
        <v>22.809000000000001</v>
      </c>
      <c r="AK41" s="294">
        <v>30.375</v>
      </c>
      <c r="AL41" s="294">
        <v>22.077999999999999</v>
      </c>
      <c r="AM41" s="294">
        <v>26.547999999999998</v>
      </c>
      <c r="AN41" s="294">
        <v>24.132999999999999</v>
      </c>
      <c r="AO41" s="294">
        <v>25.451000000000001</v>
      </c>
      <c r="AP41" s="294">
        <v>19.087</v>
      </c>
      <c r="AQ41" s="294">
        <v>16.536999999999999</v>
      </c>
      <c r="AR41" s="294">
        <v>15.644</v>
      </c>
      <c r="AS41" s="294">
        <v>16.478999999999999</v>
      </c>
      <c r="AT41" s="294">
        <v>19.565999999999999</v>
      </c>
      <c r="AU41" s="294">
        <v>19.277000000000001</v>
      </c>
      <c r="AV41" s="294">
        <v>23.122</v>
      </c>
      <c r="AW41" s="294">
        <v>15.907999999999999</v>
      </c>
      <c r="AX41" s="294">
        <v>23.262</v>
      </c>
      <c r="AY41" s="294">
        <v>20.422000000000001</v>
      </c>
      <c r="AZ41" s="294">
        <v>17.530999999999999</v>
      </c>
      <c r="BA41" s="294">
        <v>20.472999999999999</v>
      </c>
      <c r="BB41" s="294">
        <v>11.58</v>
      </c>
      <c r="BC41" s="294">
        <v>17.978999999999999</v>
      </c>
      <c r="BD41" s="294">
        <v>22.786999999999999</v>
      </c>
      <c r="BE41" s="294">
        <v>19.593</v>
      </c>
      <c r="BF41" s="294">
        <v>12.957000000000001</v>
      </c>
      <c r="BG41" s="294">
        <v>20.053000000000001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U:\MTOM\dev\Inflow Forecasts\</v>
      </c>
      <c r="O42" s="302"/>
      <c r="P42" s="302"/>
      <c r="U42" s="289">
        <f t="shared" si="1"/>
        <v>44621</v>
      </c>
      <c r="V42" s="290">
        <v>34.159999999999997</v>
      </c>
      <c r="W42" s="291">
        <v>39.369999999999997</v>
      </c>
      <c r="X42" s="292">
        <v>36.020000000000003</v>
      </c>
      <c r="Y42" s="293">
        <v>21.038</v>
      </c>
      <c r="Z42" s="294">
        <v>44.29</v>
      </c>
      <c r="AA42" s="294">
        <v>71.272000000000006</v>
      </c>
      <c r="AB42" s="294">
        <v>32.161999999999999</v>
      </c>
      <c r="AC42" s="294">
        <v>28.667999999999999</v>
      </c>
      <c r="AD42" s="294">
        <v>42.078000000000003</v>
      </c>
      <c r="AE42" s="294">
        <v>26.585000000000001</v>
      </c>
      <c r="AF42" s="294">
        <v>27.52</v>
      </c>
      <c r="AG42" s="294">
        <v>28.646999999999998</v>
      </c>
      <c r="AH42" s="294">
        <v>32.765000000000001</v>
      </c>
      <c r="AI42" s="294">
        <v>41.076000000000001</v>
      </c>
      <c r="AJ42" s="294">
        <v>49.433999999999997</v>
      </c>
      <c r="AK42" s="294">
        <v>40.448</v>
      </c>
      <c r="AL42" s="294">
        <v>39.183</v>
      </c>
      <c r="AM42" s="294">
        <v>39.643999999999998</v>
      </c>
      <c r="AN42" s="294">
        <v>32.781999999999996</v>
      </c>
      <c r="AO42" s="294">
        <v>29.06</v>
      </c>
      <c r="AP42" s="294">
        <v>29.4</v>
      </c>
      <c r="AQ42" s="294">
        <v>20.143000000000001</v>
      </c>
      <c r="AR42" s="294">
        <v>24.945</v>
      </c>
      <c r="AS42" s="294">
        <v>45.213999999999999</v>
      </c>
      <c r="AT42" s="294">
        <v>22.6</v>
      </c>
      <c r="AU42" s="294">
        <v>26.544</v>
      </c>
      <c r="AV42" s="294">
        <v>55.625999999999998</v>
      </c>
      <c r="AW42" s="294">
        <v>16.457000000000001</v>
      </c>
      <c r="AX42" s="294">
        <v>42.848999999999997</v>
      </c>
      <c r="AY42" s="294">
        <v>23.902000000000001</v>
      </c>
      <c r="AZ42" s="294">
        <v>30.757999999999999</v>
      </c>
      <c r="BA42" s="294">
        <v>38.750999999999998</v>
      </c>
      <c r="BB42" s="294">
        <v>18.428000000000001</v>
      </c>
      <c r="BC42" s="294">
        <v>19.827999999999999</v>
      </c>
      <c r="BD42" s="294">
        <v>39.988999999999997</v>
      </c>
      <c r="BE42" s="294">
        <v>21.327000000000002</v>
      </c>
      <c r="BF42" s="294">
        <v>22.977</v>
      </c>
      <c r="BG42" s="294">
        <v>31.635000000000002</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44652</v>
      </c>
      <c r="V43" s="290">
        <v>63.41</v>
      </c>
      <c r="W43" s="291">
        <v>92.91</v>
      </c>
      <c r="X43" s="292">
        <v>77.08</v>
      </c>
      <c r="Y43" s="293">
        <v>44.831000000000003</v>
      </c>
      <c r="Z43" s="294">
        <v>97.146000000000001</v>
      </c>
      <c r="AA43" s="294">
        <v>122.294</v>
      </c>
      <c r="AB43" s="294">
        <v>83.501000000000005</v>
      </c>
      <c r="AC43" s="294">
        <v>65.311000000000007</v>
      </c>
      <c r="AD43" s="294">
        <v>103.377</v>
      </c>
      <c r="AE43" s="294">
        <v>57.338000000000001</v>
      </c>
      <c r="AF43" s="294">
        <v>51.732999999999997</v>
      </c>
      <c r="AG43" s="294">
        <v>74.054000000000002</v>
      </c>
      <c r="AH43" s="294">
        <v>93.436999999999998</v>
      </c>
      <c r="AI43" s="294">
        <v>78.233000000000004</v>
      </c>
      <c r="AJ43" s="294">
        <v>60.890999999999998</v>
      </c>
      <c r="AK43" s="294">
        <v>89.593000000000004</v>
      </c>
      <c r="AL43" s="294">
        <v>79.093999999999994</v>
      </c>
      <c r="AM43" s="294">
        <v>57.7</v>
      </c>
      <c r="AN43" s="294">
        <v>42.874000000000002</v>
      </c>
      <c r="AO43" s="294">
        <v>74.103999999999999</v>
      </c>
      <c r="AP43" s="294">
        <v>56.845999999999997</v>
      </c>
      <c r="AQ43" s="294">
        <v>51.095999999999997</v>
      </c>
      <c r="AR43" s="294">
        <v>49.371000000000002</v>
      </c>
      <c r="AS43" s="294">
        <v>90.715999999999994</v>
      </c>
      <c r="AT43" s="294">
        <v>57.540999999999997</v>
      </c>
      <c r="AU43" s="294">
        <v>81.209999999999994</v>
      </c>
      <c r="AV43" s="294">
        <v>77.23</v>
      </c>
      <c r="AW43" s="294">
        <v>52.03</v>
      </c>
      <c r="AX43" s="294">
        <v>67.936000000000007</v>
      </c>
      <c r="AY43" s="294">
        <v>55.735999999999997</v>
      </c>
      <c r="AZ43" s="294">
        <v>67.706000000000003</v>
      </c>
      <c r="BA43" s="294">
        <v>80.495999999999995</v>
      </c>
      <c r="BB43" s="294">
        <v>40.429000000000002</v>
      </c>
      <c r="BC43" s="294">
        <v>49.023000000000003</v>
      </c>
      <c r="BD43" s="294">
        <v>74.712000000000003</v>
      </c>
      <c r="BE43" s="294">
        <v>49.207999999999998</v>
      </c>
      <c r="BF43" s="294">
        <v>40.375</v>
      </c>
      <c r="BG43" s="294">
        <v>38.232999999999997</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44682</v>
      </c>
      <c r="V44" s="290">
        <v>155.6</v>
      </c>
      <c r="W44" s="291">
        <v>275.73</v>
      </c>
      <c r="X44" s="292">
        <v>221.07</v>
      </c>
      <c r="Y44" s="293">
        <v>448.428</v>
      </c>
      <c r="Z44" s="294">
        <v>380.22</v>
      </c>
      <c r="AA44" s="294">
        <v>326.29399999999998</v>
      </c>
      <c r="AB44" s="294">
        <v>291.97899999999998</v>
      </c>
      <c r="AC44" s="294">
        <v>146.155</v>
      </c>
      <c r="AD44" s="294">
        <v>181.17500000000001</v>
      </c>
      <c r="AE44" s="294">
        <v>113.79600000000001</v>
      </c>
      <c r="AF44" s="294">
        <v>158.71199999999999</v>
      </c>
      <c r="AG44" s="294">
        <v>200.386</v>
      </c>
      <c r="AH44" s="294">
        <v>274.02100000000002</v>
      </c>
      <c r="AI44" s="294">
        <v>214.196</v>
      </c>
      <c r="AJ44" s="294">
        <v>187.92099999999999</v>
      </c>
      <c r="AK44" s="294">
        <v>352.27600000000001</v>
      </c>
      <c r="AL44" s="294">
        <v>311.46800000000002</v>
      </c>
      <c r="AM44" s="294">
        <v>190.12899999999999</v>
      </c>
      <c r="AN44" s="294">
        <v>190.10599999999999</v>
      </c>
      <c r="AO44" s="294">
        <v>223.30500000000001</v>
      </c>
      <c r="AP44" s="294">
        <v>238.178</v>
      </c>
      <c r="AQ44" s="294">
        <v>72.757999999999996</v>
      </c>
      <c r="AR44" s="294">
        <v>147.357</v>
      </c>
      <c r="AS44" s="294">
        <v>210.62299999999999</v>
      </c>
      <c r="AT44" s="294">
        <v>243.63499999999999</v>
      </c>
      <c r="AU44" s="294">
        <v>205.83099999999999</v>
      </c>
      <c r="AV44" s="294">
        <v>214.47800000000001</v>
      </c>
      <c r="AW44" s="294">
        <v>247.64</v>
      </c>
      <c r="AX44" s="294">
        <v>273.072</v>
      </c>
      <c r="AY44" s="294">
        <v>108.794</v>
      </c>
      <c r="AZ44" s="294">
        <v>141.857</v>
      </c>
      <c r="BA44" s="294">
        <v>119.91500000000001</v>
      </c>
      <c r="BB44" s="294">
        <v>104.07299999999999</v>
      </c>
      <c r="BC44" s="294">
        <v>221.91200000000001</v>
      </c>
      <c r="BD44" s="294">
        <v>180.98</v>
      </c>
      <c r="BE44" s="294">
        <v>108.789</v>
      </c>
      <c r="BF44" s="294">
        <v>145.36600000000001</v>
      </c>
      <c r="BG44" s="294">
        <v>133.72499999999999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44713</v>
      </c>
      <c r="V45" s="290">
        <v>177.05</v>
      </c>
      <c r="W45" s="291">
        <v>338.23</v>
      </c>
      <c r="X45" s="292">
        <v>261.05</v>
      </c>
      <c r="Y45" s="293">
        <v>679.06200000000001</v>
      </c>
      <c r="Z45" s="294">
        <v>397.58199999999999</v>
      </c>
      <c r="AA45" s="294">
        <v>402.69</v>
      </c>
      <c r="AB45" s="294">
        <v>276.99700000000001</v>
      </c>
      <c r="AC45" s="294">
        <v>173.93700000000001</v>
      </c>
      <c r="AD45" s="294">
        <v>150.155</v>
      </c>
      <c r="AE45" s="294">
        <v>174.10499999999999</v>
      </c>
      <c r="AF45" s="294">
        <v>275.71199999999999</v>
      </c>
      <c r="AG45" s="294">
        <v>168.548</v>
      </c>
      <c r="AH45" s="294">
        <v>413.68400000000003</v>
      </c>
      <c r="AI45" s="294">
        <v>223.81299999999999</v>
      </c>
      <c r="AJ45" s="294">
        <v>543.63400000000001</v>
      </c>
      <c r="AK45" s="294">
        <v>312.62400000000002</v>
      </c>
      <c r="AL45" s="294">
        <v>512.25599999999997</v>
      </c>
      <c r="AM45" s="294">
        <v>198.45699999999999</v>
      </c>
      <c r="AN45" s="294">
        <v>338.01600000000002</v>
      </c>
      <c r="AO45" s="294">
        <v>155.22</v>
      </c>
      <c r="AP45" s="294">
        <v>196.52600000000001</v>
      </c>
      <c r="AQ45" s="294">
        <v>54.246000000000002</v>
      </c>
      <c r="AR45" s="294">
        <v>221.85</v>
      </c>
      <c r="AS45" s="294">
        <v>139.59800000000001</v>
      </c>
      <c r="AT45" s="294">
        <v>282.887</v>
      </c>
      <c r="AU45" s="294">
        <v>197.197</v>
      </c>
      <c r="AV45" s="294">
        <v>173.596</v>
      </c>
      <c r="AW45" s="294">
        <v>480.94200000000001</v>
      </c>
      <c r="AX45" s="294">
        <v>275.79500000000002</v>
      </c>
      <c r="AY45" s="294">
        <v>249.86799999999999</v>
      </c>
      <c r="AZ45" s="294">
        <v>425.81099999999998</v>
      </c>
      <c r="BA45" s="294">
        <v>47.747</v>
      </c>
      <c r="BB45" s="294">
        <v>145.05500000000001</v>
      </c>
      <c r="BC45" s="294">
        <v>332.13099999999997</v>
      </c>
      <c r="BD45" s="294">
        <v>322.06</v>
      </c>
      <c r="BE45" s="294">
        <v>111.08</v>
      </c>
      <c r="BF45" s="294">
        <v>291.09300000000002</v>
      </c>
      <c r="BG45" s="294">
        <v>366.03899999999999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44743</v>
      </c>
      <c r="V46" s="290">
        <v>62.06</v>
      </c>
      <c r="W46" s="291">
        <v>151.91</v>
      </c>
      <c r="X46" s="292">
        <v>116.85</v>
      </c>
      <c r="Y46" s="293">
        <v>322.14400000000001</v>
      </c>
      <c r="Z46" s="294">
        <v>128.43</v>
      </c>
      <c r="AA46" s="294">
        <v>169.43299999999999</v>
      </c>
      <c r="AB46" s="294">
        <v>96.194999999999993</v>
      </c>
      <c r="AC46" s="294">
        <v>68.355999999999995</v>
      </c>
      <c r="AD46" s="294">
        <v>64.790999999999997</v>
      </c>
      <c r="AE46" s="294">
        <v>72.224999999999994</v>
      </c>
      <c r="AF46" s="294">
        <v>132.667</v>
      </c>
      <c r="AG46" s="294">
        <v>66.334000000000003</v>
      </c>
      <c r="AH46" s="294">
        <v>197.96899999999999</v>
      </c>
      <c r="AI46" s="294">
        <v>71.983999999999995</v>
      </c>
      <c r="AJ46" s="294">
        <v>502.07299999999998</v>
      </c>
      <c r="AK46" s="294">
        <v>122.033</v>
      </c>
      <c r="AL46" s="294">
        <v>189.16499999999999</v>
      </c>
      <c r="AM46" s="294">
        <v>99.165999999999997</v>
      </c>
      <c r="AN46" s="294">
        <v>215.35900000000001</v>
      </c>
      <c r="AO46" s="294">
        <v>49.417999999999999</v>
      </c>
      <c r="AP46" s="294">
        <v>58.101999999999997</v>
      </c>
      <c r="AQ46" s="294">
        <v>21.783000000000001</v>
      </c>
      <c r="AR46" s="294">
        <v>64.998999999999995</v>
      </c>
      <c r="AS46" s="294">
        <v>52.530999999999999</v>
      </c>
      <c r="AT46" s="294">
        <v>116.295</v>
      </c>
      <c r="AU46" s="294">
        <v>75.44</v>
      </c>
      <c r="AV46" s="294">
        <v>64.052000000000007</v>
      </c>
      <c r="AW46" s="294">
        <v>210.892</v>
      </c>
      <c r="AX46" s="294">
        <v>145.26400000000001</v>
      </c>
      <c r="AY46" s="294">
        <v>76.686000000000007</v>
      </c>
      <c r="AZ46" s="294">
        <v>217.178</v>
      </c>
      <c r="BA46" s="294">
        <v>24.442</v>
      </c>
      <c r="BB46" s="294">
        <v>51.600999999999999</v>
      </c>
      <c r="BC46" s="294">
        <v>106.10599999999999</v>
      </c>
      <c r="BD46" s="294">
        <v>100.27500000000001</v>
      </c>
      <c r="BE46" s="294">
        <v>43.286000000000001</v>
      </c>
      <c r="BF46" s="294">
        <v>172.15299999999999</v>
      </c>
      <c r="BG46" s="294">
        <v>216.37100000000001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44774</v>
      </c>
      <c r="V47" s="290">
        <v>44.99</v>
      </c>
      <c r="W47" s="291">
        <v>78.14</v>
      </c>
      <c r="X47" s="292">
        <v>63.46</v>
      </c>
      <c r="Y47" s="293">
        <v>120.47199999999999</v>
      </c>
      <c r="Z47" s="294">
        <v>58.947000000000003</v>
      </c>
      <c r="AA47" s="294">
        <v>64.81</v>
      </c>
      <c r="AB47" s="294">
        <v>53.061</v>
      </c>
      <c r="AC47" s="294">
        <v>40.689</v>
      </c>
      <c r="AD47" s="294">
        <v>48.451000000000001</v>
      </c>
      <c r="AE47" s="294">
        <v>37.539000000000001</v>
      </c>
      <c r="AF47" s="294">
        <v>56.031999999999996</v>
      </c>
      <c r="AG47" s="294">
        <v>51.258000000000003</v>
      </c>
      <c r="AH47" s="294">
        <v>66.661000000000001</v>
      </c>
      <c r="AI47" s="294">
        <v>41.185000000000002</v>
      </c>
      <c r="AJ47" s="294">
        <v>136.059</v>
      </c>
      <c r="AK47" s="294">
        <v>51.823</v>
      </c>
      <c r="AL47" s="294">
        <v>79.897999999999996</v>
      </c>
      <c r="AM47" s="294">
        <v>46.944000000000003</v>
      </c>
      <c r="AN47" s="294">
        <v>82.817999999999998</v>
      </c>
      <c r="AO47" s="294">
        <v>40.116</v>
      </c>
      <c r="AP47" s="294">
        <v>44.375999999999998</v>
      </c>
      <c r="AQ47" s="294">
        <v>17.356000000000002</v>
      </c>
      <c r="AR47" s="294">
        <v>37.610999999999997</v>
      </c>
      <c r="AS47" s="294">
        <v>33.012999999999998</v>
      </c>
      <c r="AT47" s="294">
        <v>54.02</v>
      </c>
      <c r="AU47" s="294">
        <v>51.472000000000001</v>
      </c>
      <c r="AV47" s="294">
        <v>44.173999999999999</v>
      </c>
      <c r="AW47" s="294">
        <v>74.22</v>
      </c>
      <c r="AX47" s="294">
        <v>54.238999999999997</v>
      </c>
      <c r="AY47" s="294">
        <v>44.665999999999997</v>
      </c>
      <c r="AZ47" s="294">
        <v>65.545000000000002</v>
      </c>
      <c r="BA47" s="294">
        <v>23.401</v>
      </c>
      <c r="BB47" s="294">
        <v>35.918999999999997</v>
      </c>
      <c r="BC47" s="294">
        <v>51.747</v>
      </c>
      <c r="BD47" s="294">
        <v>42.29</v>
      </c>
      <c r="BE47" s="294">
        <v>28.065000000000001</v>
      </c>
      <c r="BF47" s="294">
        <v>87.814999999999998</v>
      </c>
      <c r="BG47" s="294">
        <v>82.403000000000006</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44805</v>
      </c>
      <c r="V48" s="290">
        <v>29.14</v>
      </c>
      <c r="W48" s="291">
        <v>45.37</v>
      </c>
      <c r="X48" s="292">
        <v>38.04</v>
      </c>
      <c r="Y48" s="293">
        <v>67.888000000000005</v>
      </c>
      <c r="Z48" s="294">
        <v>56.502000000000002</v>
      </c>
      <c r="AA48" s="294">
        <v>62.338000000000001</v>
      </c>
      <c r="AB48" s="294">
        <v>41.344000000000001</v>
      </c>
      <c r="AC48" s="294">
        <v>39.183999999999997</v>
      </c>
      <c r="AD48" s="294">
        <v>32.719000000000001</v>
      </c>
      <c r="AE48" s="294">
        <v>30.968</v>
      </c>
      <c r="AF48" s="294">
        <v>34.78</v>
      </c>
      <c r="AG48" s="294">
        <v>41.390999999999998</v>
      </c>
      <c r="AH48" s="294">
        <v>55.834000000000003</v>
      </c>
      <c r="AI48" s="294">
        <v>36.700000000000003</v>
      </c>
      <c r="AJ48" s="294">
        <v>63.744999999999997</v>
      </c>
      <c r="AK48" s="294">
        <v>40.356999999999999</v>
      </c>
      <c r="AL48" s="294">
        <v>56.392000000000003</v>
      </c>
      <c r="AM48" s="294">
        <v>32.750999999999998</v>
      </c>
      <c r="AN48" s="294">
        <v>45.146000000000001</v>
      </c>
      <c r="AO48" s="294">
        <v>32.698999999999998</v>
      </c>
      <c r="AP48" s="294">
        <v>30.324999999999999</v>
      </c>
      <c r="AQ48" s="294">
        <v>19.146000000000001</v>
      </c>
      <c r="AR48" s="294">
        <v>52.908000000000001</v>
      </c>
      <c r="AS48" s="294">
        <v>32.771999999999998</v>
      </c>
      <c r="AT48" s="294">
        <v>35.595999999999997</v>
      </c>
      <c r="AU48" s="294">
        <v>38.109000000000002</v>
      </c>
      <c r="AV48" s="294">
        <v>40.826000000000001</v>
      </c>
      <c r="AW48" s="294">
        <v>44.576999999999998</v>
      </c>
      <c r="AX48" s="294">
        <v>37.722999999999999</v>
      </c>
      <c r="AY48" s="294">
        <v>29.125</v>
      </c>
      <c r="AZ48" s="294">
        <v>38.884</v>
      </c>
      <c r="BA48" s="294">
        <v>21.242999999999999</v>
      </c>
      <c r="BB48" s="294">
        <v>53.015999999999998</v>
      </c>
      <c r="BC48" s="294">
        <v>45.834000000000003</v>
      </c>
      <c r="BD48" s="294">
        <v>34.182000000000002</v>
      </c>
      <c r="BE48" s="294">
        <v>24.093</v>
      </c>
      <c r="BF48" s="294">
        <v>71.757000000000005</v>
      </c>
      <c r="BG48" s="294">
        <v>41.033000000000001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44835</v>
      </c>
      <c r="V49" s="290">
        <v>32.44</v>
      </c>
      <c r="W49" s="291">
        <v>42.75</v>
      </c>
      <c r="X49" s="292">
        <v>38.25</v>
      </c>
      <c r="Y49" s="293">
        <v>57.374000000000002</v>
      </c>
      <c r="Z49" s="294">
        <v>86.082999999999998</v>
      </c>
      <c r="AA49" s="294">
        <v>68.430000000000007</v>
      </c>
      <c r="AB49" s="294">
        <v>32.555999999999997</v>
      </c>
      <c r="AC49" s="294">
        <v>30.172000000000001</v>
      </c>
      <c r="AD49" s="294">
        <v>30.577000000000002</v>
      </c>
      <c r="AE49" s="294">
        <v>46.808</v>
      </c>
      <c r="AF49" s="294">
        <v>29.181000000000001</v>
      </c>
      <c r="AG49" s="294">
        <v>28.280999999999999</v>
      </c>
      <c r="AH49" s="294">
        <v>47.598999999999997</v>
      </c>
      <c r="AI49" s="294">
        <v>32.909999999999997</v>
      </c>
      <c r="AJ49" s="294">
        <v>56.77</v>
      </c>
      <c r="AK49" s="294">
        <v>45.088000000000001</v>
      </c>
      <c r="AL49" s="294">
        <v>58.182000000000002</v>
      </c>
      <c r="AM49" s="294">
        <v>37.936</v>
      </c>
      <c r="AN49" s="294">
        <v>36.304000000000002</v>
      </c>
      <c r="AO49" s="294">
        <v>27.736999999999998</v>
      </c>
      <c r="AP49" s="294">
        <v>26.83</v>
      </c>
      <c r="AQ49" s="294">
        <v>26.46</v>
      </c>
      <c r="AR49" s="294">
        <v>34.137999999999998</v>
      </c>
      <c r="AS49" s="294">
        <v>30.640999999999998</v>
      </c>
      <c r="AT49" s="294">
        <v>48.182000000000002</v>
      </c>
      <c r="AU49" s="294">
        <v>58.540999999999997</v>
      </c>
      <c r="AV49" s="294">
        <v>37.661999999999999</v>
      </c>
      <c r="AW49" s="294">
        <v>38.822000000000003</v>
      </c>
      <c r="AX49" s="294">
        <v>36.984000000000002</v>
      </c>
      <c r="AY49" s="294">
        <v>29.091999999999999</v>
      </c>
      <c r="AZ49" s="294">
        <v>37.093000000000004</v>
      </c>
      <c r="BA49" s="294">
        <v>19.663</v>
      </c>
      <c r="BB49" s="294">
        <v>47.606000000000002</v>
      </c>
      <c r="BC49" s="294">
        <v>56.764000000000003</v>
      </c>
      <c r="BD49" s="294">
        <v>28.907</v>
      </c>
      <c r="BE49" s="294">
        <v>24.074999999999999</v>
      </c>
      <c r="BF49" s="294">
        <v>44.887</v>
      </c>
      <c r="BG49" s="294">
        <v>34.021999999999998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44866</v>
      </c>
      <c r="V50" s="290">
        <v>29.78</v>
      </c>
      <c r="W50" s="291">
        <v>32.130000000000003</v>
      </c>
      <c r="X50" s="292">
        <v>31.12</v>
      </c>
      <c r="Y50" s="293">
        <v>46.326999999999998</v>
      </c>
      <c r="Z50" s="294">
        <v>50.206000000000003</v>
      </c>
      <c r="AA50" s="294">
        <v>47.171999999999997</v>
      </c>
      <c r="AB50" s="294">
        <v>30.503</v>
      </c>
      <c r="AC50" s="294">
        <v>23.568999999999999</v>
      </c>
      <c r="AD50" s="294">
        <v>24.655000000000001</v>
      </c>
      <c r="AE50" s="294">
        <v>39.173999999999999</v>
      </c>
      <c r="AF50" s="294">
        <v>26.762</v>
      </c>
      <c r="AG50" s="294">
        <v>23.79</v>
      </c>
      <c r="AH50" s="294">
        <v>36.878999999999998</v>
      </c>
      <c r="AI50" s="294">
        <v>29.962</v>
      </c>
      <c r="AJ50" s="294">
        <v>43.113999999999997</v>
      </c>
      <c r="AK50" s="294">
        <v>35.405999999999999</v>
      </c>
      <c r="AL50" s="294">
        <v>41.22</v>
      </c>
      <c r="AM50" s="294">
        <v>31.116</v>
      </c>
      <c r="AN50" s="294">
        <v>28.911999999999999</v>
      </c>
      <c r="AO50" s="294">
        <v>24.189</v>
      </c>
      <c r="AP50" s="294">
        <v>26.55</v>
      </c>
      <c r="AQ50" s="294">
        <v>16.452999999999999</v>
      </c>
      <c r="AR50" s="294">
        <v>24.126999999999999</v>
      </c>
      <c r="AS50" s="294">
        <v>25.917999999999999</v>
      </c>
      <c r="AT50" s="294">
        <v>36.411000000000001</v>
      </c>
      <c r="AU50" s="294">
        <v>39.334000000000003</v>
      </c>
      <c r="AV50" s="294">
        <v>28.555</v>
      </c>
      <c r="AW50" s="294">
        <v>33.439</v>
      </c>
      <c r="AX50" s="294">
        <v>33.777999999999999</v>
      </c>
      <c r="AY50" s="294">
        <v>28.568000000000001</v>
      </c>
      <c r="AZ50" s="294">
        <v>30.739000000000001</v>
      </c>
      <c r="BA50" s="294">
        <v>16.593</v>
      </c>
      <c r="BB50" s="294">
        <v>27.603000000000002</v>
      </c>
      <c r="BC50" s="294">
        <v>35.052999999999997</v>
      </c>
      <c r="BD50" s="294">
        <v>27.021000000000001</v>
      </c>
      <c r="BE50" s="294">
        <v>22.158000000000001</v>
      </c>
      <c r="BF50" s="294">
        <v>30.78</v>
      </c>
      <c r="BG50" s="294">
        <v>29.013000000000002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44896</v>
      </c>
      <c r="V51" s="290">
        <v>25.64</v>
      </c>
      <c r="W51" s="291">
        <v>25.64</v>
      </c>
      <c r="X51" s="292">
        <v>25.64</v>
      </c>
      <c r="Y51" s="293">
        <v>40.780999999999999</v>
      </c>
      <c r="Z51" s="294">
        <v>36.197000000000003</v>
      </c>
      <c r="AA51" s="294">
        <v>36.247999999999998</v>
      </c>
      <c r="AB51" s="294">
        <v>27.495000000000001</v>
      </c>
      <c r="AC51" s="294">
        <v>21.574000000000002</v>
      </c>
      <c r="AD51" s="294">
        <v>22.251999999999999</v>
      </c>
      <c r="AE51" s="294">
        <v>27.81</v>
      </c>
      <c r="AF51" s="294">
        <v>24.423999999999999</v>
      </c>
      <c r="AG51" s="294">
        <v>21.946999999999999</v>
      </c>
      <c r="AH51" s="294">
        <v>31.989000000000001</v>
      </c>
      <c r="AI51" s="294">
        <v>25.835999999999999</v>
      </c>
      <c r="AJ51" s="294">
        <v>38.951000000000001</v>
      </c>
      <c r="AK51" s="294">
        <v>31.614000000000001</v>
      </c>
      <c r="AL51" s="294">
        <v>34.384</v>
      </c>
      <c r="AM51" s="294">
        <v>29.183</v>
      </c>
      <c r="AN51" s="294">
        <v>26.686</v>
      </c>
      <c r="AO51" s="294">
        <v>21.763000000000002</v>
      </c>
      <c r="AP51" s="294">
        <v>22.832999999999998</v>
      </c>
      <c r="AQ51" s="294">
        <v>13.954000000000001</v>
      </c>
      <c r="AR51" s="294">
        <v>22.370999999999999</v>
      </c>
      <c r="AS51" s="294">
        <v>21.934000000000001</v>
      </c>
      <c r="AT51" s="294">
        <v>27.616</v>
      </c>
      <c r="AU51" s="294">
        <v>28.34</v>
      </c>
      <c r="AV51" s="294">
        <v>22.643999999999998</v>
      </c>
      <c r="AW51" s="294">
        <v>30.734000000000002</v>
      </c>
      <c r="AX51" s="294">
        <v>28.451000000000001</v>
      </c>
      <c r="AY51" s="294">
        <v>24.234000000000002</v>
      </c>
      <c r="AZ51" s="294">
        <v>27.669</v>
      </c>
      <c r="BA51" s="294">
        <v>15.468999999999999</v>
      </c>
      <c r="BB51" s="294">
        <v>21.831</v>
      </c>
      <c r="BC51" s="294">
        <v>27.379000000000001</v>
      </c>
      <c r="BD51" s="294">
        <v>25.42</v>
      </c>
      <c r="BE51" s="294">
        <v>18.047000000000001</v>
      </c>
      <c r="BF51" s="294">
        <v>26.969000000000001</v>
      </c>
      <c r="BG51" s="294">
        <v>27.645</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44927</v>
      </c>
      <c r="V52" s="290">
        <v>24.48</v>
      </c>
      <c r="W52" s="291">
        <v>25.59</v>
      </c>
      <c r="X52" s="292">
        <v>24.31</v>
      </c>
      <c r="Y52" s="293">
        <v>36.521999999999998</v>
      </c>
      <c r="Z52" s="294">
        <v>31.29</v>
      </c>
      <c r="AA52" s="294">
        <v>30.577000000000002</v>
      </c>
      <c r="AB52" s="294">
        <v>24.434999999999999</v>
      </c>
      <c r="AC52" s="294">
        <v>19.350999999999999</v>
      </c>
      <c r="AD52" s="294">
        <v>19.945</v>
      </c>
      <c r="AE52" s="294">
        <v>22.052</v>
      </c>
      <c r="AF52" s="294">
        <v>21.399000000000001</v>
      </c>
      <c r="AG52" s="294">
        <v>19.991</v>
      </c>
      <c r="AH52" s="294">
        <v>28.626999999999999</v>
      </c>
      <c r="AI52" s="294">
        <v>22.998999999999999</v>
      </c>
      <c r="AJ52" s="294">
        <v>33.951000000000001</v>
      </c>
      <c r="AK52" s="294">
        <v>27.175999999999998</v>
      </c>
      <c r="AL52" s="294">
        <v>30.884</v>
      </c>
      <c r="AM52" s="294">
        <v>25.155999999999999</v>
      </c>
      <c r="AN52" s="294">
        <v>25.850999999999999</v>
      </c>
      <c r="AO52" s="294">
        <v>19.478999999999999</v>
      </c>
      <c r="AP52" s="294">
        <v>20.173999999999999</v>
      </c>
      <c r="AQ52" s="294">
        <v>12.603999999999999</v>
      </c>
      <c r="AR52" s="294">
        <v>19.847999999999999</v>
      </c>
      <c r="AS52" s="294">
        <v>22.826000000000001</v>
      </c>
      <c r="AT52" s="294">
        <v>23.88</v>
      </c>
      <c r="AU52" s="294">
        <v>25.396999999999998</v>
      </c>
      <c r="AV52" s="294">
        <v>19.616</v>
      </c>
      <c r="AW52" s="294">
        <v>27.687000000000001</v>
      </c>
      <c r="AX52" s="294">
        <v>25.035</v>
      </c>
      <c r="AY52" s="294">
        <v>21.56</v>
      </c>
      <c r="AZ52" s="294">
        <v>25.016999999999999</v>
      </c>
      <c r="BA52" s="294">
        <v>13.930999999999999</v>
      </c>
      <c r="BB52" s="294">
        <v>19.206</v>
      </c>
      <c r="BC52" s="294">
        <v>24.082000000000001</v>
      </c>
      <c r="BD52" s="294">
        <v>23.327000000000002</v>
      </c>
      <c r="BE52" s="294">
        <v>15.680999999999999</v>
      </c>
      <c r="BF52" s="294">
        <v>24.068000000000001</v>
      </c>
      <c r="BG52" s="294">
        <v>26.77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44958</v>
      </c>
      <c r="V53" s="290">
        <v>22.04</v>
      </c>
      <c r="W53" s="291">
        <v>23.58</v>
      </c>
      <c r="X53" s="292">
        <v>22.39</v>
      </c>
      <c r="Y53" s="293">
        <v>30.364999999999998</v>
      </c>
      <c r="Z53" s="294">
        <v>40.033999999999999</v>
      </c>
      <c r="AA53" s="294">
        <v>27.925999999999998</v>
      </c>
      <c r="AB53" s="294">
        <v>19.984999999999999</v>
      </c>
      <c r="AC53" s="294">
        <v>15.933</v>
      </c>
      <c r="AD53" s="294">
        <v>16.905000000000001</v>
      </c>
      <c r="AE53" s="294">
        <v>19.056999999999999</v>
      </c>
      <c r="AF53" s="294">
        <v>18.279</v>
      </c>
      <c r="AG53" s="294">
        <v>18.425000000000001</v>
      </c>
      <c r="AH53" s="294">
        <v>23.327999999999999</v>
      </c>
      <c r="AI53" s="294">
        <v>22.863</v>
      </c>
      <c r="AJ53" s="294">
        <v>30.222999999999999</v>
      </c>
      <c r="AK53" s="294">
        <v>22.193000000000001</v>
      </c>
      <c r="AL53" s="294">
        <v>26.55</v>
      </c>
      <c r="AM53" s="294">
        <v>24.262</v>
      </c>
      <c r="AN53" s="294">
        <v>25.811</v>
      </c>
      <c r="AO53" s="294">
        <v>19.183</v>
      </c>
      <c r="AP53" s="294">
        <v>16.533000000000001</v>
      </c>
      <c r="AQ53" s="294">
        <v>15.579000000000001</v>
      </c>
      <c r="AR53" s="294">
        <v>16.449000000000002</v>
      </c>
      <c r="AS53" s="294">
        <v>19.57</v>
      </c>
      <c r="AT53" s="294">
        <v>19.245999999999999</v>
      </c>
      <c r="AU53" s="294">
        <v>23.207999999999998</v>
      </c>
      <c r="AV53" s="294">
        <v>16.010000000000002</v>
      </c>
      <c r="AW53" s="294">
        <v>23.402999999999999</v>
      </c>
      <c r="AX53" s="294">
        <v>20.452000000000002</v>
      </c>
      <c r="AY53" s="294">
        <v>17.739000000000001</v>
      </c>
      <c r="AZ53" s="294">
        <v>20.648</v>
      </c>
      <c r="BA53" s="294">
        <v>11.577999999999999</v>
      </c>
      <c r="BB53" s="294">
        <v>18.18</v>
      </c>
      <c r="BC53" s="294">
        <v>22.765000000000001</v>
      </c>
      <c r="BD53" s="294">
        <v>19.398</v>
      </c>
      <c r="BE53" s="294">
        <v>13.116</v>
      </c>
      <c r="BF53" s="294">
        <v>20.155000000000001</v>
      </c>
      <c r="BG53" s="294">
        <v>20.541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44986</v>
      </c>
      <c r="V54" s="290">
        <v>34.159999999999997</v>
      </c>
      <c r="W54" s="291">
        <v>39.369999999999997</v>
      </c>
      <c r="X54" s="292">
        <v>36.020000000000003</v>
      </c>
      <c r="Y54" s="293">
        <v>44.317999999999998</v>
      </c>
      <c r="Z54" s="294">
        <v>71.271000000000001</v>
      </c>
      <c r="AA54" s="294">
        <v>32.703000000000003</v>
      </c>
      <c r="AB54" s="294">
        <v>28.135000000000002</v>
      </c>
      <c r="AC54" s="294">
        <v>42.417000000000002</v>
      </c>
      <c r="AD54" s="294">
        <v>26.779</v>
      </c>
      <c r="AE54" s="294">
        <v>27.541</v>
      </c>
      <c r="AF54" s="294">
        <v>28.146000000000001</v>
      </c>
      <c r="AG54" s="294">
        <v>32.652000000000001</v>
      </c>
      <c r="AH54" s="294">
        <v>41.133000000000003</v>
      </c>
      <c r="AI54" s="294">
        <v>49.496000000000002</v>
      </c>
      <c r="AJ54" s="294">
        <v>40.095999999999997</v>
      </c>
      <c r="AK54" s="294">
        <v>39.343000000000004</v>
      </c>
      <c r="AL54" s="294">
        <v>39.636000000000003</v>
      </c>
      <c r="AM54" s="294">
        <v>32.921999999999997</v>
      </c>
      <c r="AN54" s="294">
        <v>29.141999999999999</v>
      </c>
      <c r="AO54" s="294">
        <v>29.515999999999998</v>
      </c>
      <c r="AP54" s="294">
        <v>20.143000000000001</v>
      </c>
      <c r="AQ54" s="294">
        <v>24.875</v>
      </c>
      <c r="AR54" s="294">
        <v>43.945</v>
      </c>
      <c r="AS54" s="294">
        <v>22.602</v>
      </c>
      <c r="AT54" s="294">
        <v>26.51</v>
      </c>
      <c r="AU54" s="294">
        <v>55.753999999999998</v>
      </c>
      <c r="AV54" s="294">
        <v>16.321999999999999</v>
      </c>
      <c r="AW54" s="294">
        <v>43.031999999999996</v>
      </c>
      <c r="AX54" s="294">
        <v>23.937999999999999</v>
      </c>
      <c r="AY54" s="294">
        <v>31.033999999999999</v>
      </c>
      <c r="AZ54" s="294">
        <v>37.573999999999998</v>
      </c>
      <c r="BA54" s="294">
        <v>18.422000000000001</v>
      </c>
      <c r="BB54" s="294">
        <v>20.053000000000001</v>
      </c>
      <c r="BC54" s="294">
        <v>39.962000000000003</v>
      </c>
      <c r="BD54" s="294">
        <v>21.228000000000002</v>
      </c>
      <c r="BE54" s="294">
        <v>23.152000000000001</v>
      </c>
      <c r="BF54" s="294">
        <v>31.765999999999998</v>
      </c>
      <c r="BG54" s="294">
        <v>20.931000000000001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45017</v>
      </c>
      <c r="V55" s="290">
        <v>63.41</v>
      </c>
      <c r="W55" s="291">
        <v>92.91</v>
      </c>
      <c r="X55" s="292">
        <v>77.08</v>
      </c>
      <c r="Y55" s="293">
        <v>97.183999999999997</v>
      </c>
      <c r="Z55" s="294">
        <v>122.318</v>
      </c>
      <c r="AA55" s="294">
        <v>84.257999999999996</v>
      </c>
      <c r="AB55" s="294">
        <v>64.063000000000002</v>
      </c>
      <c r="AC55" s="294">
        <v>103.83199999999999</v>
      </c>
      <c r="AD55" s="294">
        <v>57.588999999999999</v>
      </c>
      <c r="AE55" s="294">
        <v>51.768999999999998</v>
      </c>
      <c r="AF55" s="294">
        <v>70.472999999999999</v>
      </c>
      <c r="AG55" s="294">
        <v>93.26</v>
      </c>
      <c r="AH55" s="294">
        <v>78.343999999999994</v>
      </c>
      <c r="AI55" s="294">
        <v>60.972000000000001</v>
      </c>
      <c r="AJ55" s="294">
        <v>87.959000000000003</v>
      </c>
      <c r="AK55" s="294">
        <v>79.311999999999998</v>
      </c>
      <c r="AL55" s="294">
        <v>57.704999999999998</v>
      </c>
      <c r="AM55" s="294">
        <v>43.006999999999998</v>
      </c>
      <c r="AN55" s="294">
        <v>71.013000000000005</v>
      </c>
      <c r="AO55" s="294">
        <v>56.993000000000002</v>
      </c>
      <c r="AP55" s="294">
        <v>51.088999999999999</v>
      </c>
      <c r="AQ55" s="294">
        <v>49.28</v>
      </c>
      <c r="AR55" s="294">
        <v>89.281999999999996</v>
      </c>
      <c r="AS55" s="294">
        <v>57.542999999999999</v>
      </c>
      <c r="AT55" s="294">
        <v>81.138999999999996</v>
      </c>
      <c r="AU55" s="294">
        <v>77.331000000000003</v>
      </c>
      <c r="AV55" s="294">
        <v>49.610999999999997</v>
      </c>
      <c r="AW55" s="294">
        <v>68.186000000000007</v>
      </c>
      <c r="AX55" s="294">
        <v>55.773000000000003</v>
      </c>
      <c r="AY55" s="294">
        <v>68.055000000000007</v>
      </c>
      <c r="AZ55" s="294">
        <v>80.111999999999995</v>
      </c>
      <c r="BA55" s="294">
        <v>40.415999999999997</v>
      </c>
      <c r="BB55" s="294">
        <v>49.381</v>
      </c>
      <c r="BC55" s="294">
        <v>74.686000000000007</v>
      </c>
      <c r="BD55" s="294">
        <v>46.536999999999999</v>
      </c>
      <c r="BE55" s="294">
        <v>40.603000000000002</v>
      </c>
      <c r="BF55" s="294">
        <v>38.360999999999997</v>
      </c>
      <c r="BG55" s="294">
        <v>44.664999999999999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45047</v>
      </c>
      <c r="V56" s="290">
        <v>155.6</v>
      </c>
      <c r="W56" s="291">
        <v>275.73</v>
      </c>
      <c r="X56" s="292">
        <v>221.07</v>
      </c>
      <c r="Y56" s="293">
        <v>380.30200000000002</v>
      </c>
      <c r="Z56" s="294">
        <v>326.33300000000003</v>
      </c>
      <c r="AA56" s="294">
        <v>292.94600000000003</v>
      </c>
      <c r="AB56" s="294">
        <v>141.52099999999999</v>
      </c>
      <c r="AC56" s="294">
        <v>181.542</v>
      </c>
      <c r="AD56" s="294">
        <v>114.075</v>
      </c>
      <c r="AE56" s="294">
        <v>158.78100000000001</v>
      </c>
      <c r="AF56" s="294">
        <v>197.00899999999999</v>
      </c>
      <c r="AG56" s="294">
        <v>273.72300000000001</v>
      </c>
      <c r="AH56" s="294">
        <v>214.37200000000001</v>
      </c>
      <c r="AI56" s="294">
        <v>188.083</v>
      </c>
      <c r="AJ56" s="294">
        <v>345.30200000000002</v>
      </c>
      <c r="AK56" s="294">
        <v>311.77300000000002</v>
      </c>
      <c r="AL56" s="294">
        <v>190.17400000000001</v>
      </c>
      <c r="AM56" s="294">
        <v>190.358</v>
      </c>
      <c r="AN56" s="294">
        <v>219.64599999999999</v>
      </c>
      <c r="AO56" s="294">
        <v>238.411</v>
      </c>
      <c r="AP56" s="294">
        <v>72.748999999999995</v>
      </c>
      <c r="AQ56" s="294">
        <v>147.24700000000001</v>
      </c>
      <c r="AR56" s="294">
        <v>208.20699999999999</v>
      </c>
      <c r="AS56" s="294">
        <v>243.66</v>
      </c>
      <c r="AT56" s="294">
        <v>205.786</v>
      </c>
      <c r="AU56" s="294">
        <v>214.58199999999999</v>
      </c>
      <c r="AV56" s="294">
        <v>236.11500000000001</v>
      </c>
      <c r="AW56" s="294">
        <v>273.39699999999999</v>
      </c>
      <c r="AX56" s="294">
        <v>108.84099999999999</v>
      </c>
      <c r="AY56" s="294">
        <v>142.20500000000001</v>
      </c>
      <c r="AZ56" s="294">
        <v>119.669</v>
      </c>
      <c r="BA56" s="294">
        <v>104.08</v>
      </c>
      <c r="BB56" s="294">
        <v>222.435</v>
      </c>
      <c r="BC56" s="294">
        <v>180.95400000000001</v>
      </c>
      <c r="BD56" s="294">
        <v>105.938</v>
      </c>
      <c r="BE56" s="294">
        <v>145.655</v>
      </c>
      <c r="BF56" s="294">
        <v>134.06899999999999</v>
      </c>
      <c r="BG56" s="294">
        <v>446.43200000000002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45078</v>
      </c>
      <c r="V57" s="290">
        <v>177.05</v>
      </c>
      <c r="W57" s="291">
        <v>338.23</v>
      </c>
      <c r="X57" s="292">
        <v>261.05</v>
      </c>
      <c r="Y57" s="293">
        <v>397.61399999999998</v>
      </c>
      <c r="Z57" s="294">
        <v>402.67399999999998</v>
      </c>
      <c r="AA57" s="294">
        <v>277.43900000000002</v>
      </c>
      <c r="AB57" s="294">
        <v>175.089</v>
      </c>
      <c r="AC57" s="294">
        <v>150.375</v>
      </c>
      <c r="AD57" s="294">
        <v>174.30099999999999</v>
      </c>
      <c r="AE57" s="294">
        <v>275.74400000000003</v>
      </c>
      <c r="AF57" s="294">
        <v>171.697</v>
      </c>
      <c r="AG57" s="294">
        <v>413.54700000000003</v>
      </c>
      <c r="AH57" s="294">
        <v>223.881</v>
      </c>
      <c r="AI57" s="294">
        <v>543.84699999999998</v>
      </c>
      <c r="AJ57" s="294">
        <v>314.471</v>
      </c>
      <c r="AK57" s="294">
        <v>512.43200000000002</v>
      </c>
      <c r="AL57" s="294">
        <v>198.459</v>
      </c>
      <c r="AM57" s="294">
        <v>338.14600000000002</v>
      </c>
      <c r="AN57" s="294">
        <v>161.70400000000001</v>
      </c>
      <c r="AO57" s="294">
        <v>196.631</v>
      </c>
      <c r="AP57" s="294">
        <v>54.241</v>
      </c>
      <c r="AQ57" s="294">
        <v>221.756</v>
      </c>
      <c r="AR57" s="294">
        <v>142.27099999999999</v>
      </c>
      <c r="AS57" s="294">
        <v>282.89499999999998</v>
      </c>
      <c r="AT57" s="294">
        <v>197.17</v>
      </c>
      <c r="AU57" s="294">
        <v>173.65899999999999</v>
      </c>
      <c r="AV57" s="294">
        <v>480.899</v>
      </c>
      <c r="AW57" s="294">
        <v>275.95999999999998</v>
      </c>
      <c r="AX57" s="294">
        <v>249.91499999999999</v>
      </c>
      <c r="AY57" s="294">
        <v>426.072</v>
      </c>
      <c r="AZ57" s="294">
        <v>49.063000000000002</v>
      </c>
      <c r="BA57" s="294">
        <v>145.06299999999999</v>
      </c>
      <c r="BB57" s="294">
        <v>332.55</v>
      </c>
      <c r="BC57" s="294">
        <v>322.04000000000002</v>
      </c>
      <c r="BD57" s="294">
        <v>113.791</v>
      </c>
      <c r="BE57" s="294">
        <v>291.30599999999998</v>
      </c>
      <c r="BF57" s="294">
        <v>366.38400000000001</v>
      </c>
      <c r="BG57" s="294">
        <v>674.33399999999995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45108</v>
      </c>
      <c r="V58" s="290">
        <v>62.06</v>
      </c>
      <c r="W58" s="291">
        <v>151.91</v>
      </c>
      <c r="X58" s="292">
        <v>116.85</v>
      </c>
      <c r="Y58" s="293">
        <v>128.44399999999999</v>
      </c>
      <c r="Z58" s="294">
        <v>169.42099999999999</v>
      </c>
      <c r="AA58" s="294">
        <v>96.49</v>
      </c>
      <c r="AB58" s="294">
        <v>72.016999999999996</v>
      </c>
      <c r="AC58" s="294">
        <v>64.962999999999994</v>
      </c>
      <c r="AD58" s="294">
        <v>72.353999999999999</v>
      </c>
      <c r="AE58" s="294">
        <v>132.67699999999999</v>
      </c>
      <c r="AF58" s="294">
        <v>67.638000000000005</v>
      </c>
      <c r="AG58" s="294">
        <v>197.91399999999999</v>
      </c>
      <c r="AH58" s="294">
        <v>72.018000000000001</v>
      </c>
      <c r="AI58" s="294">
        <v>502.137</v>
      </c>
      <c r="AJ58" s="294">
        <v>126.893</v>
      </c>
      <c r="AK58" s="294">
        <v>189.232</v>
      </c>
      <c r="AL58" s="294">
        <v>99.165000000000006</v>
      </c>
      <c r="AM58" s="294">
        <v>215.44300000000001</v>
      </c>
      <c r="AN58" s="294">
        <v>50.774000000000001</v>
      </c>
      <c r="AO58" s="294">
        <v>58.162999999999997</v>
      </c>
      <c r="AP58" s="294">
        <v>21.774999999999999</v>
      </c>
      <c r="AQ58" s="294">
        <v>64.954999999999998</v>
      </c>
      <c r="AR58" s="294">
        <v>53.448999999999998</v>
      </c>
      <c r="AS58" s="294">
        <v>116.298</v>
      </c>
      <c r="AT58" s="294">
        <v>75.414000000000001</v>
      </c>
      <c r="AU58" s="294">
        <v>64.100999999999999</v>
      </c>
      <c r="AV58" s="294">
        <v>220.375</v>
      </c>
      <c r="AW58" s="294">
        <v>145.35599999999999</v>
      </c>
      <c r="AX58" s="294">
        <v>76.709999999999994</v>
      </c>
      <c r="AY58" s="294">
        <v>217.321</v>
      </c>
      <c r="AZ58" s="294">
        <v>24.748999999999999</v>
      </c>
      <c r="BA58" s="294">
        <v>51.600999999999999</v>
      </c>
      <c r="BB58" s="294">
        <v>106.25</v>
      </c>
      <c r="BC58" s="294">
        <v>100.262</v>
      </c>
      <c r="BD58" s="294">
        <v>43.89</v>
      </c>
      <c r="BE58" s="294">
        <v>172.274</v>
      </c>
      <c r="BF58" s="294">
        <v>216.46100000000001</v>
      </c>
      <c r="BG58" s="294">
        <v>319.83999999999997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45139</v>
      </c>
      <c r="V59" s="290">
        <v>44.99</v>
      </c>
      <c r="W59" s="291">
        <v>78.14</v>
      </c>
      <c r="X59" s="292">
        <v>63.46</v>
      </c>
      <c r="Y59" s="293">
        <v>58.957000000000001</v>
      </c>
      <c r="Z59" s="294">
        <v>64.799000000000007</v>
      </c>
      <c r="AA59" s="294">
        <v>53.320999999999998</v>
      </c>
      <c r="AB59" s="294">
        <v>40.914999999999999</v>
      </c>
      <c r="AC59" s="294">
        <v>48.613</v>
      </c>
      <c r="AD59" s="294">
        <v>37.643000000000001</v>
      </c>
      <c r="AE59" s="294">
        <v>56.040999999999997</v>
      </c>
      <c r="AF59" s="294">
        <v>50.926000000000002</v>
      </c>
      <c r="AG59" s="294">
        <v>66.623000000000005</v>
      </c>
      <c r="AH59" s="294">
        <v>41.219000000000001</v>
      </c>
      <c r="AI59" s="294">
        <v>136.07900000000001</v>
      </c>
      <c r="AJ59" s="294">
        <v>52.649000000000001</v>
      </c>
      <c r="AK59" s="294">
        <v>79.951999999999998</v>
      </c>
      <c r="AL59" s="294">
        <v>46.944000000000003</v>
      </c>
      <c r="AM59" s="294">
        <v>82.887</v>
      </c>
      <c r="AN59" s="294">
        <v>40.295000000000002</v>
      </c>
      <c r="AO59" s="294">
        <v>44.430999999999997</v>
      </c>
      <c r="AP59" s="294">
        <v>17.355</v>
      </c>
      <c r="AQ59" s="294">
        <v>37.575000000000003</v>
      </c>
      <c r="AR59" s="294">
        <v>33.386000000000003</v>
      </c>
      <c r="AS59" s="294">
        <v>54.024999999999999</v>
      </c>
      <c r="AT59" s="294">
        <v>51.45</v>
      </c>
      <c r="AU59" s="294">
        <v>44.22</v>
      </c>
      <c r="AV59" s="294">
        <v>76.096000000000004</v>
      </c>
      <c r="AW59" s="294">
        <v>54.311</v>
      </c>
      <c r="AX59" s="294">
        <v>44.688000000000002</v>
      </c>
      <c r="AY59" s="294">
        <v>65.662999999999997</v>
      </c>
      <c r="AZ59" s="294">
        <v>23.573</v>
      </c>
      <c r="BA59" s="294">
        <v>35.918999999999997</v>
      </c>
      <c r="BB59" s="294">
        <v>51.853000000000002</v>
      </c>
      <c r="BC59" s="294">
        <v>42.279000000000003</v>
      </c>
      <c r="BD59" s="294">
        <v>28.395</v>
      </c>
      <c r="BE59" s="294">
        <v>87.91</v>
      </c>
      <c r="BF59" s="294">
        <v>82.459000000000003</v>
      </c>
      <c r="BG59" s="294">
        <v>119.949</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45170</v>
      </c>
      <c r="V60" s="290">
        <v>29.14</v>
      </c>
      <c r="W60" s="291">
        <v>45.37</v>
      </c>
      <c r="X60" s="292">
        <v>38.04</v>
      </c>
      <c r="Y60" s="293">
        <v>56.509</v>
      </c>
      <c r="Z60" s="294">
        <v>62.329000000000001</v>
      </c>
      <c r="AA60" s="294">
        <v>41.573999999999998</v>
      </c>
      <c r="AB60" s="294">
        <v>39.274000000000001</v>
      </c>
      <c r="AC60" s="294">
        <v>32.856999999999999</v>
      </c>
      <c r="AD60" s="294">
        <v>31.064</v>
      </c>
      <c r="AE60" s="294">
        <v>34.786999999999999</v>
      </c>
      <c r="AF60" s="294">
        <v>42.49</v>
      </c>
      <c r="AG60" s="294">
        <v>55.796999999999997</v>
      </c>
      <c r="AH60" s="294">
        <v>36.728999999999999</v>
      </c>
      <c r="AI60" s="294">
        <v>63.76</v>
      </c>
      <c r="AJ60" s="294">
        <v>40.423999999999999</v>
      </c>
      <c r="AK60" s="294">
        <v>56.433999999999997</v>
      </c>
      <c r="AL60" s="294">
        <v>32.750999999999998</v>
      </c>
      <c r="AM60" s="294">
        <v>45.207000000000001</v>
      </c>
      <c r="AN60" s="294">
        <v>33.311999999999998</v>
      </c>
      <c r="AO60" s="294">
        <v>30.370999999999999</v>
      </c>
      <c r="AP60" s="294">
        <v>19.149000000000001</v>
      </c>
      <c r="AQ60" s="294">
        <v>52.872999999999998</v>
      </c>
      <c r="AR60" s="294">
        <v>32.39</v>
      </c>
      <c r="AS60" s="294">
        <v>35.6</v>
      </c>
      <c r="AT60" s="294">
        <v>38.090000000000003</v>
      </c>
      <c r="AU60" s="294">
        <v>40.874000000000002</v>
      </c>
      <c r="AV60" s="294">
        <v>44.91</v>
      </c>
      <c r="AW60" s="294">
        <v>37.784999999999997</v>
      </c>
      <c r="AX60" s="294">
        <v>29.143000000000001</v>
      </c>
      <c r="AY60" s="294">
        <v>38.987000000000002</v>
      </c>
      <c r="AZ60" s="294">
        <v>21.350999999999999</v>
      </c>
      <c r="BA60" s="294">
        <v>53.015000000000001</v>
      </c>
      <c r="BB60" s="294">
        <v>45.923999999999999</v>
      </c>
      <c r="BC60" s="294">
        <v>34.170999999999999</v>
      </c>
      <c r="BD60" s="294">
        <v>24.152999999999999</v>
      </c>
      <c r="BE60" s="294">
        <v>71.843999999999994</v>
      </c>
      <c r="BF60" s="294">
        <v>41.076000000000001</v>
      </c>
      <c r="BG60" s="294">
        <v>67.721000000000004</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45200</v>
      </c>
      <c r="V61" s="290">
        <v>32.44</v>
      </c>
      <c r="W61" s="291">
        <v>42.75</v>
      </c>
      <c r="X61" s="292">
        <v>38.25</v>
      </c>
      <c r="Y61" s="293">
        <v>86.090999999999994</v>
      </c>
      <c r="Z61" s="294">
        <v>68.423000000000002</v>
      </c>
      <c r="AA61" s="294">
        <v>32.762999999999998</v>
      </c>
      <c r="AB61" s="294">
        <v>30.585000000000001</v>
      </c>
      <c r="AC61" s="294">
        <v>30.695</v>
      </c>
      <c r="AD61" s="294">
        <v>46.905000000000001</v>
      </c>
      <c r="AE61" s="294">
        <v>29.19</v>
      </c>
      <c r="AF61" s="294">
        <v>28.495000000000001</v>
      </c>
      <c r="AG61" s="294">
        <v>47.564999999999998</v>
      </c>
      <c r="AH61" s="294">
        <v>32.936999999999998</v>
      </c>
      <c r="AI61" s="294">
        <v>56.783000000000001</v>
      </c>
      <c r="AJ61" s="294">
        <v>45.353999999999999</v>
      </c>
      <c r="AK61" s="294">
        <v>58.220999999999997</v>
      </c>
      <c r="AL61" s="294">
        <v>37.936</v>
      </c>
      <c r="AM61" s="294">
        <v>36.362000000000002</v>
      </c>
      <c r="AN61" s="294">
        <v>28.073</v>
      </c>
      <c r="AO61" s="294">
        <v>26.875</v>
      </c>
      <c r="AP61" s="294">
        <v>26.463000000000001</v>
      </c>
      <c r="AQ61" s="294">
        <v>34.109000000000002</v>
      </c>
      <c r="AR61" s="294">
        <v>31.141999999999999</v>
      </c>
      <c r="AS61" s="294">
        <v>48.185000000000002</v>
      </c>
      <c r="AT61" s="294">
        <v>58.52</v>
      </c>
      <c r="AU61" s="294">
        <v>37.701999999999998</v>
      </c>
      <c r="AV61" s="294">
        <v>38.92</v>
      </c>
      <c r="AW61" s="294">
        <v>37.042999999999999</v>
      </c>
      <c r="AX61" s="294">
        <v>29.11</v>
      </c>
      <c r="AY61" s="294">
        <v>37.192</v>
      </c>
      <c r="AZ61" s="294">
        <v>19.902000000000001</v>
      </c>
      <c r="BA61" s="294">
        <v>47.604999999999997</v>
      </c>
      <c r="BB61" s="294">
        <v>56.859000000000002</v>
      </c>
      <c r="BC61" s="294">
        <v>28.898</v>
      </c>
      <c r="BD61" s="294">
        <v>23.975999999999999</v>
      </c>
      <c r="BE61" s="294">
        <v>44.966000000000001</v>
      </c>
      <c r="BF61" s="294">
        <v>34.06</v>
      </c>
      <c r="BG61" s="294">
        <v>57.258000000000003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45231</v>
      </c>
      <c r="V62" s="290">
        <v>29.78</v>
      </c>
      <c r="W62" s="291">
        <v>32.130000000000003</v>
      </c>
      <c r="X62" s="292">
        <v>31.12</v>
      </c>
      <c r="Y62" s="293">
        <v>50.212000000000003</v>
      </c>
      <c r="Z62" s="294">
        <v>47.162999999999997</v>
      </c>
      <c r="AA62" s="294">
        <v>30.689</v>
      </c>
      <c r="AB62" s="294">
        <v>23.698</v>
      </c>
      <c r="AC62" s="294">
        <v>24.75</v>
      </c>
      <c r="AD62" s="294">
        <v>39.252000000000002</v>
      </c>
      <c r="AE62" s="294">
        <v>26.77</v>
      </c>
      <c r="AF62" s="294">
        <v>23.861000000000001</v>
      </c>
      <c r="AG62" s="294">
        <v>36.85</v>
      </c>
      <c r="AH62" s="294">
        <v>29.986000000000001</v>
      </c>
      <c r="AI62" s="294">
        <v>43.125999999999998</v>
      </c>
      <c r="AJ62" s="294">
        <v>35.521000000000001</v>
      </c>
      <c r="AK62" s="294">
        <v>41.259</v>
      </c>
      <c r="AL62" s="294">
        <v>31.114999999999998</v>
      </c>
      <c r="AM62" s="294">
        <v>28.96</v>
      </c>
      <c r="AN62" s="294">
        <v>24.465</v>
      </c>
      <c r="AO62" s="294">
        <v>26.587</v>
      </c>
      <c r="AP62" s="294">
        <v>16.454000000000001</v>
      </c>
      <c r="AQ62" s="294">
        <v>24.102</v>
      </c>
      <c r="AR62" s="294">
        <v>26.056999999999999</v>
      </c>
      <c r="AS62" s="294">
        <v>36.414999999999999</v>
      </c>
      <c r="AT62" s="294">
        <v>39.317</v>
      </c>
      <c r="AU62" s="294">
        <v>28.587</v>
      </c>
      <c r="AV62" s="294">
        <v>33.603000000000002</v>
      </c>
      <c r="AW62" s="294">
        <v>33.832000000000001</v>
      </c>
      <c r="AX62" s="294">
        <v>28.585000000000001</v>
      </c>
      <c r="AY62" s="294">
        <v>30.824999999999999</v>
      </c>
      <c r="AZ62" s="294">
        <v>16.731000000000002</v>
      </c>
      <c r="BA62" s="294">
        <v>27.603000000000002</v>
      </c>
      <c r="BB62" s="294">
        <v>35.130000000000003</v>
      </c>
      <c r="BC62" s="294">
        <v>27.015999999999998</v>
      </c>
      <c r="BD62" s="294">
        <v>22.260999999999999</v>
      </c>
      <c r="BE62" s="294">
        <v>30.832000000000001</v>
      </c>
      <c r="BF62" s="294">
        <v>29.042000000000002</v>
      </c>
      <c r="BG62" s="294">
        <v>46.228999999999999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45261</v>
      </c>
      <c r="V63" s="290">
        <v>25.64</v>
      </c>
      <c r="W63" s="291">
        <v>25.64</v>
      </c>
      <c r="X63" s="292">
        <v>25.64</v>
      </c>
      <c r="Y63" s="293">
        <v>36.201999999999998</v>
      </c>
      <c r="Z63" s="294">
        <v>36.238999999999997</v>
      </c>
      <c r="AA63" s="294">
        <v>27.670999999999999</v>
      </c>
      <c r="AB63" s="294">
        <v>21.661999999999999</v>
      </c>
      <c r="AC63" s="294">
        <v>22.36</v>
      </c>
      <c r="AD63" s="294">
        <v>27.884</v>
      </c>
      <c r="AE63" s="294">
        <v>24.431000000000001</v>
      </c>
      <c r="AF63" s="294">
        <v>22.009</v>
      </c>
      <c r="AG63" s="294">
        <v>31.962</v>
      </c>
      <c r="AH63" s="294">
        <v>25.859000000000002</v>
      </c>
      <c r="AI63" s="294">
        <v>38.962000000000003</v>
      </c>
      <c r="AJ63" s="294">
        <v>31.849</v>
      </c>
      <c r="AK63" s="294">
        <v>34.420999999999999</v>
      </c>
      <c r="AL63" s="294">
        <v>29.183</v>
      </c>
      <c r="AM63" s="294">
        <v>26.734000000000002</v>
      </c>
      <c r="AN63" s="294">
        <v>21.991</v>
      </c>
      <c r="AO63" s="294">
        <v>22.873000000000001</v>
      </c>
      <c r="AP63" s="294">
        <v>13.955</v>
      </c>
      <c r="AQ63" s="294">
        <v>22.347000000000001</v>
      </c>
      <c r="AR63" s="294">
        <v>22.071000000000002</v>
      </c>
      <c r="AS63" s="294">
        <v>27.619</v>
      </c>
      <c r="AT63" s="294">
        <v>28.324000000000002</v>
      </c>
      <c r="AU63" s="294">
        <v>22.677</v>
      </c>
      <c r="AV63" s="294">
        <v>30.81</v>
      </c>
      <c r="AW63" s="294">
        <v>28.501999999999999</v>
      </c>
      <c r="AX63" s="294">
        <v>24.248999999999999</v>
      </c>
      <c r="AY63" s="294">
        <v>27.754999999999999</v>
      </c>
      <c r="AZ63" s="294">
        <v>15.583</v>
      </c>
      <c r="BA63" s="294">
        <v>21.831</v>
      </c>
      <c r="BB63" s="294">
        <v>27.451000000000001</v>
      </c>
      <c r="BC63" s="294">
        <v>25.413</v>
      </c>
      <c r="BD63" s="294">
        <v>18.12</v>
      </c>
      <c r="BE63" s="294">
        <v>27.027999999999999</v>
      </c>
      <c r="BF63" s="294">
        <v>27.677</v>
      </c>
      <c r="BG63" s="294">
        <v>40.691000000000003</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43466</v>
      </c>
      <c r="B4" s="216">
        <v>16</v>
      </c>
      <c r="C4" s="216">
        <v>16</v>
      </c>
      <c r="D4" s="217">
        <v>16</v>
      </c>
      <c r="E4" s="217">
        <v>16.097999999999999</v>
      </c>
      <c r="F4" s="217">
        <v>16</v>
      </c>
      <c r="G4" s="217">
        <v>16.001999999999999</v>
      </c>
      <c r="H4" s="217">
        <v>16</v>
      </c>
      <c r="I4" s="217">
        <v>16</v>
      </c>
      <c r="J4" s="217">
        <v>16.001000000000001</v>
      </c>
      <c r="K4" s="217">
        <v>16</v>
      </c>
      <c r="L4" s="217">
        <v>16</v>
      </c>
      <c r="M4" s="217">
        <v>16</v>
      </c>
      <c r="N4" s="217">
        <v>16</v>
      </c>
      <c r="O4" s="217">
        <v>16</v>
      </c>
      <c r="P4" s="217">
        <v>15.999000000000001</v>
      </c>
      <c r="Q4" s="217">
        <v>16.055</v>
      </c>
      <c r="R4" s="217">
        <v>15.999000000000001</v>
      </c>
      <c r="S4" s="217">
        <v>16</v>
      </c>
      <c r="T4" s="217">
        <v>16</v>
      </c>
      <c r="U4" s="217">
        <v>16</v>
      </c>
      <c r="V4" s="217">
        <v>16</v>
      </c>
      <c r="W4" s="217">
        <v>16.565999999999999</v>
      </c>
      <c r="X4" s="217">
        <v>18.225000000000001</v>
      </c>
      <c r="Y4" s="217">
        <v>15.999000000000001</v>
      </c>
      <c r="Z4" s="217">
        <v>16</v>
      </c>
      <c r="AA4" s="217">
        <v>16.007000000000001</v>
      </c>
      <c r="AB4" s="217">
        <v>16</v>
      </c>
      <c r="AC4" s="217">
        <v>16</v>
      </c>
      <c r="AD4" s="217">
        <v>16</v>
      </c>
      <c r="AE4" s="217">
        <v>16.097999999999999</v>
      </c>
      <c r="AF4" s="217">
        <v>16</v>
      </c>
      <c r="AG4" s="217">
        <v>16</v>
      </c>
      <c r="AH4" s="217">
        <v>15.997999999999999</v>
      </c>
      <c r="AI4" s="211">
        <v>16.007000000000001</v>
      </c>
      <c r="AJ4" s="211">
        <v>16</v>
      </c>
      <c r="AK4" s="211">
        <v>16.027000000000001</v>
      </c>
      <c r="AL4" s="211">
        <v>16</v>
      </c>
      <c r="AM4" s="211">
        <v>16.004000000000001</v>
      </c>
    </row>
    <row r="5" spans="1:54" ht="15">
      <c r="A5" s="248">
        <v>43497</v>
      </c>
      <c r="B5" s="163">
        <v>14</v>
      </c>
      <c r="C5" s="163">
        <v>14</v>
      </c>
      <c r="D5" s="166">
        <v>14</v>
      </c>
      <c r="E5" s="124">
        <v>17.077000000000002</v>
      </c>
      <c r="F5" s="124">
        <v>13.243</v>
      </c>
      <c r="G5" s="124">
        <v>14.52</v>
      </c>
      <c r="H5" s="124">
        <v>12.997999999999999</v>
      </c>
      <c r="I5" s="124">
        <v>13.449</v>
      </c>
      <c r="J5" s="124">
        <v>23.673999999999999</v>
      </c>
      <c r="K5" s="124">
        <v>16.425999999999998</v>
      </c>
      <c r="L5" s="124">
        <v>13.002000000000001</v>
      </c>
      <c r="M5" s="124">
        <v>13.356999999999999</v>
      </c>
      <c r="N5" s="124">
        <v>14.739000000000001</v>
      </c>
      <c r="O5" s="124">
        <v>14.329000000000001</v>
      </c>
      <c r="P5" s="124">
        <v>13.914999999999999</v>
      </c>
      <c r="Q5" s="124">
        <v>14.718</v>
      </c>
      <c r="R5" s="124">
        <v>13.05</v>
      </c>
      <c r="S5" s="124">
        <v>16.943000000000001</v>
      </c>
      <c r="T5" s="124">
        <v>15.347</v>
      </c>
      <c r="U5" s="124">
        <v>13.003</v>
      </c>
      <c r="V5" s="124">
        <v>13.909000000000001</v>
      </c>
      <c r="W5" s="124">
        <v>18.518000000000001</v>
      </c>
      <c r="X5" s="124">
        <v>19.635000000000002</v>
      </c>
      <c r="Y5" s="124">
        <v>15.888</v>
      </c>
      <c r="Z5" s="124">
        <v>13.1</v>
      </c>
      <c r="AA5" s="124">
        <v>17.091000000000001</v>
      </c>
      <c r="AB5" s="124">
        <v>13.157</v>
      </c>
      <c r="AC5" s="124">
        <v>14.613</v>
      </c>
      <c r="AD5" s="124">
        <v>13.002000000000001</v>
      </c>
      <c r="AE5" s="124">
        <v>16.381</v>
      </c>
      <c r="AF5" s="124">
        <v>13.003</v>
      </c>
      <c r="AG5" s="124">
        <v>14</v>
      </c>
      <c r="AH5" s="124">
        <v>12.997999999999999</v>
      </c>
      <c r="AI5" s="173">
        <v>13.423999999999999</v>
      </c>
      <c r="AJ5" s="173">
        <v>13.481</v>
      </c>
      <c r="AK5" s="173">
        <v>13.25</v>
      </c>
      <c r="AL5" s="173">
        <v>15.324</v>
      </c>
      <c r="AM5" s="173">
        <v>15.973000000000001</v>
      </c>
      <c r="AN5" s="173"/>
      <c r="AO5" s="173"/>
      <c r="AP5" s="173"/>
      <c r="AQ5" s="173"/>
      <c r="AR5" s="173"/>
      <c r="AS5" s="173"/>
      <c r="AT5" s="173"/>
      <c r="AU5" s="173"/>
      <c r="AV5" s="173"/>
      <c r="AW5" s="173"/>
      <c r="AX5" s="173"/>
      <c r="AY5" s="173"/>
    </row>
    <row r="6" spans="1:54" ht="15">
      <c r="A6" s="248">
        <v>43525</v>
      </c>
      <c r="B6" s="163">
        <v>25</v>
      </c>
      <c r="C6" s="163">
        <v>25</v>
      </c>
      <c r="D6" s="166">
        <v>25</v>
      </c>
      <c r="E6" s="124">
        <v>20.72</v>
      </c>
      <c r="F6" s="124">
        <v>22.995000000000001</v>
      </c>
      <c r="G6" s="124">
        <v>27.954999999999998</v>
      </c>
      <c r="H6" s="124">
        <v>12.895</v>
      </c>
      <c r="I6" s="124">
        <v>24.094000000000001</v>
      </c>
      <c r="J6" s="124">
        <v>40.600999999999999</v>
      </c>
      <c r="K6" s="124">
        <v>21.245000000000001</v>
      </c>
      <c r="L6" s="124">
        <v>19.614999999999998</v>
      </c>
      <c r="M6" s="124">
        <v>36.216999999999999</v>
      </c>
      <c r="N6" s="124">
        <v>27.513999999999999</v>
      </c>
      <c r="O6" s="124">
        <v>22.152999999999999</v>
      </c>
      <c r="P6" s="124">
        <v>24.484000000000002</v>
      </c>
      <c r="Q6" s="124">
        <v>26.555</v>
      </c>
      <c r="R6" s="124">
        <v>27.204000000000001</v>
      </c>
      <c r="S6" s="124">
        <v>43.064</v>
      </c>
      <c r="T6" s="124">
        <v>24.190999999999999</v>
      </c>
      <c r="U6" s="124">
        <v>26.143000000000001</v>
      </c>
      <c r="V6" s="124">
        <v>25.062000000000001</v>
      </c>
      <c r="W6" s="124">
        <v>27.561</v>
      </c>
      <c r="X6" s="124">
        <v>22.588999999999999</v>
      </c>
      <c r="Y6" s="124">
        <v>25</v>
      </c>
      <c r="Z6" s="124">
        <v>16.826000000000001</v>
      </c>
      <c r="AA6" s="124">
        <v>25.120999999999999</v>
      </c>
      <c r="AB6" s="124">
        <v>37.088000000000001</v>
      </c>
      <c r="AC6" s="124">
        <v>20.173999999999999</v>
      </c>
      <c r="AD6" s="124">
        <v>18.771999999999998</v>
      </c>
      <c r="AE6" s="124">
        <v>39.542999999999999</v>
      </c>
      <c r="AF6" s="124">
        <v>12.782</v>
      </c>
      <c r="AG6" s="124">
        <v>27.850999999999999</v>
      </c>
      <c r="AH6" s="124">
        <v>16.472999999999999</v>
      </c>
      <c r="AI6" s="173">
        <v>25.629000000000001</v>
      </c>
      <c r="AJ6" s="173">
        <v>31.652999999999999</v>
      </c>
      <c r="AK6" s="173">
        <v>20.082000000000001</v>
      </c>
      <c r="AL6" s="173">
        <v>16.928000000000001</v>
      </c>
      <c r="AM6" s="173">
        <v>28.728999999999999</v>
      </c>
      <c r="AN6" s="173"/>
      <c r="AO6" s="173"/>
      <c r="AP6" s="173"/>
      <c r="AQ6" s="173"/>
      <c r="AR6" s="173"/>
      <c r="AS6" s="173"/>
      <c r="AT6" s="173"/>
      <c r="AU6" s="173"/>
      <c r="AV6" s="173"/>
      <c r="AW6" s="173"/>
      <c r="AX6" s="173"/>
      <c r="AY6" s="173"/>
    </row>
    <row r="7" spans="1:54" ht="15">
      <c r="A7" s="248">
        <v>43556</v>
      </c>
      <c r="B7" s="163">
        <v>41.05</v>
      </c>
      <c r="C7" s="163">
        <v>86.08</v>
      </c>
      <c r="D7" s="166">
        <v>52</v>
      </c>
      <c r="E7" s="124">
        <v>53.418999999999997</v>
      </c>
      <c r="F7" s="124">
        <v>38.895000000000003</v>
      </c>
      <c r="G7" s="124">
        <v>29.907</v>
      </c>
      <c r="H7" s="124">
        <v>26.064</v>
      </c>
      <c r="I7" s="124">
        <v>60.005000000000003</v>
      </c>
      <c r="J7" s="124">
        <v>67.697999999999993</v>
      </c>
      <c r="K7" s="124">
        <v>50.869</v>
      </c>
      <c r="L7" s="124">
        <v>57.889000000000003</v>
      </c>
      <c r="M7" s="124">
        <v>86.153999999999996</v>
      </c>
      <c r="N7" s="124">
        <v>63.398000000000003</v>
      </c>
      <c r="O7" s="124">
        <v>44.786999999999999</v>
      </c>
      <c r="P7" s="124">
        <v>61.987000000000002</v>
      </c>
      <c r="Q7" s="124">
        <v>81.712999999999994</v>
      </c>
      <c r="R7" s="124">
        <v>52.511000000000003</v>
      </c>
      <c r="S7" s="124">
        <v>55.537999999999997</v>
      </c>
      <c r="T7" s="124">
        <v>68.917000000000002</v>
      </c>
      <c r="U7" s="124">
        <v>49.430999999999997</v>
      </c>
      <c r="V7" s="124">
        <v>42.642000000000003</v>
      </c>
      <c r="W7" s="124">
        <v>38.768999999999998</v>
      </c>
      <c r="X7" s="124">
        <v>70.608999999999995</v>
      </c>
      <c r="Y7" s="124">
        <v>52.149000000000001</v>
      </c>
      <c r="Z7" s="124">
        <v>47.710999999999999</v>
      </c>
      <c r="AA7" s="124">
        <v>47.465000000000003</v>
      </c>
      <c r="AB7" s="124">
        <v>77.266000000000005</v>
      </c>
      <c r="AC7" s="124">
        <v>51.192999999999998</v>
      </c>
      <c r="AD7" s="124">
        <v>54.152999999999999</v>
      </c>
      <c r="AE7" s="124">
        <v>52</v>
      </c>
      <c r="AF7" s="124">
        <v>39.101999999999997</v>
      </c>
      <c r="AG7" s="124">
        <v>46.332999999999998</v>
      </c>
      <c r="AH7" s="124">
        <v>49.609000000000002</v>
      </c>
      <c r="AI7" s="173">
        <v>55.459000000000003</v>
      </c>
      <c r="AJ7" s="173">
        <v>77.992000000000004</v>
      </c>
      <c r="AK7" s="173">
        <v>45.677999999999997</v>
      </c>
      <c r="AL7" s="173">
        <v>35.290999999999997</v>
      </c>
      <c r="AM7" s="173">
        <v>45.301000000000002</v>
      </c>
      <c r="AN7" s="173"/>
      <c r="AO7" s="173"/>
      <c r="AP7" s="173"/>
      <c r="AQ7" s="173"/>
      <c r="AR7" s="173"/>
      <c r="AS7" s="173"/>
      <c r="AT7" s="173"/>
      <c r="AU7" s="173"/>
      <c r="AV7" s="173"/>
      <c r="AW7" s="173"/>
      <c r="AX7" s="173"/>
      <c r="AY7" s="173"/>
    </row>
    <row r="8" spans="1:54" ht="15">
      <c r="A8" s="248">
        <v>43586</v>
      </c>
      <c r="B8" s="163">
        <v>117.72</v>
      </c>
      <c r="C8" s="163">
        <v>246.89</v>
      </c>
      <c r="D8" s="166">
        <v>144</v>
      </c>
      <c r="E8" s="124">
        <v>118.321</v>
      </c>
      <c r="F8" s="124">
        <v>113.404</v>
      </c>
      <c r="G8" s="124">
        <v>95.192999999999998</v>
      </c>
      <c r="H8" s="124">
        <v>178.85</v>
      </c>
      <c r="I8" s="124">
        <v>210.51599999999999</v>
      </c>
      <c r="J8" s="124">
        <v>166.30099999999999</v>
      </c>
      <c r="K8" s="124">
        <v>169.928</v>
      </c>
      <c r="L8" s="124">
        <v>125.289</v>
      </c>
      <c r="M8" s="124">
        <v>144</v>
      </c>
      <c r="N8" s="124">
        <v>116.575</v>
      </c>
      <c r="O8" s="124">
        <v>102.47499999999999</v>
      </c>
      <c r="P8" s="124">
        <v>152.70099999999999</v>
      </c>
      <c r="Q8" s="124">
        <v>227.529</v>
      </c>
      <c r="R8" s="124">
        <v>145.38999999999999</v>
      </c>
      <c r="S8" s="124">
        <v>158.178</v>
      </c>
      <c r="T8" s="124">
        <v>265.14299999999997</v>
      </c>
      <c r="U8" s="124">
        <v>156.93100000000001</v>
      </c>
      <c r="V8" s="124">
        <v>120.553</v>
      </c>
      <c r="W8" s="124">
        <v>157.197</v>
      </c>
      <c r="X8" s="124">
        <v>219.04300000000001</v>
      </c>
      <c r="Y8" s="124">
        <v>204.363</v>
      </c>
      <c r="Z8" s="124">
        <v>68.144000000000005</v>
      </c>
      <c r="AA8" s="124">
        <v>124.759</v>
      </c>
      <c r="AB8" s="124">
        <v>154.93600000000001</v>
      </c>
      <c r="AC8" s="124">
        <v>188.90799999999999</v>
      </c>
      <c r="AD8" s="124">
        <v>121.33799999999999</v>
      </c>
      <c r="AE8" s="124">
        <v>131.70400000000001</v>
      </c>
      <c r="AF8" s="124">
        <v>150.97200000000001</v>
      </c>
      <c r="AG8" s="124">
        <v>184.75</v>
      </c>
      <c r="AH8" s="124">
        <v>87.521000000000001</v>
      </c>
      <c r="AI8" s="173">
        <v>101.657</v>
      </c>
      <c r="AJ8" s="173">
        <v>124.446</v>
      </c>
      <c r="AK8" s="173">
        <v>120.367</v>
      </c>
      <c r="AL8" s="173">
        <v>135.583</v>
      </c>
      <c r="AM8" s="173">
        <v>103.813</v>
      </c>
      <c r="AN8" s="173"/>
      <c r="AO8" s="173"/>
      <c r="AP8" s="173"/>
      <c r="AQ8" s="173"/>
      <c r="AR8" s="173"/>
      <c r="AS8" s="173"/>
      <c r="AT8" s="173"/>
      <c r="AU8" s="173"/>
      <c r="AV8" s="173"/>
      <c r="AW8" s="173"/>
      <c r="AX8" s="173"/>
      <c r="AY8" s="173"/>
    </row>
    <row r="9" spans="1:54" ht="15">
      <c r="A9" s="248">
        <v>43617</v>
      </c>
      <c r="B9" s="163">
        <v>139.01</v>
      </c>
      <c r="C9" s="163">
        <v>291.54000000000002</v>
      </c>
      <c r="D9" s="166">
        <v>220</v>
      </c>
      <c r="E9" s="124">
        <v>150.01</v>
      </c>
      <c r="F9" s="124">
        <v>227.208</v>
      </c>
      <c r="G9" s="124">
        <v>288.82600000000002</v>
      </c>
      <c r="H9" s="124">
        <v>301.66899999999998</v>
      </c>
      <c r="I9" s="124">
        <v>251.57</v>
      </c>
      <c r="J9" s="124">
        <v>251.66399999999999</v>
      </c>
      <c r="K9" s="124">
        <v>192.35900000000001</v>
      </c>
      <c r="L9" s="124">
        <v>171.86600000000001</v>
      </c>
      <c r="M9" s="124">
        <v>122.01600000000001</v>
      </c>
      <c r="N9" s="124">
        <v>206.22300000000001</v>
      </c>
      <c r="O9" s="124">
        <v>220.096</v>
      </c>
      <c r="P9" s="124">
        <v>136.45400000000001</v>
      </c>
      <c r="Q9" s="124">
        <v>361.14100000000002</v>
      </c>
      <c r="R9" s="124">
        <v>178.83500000000001</v>
      </c>
      <c r="S9" s="124">
        <v>451.85199999999998</v>
      </c>
      <c r="T9" s="124">
        <v>295.428</v>
      </c>
      <c r="U9" s="124">
        <v>282.63900000000001</v>
      </c>
      <c r="V9" s="124">
        <v>158.625</v>
      </c>
      <c r="W9" s="124">
        <v>305.87099999999998</v>
      </c>
      <c r="X9" s="124">
        <v>220</v>
      </c>
      <c r="Y9" s="124">
        <v>178.62</v>
      </c>
      <c r="Z9" s="124">
        <v>67.995000000000005</v>
      </c>
      <c r="AA9" s="124">
        <v>197.65299999999999</v>
      </c>
      <c r="AB9" s="124">
        <v>110.039</v>
      </c>
      <c r="AC9" s="124">
        <v>230.30699999999999</v>
      </c>
      <c r="AD9" s="124">
        <v>134.62200000000001</v>
      </c>
      <c r="AE9" s="124">
        <v>126.48399999999999</v>
      </c>
      <c r="AF9" s="124">
        <v>352.916</v>
      </c>
      <c r="AG9" s="124">
        <v>200.00899999999999</v>
      </c>
      <c r="AH9" s="124">
        <v>227.88</v>
      </c>
      <c r="AI9" s="173">
        <v>282.06099999999998</v>
      </c>
      <c r="AJ9" s="173">
        <v>58.524000000000001</v>
      </c>
      <c r="AK9" s="173">
        <v>186.65700000000001</v>
      </c>
      <c r="AL9" s="173">
        <v>259.87299999999999</v>
      </c>
      <c r="AM9" s="173">
        <v>252.74799999999999</v>
      </c>
      <c r="AN9" s="173"/>
      <c r="AO9" s="173"/>
      <c r="AP9" s="173"/>
      <c r="AQ9" s="173"/>
      <c r="AR9" s="173"/>
      <c r="AS9" s="173"/>
      <c r="AT9" s="173"/>
      <c r="AU9" s="173"/>
      <c r="AV9" s="173"/>
      <c r="AW9" s="173"/>
      <c r="AX9" s="173"/>
      <c r="AY9" s="173"/>
    </row>
    <row r="10" spans="1:54" ht="15">
      <c r="A10" s="248">
        <v>43647</v>
      </c>
      <c r="B10" s="163">
        <v>62.22</v>
      </c>
      <c r="C10" s="163">
        <v>130.5</v>
      </c>
      <c r="D10" s="166">
        <v>84</v>
      </c>
      <c r="E10" s="124">
        <v>60.158000000000001</v>
      </c>
      <c r="F10" s="124">
        <v>141.529</v>
      </c>
      <c r="G10" s="124">
        <v>199.38399999999999</v>
      </c>
      <c r="H10" s="124">
        <v>160.56299999999999</v>
      </c>
      <c r="I10" s="124">
        <v>84</v>
      </c>
      <c r="J10" s="124">
        <v>113.455</v>
      </c>
      <c r="K10" s="124">
        <v>69.472999999999999</v>
      </c>
      <c r="L10" s="124">
        <v>75.045000000000002</v>
      </c>
      <c r="M10" s="124">
        <v>53.088999999999999</v>
      </c>
      <c r="N10" s="124">
        <v>94.653000000000006</v>
      </c>
      <c r="O10" s="124">
        <v>120.979</v>
      </c>
      <c r="P10" s="124">
        <v>53.302999999999997</v>
      </c>
      <c r="Q10" s="124">
        <v>179.92</v>
      </c>
      <c r="R10" s="124">
        <v>57.625</v>
      </c>
      <c r="S10" s="124">
        <v>446.69099999999997</v>
      </c>
      <c r="T10" s="124">
        <v>123.331</v>
      </c>
      <c r="U10" s="124">
        <v>107.60299999999999</v>
      </c>
      <c r="V10" s="124">
        <v>90.596999999999994</v>
      </c>
      <c r="W10" s="124">
        <v>211.08199999999999</v>
      </c>
      <c r="X10" s="124">
        <v>65.117999999999995</v>
      </c>
      <c r="Y10" s="124">
        <v>54.472999999999999</v>
      </c>
      <c r="Z10" s="124">
        <v>24.065000000000001</v>
      </c>
      <c r="AA10" s="124">
        <v>59.267000000000003</v>
      </c>
      <c r="AB10" s="124">
        <v>41.415999999999997</v>
      </c>
      <c r="AC10" s="124">
        <v>100.712</v>
      </c>
      <c r="AD10" s="124">
        <v>53.816000000000003</v>
      </c>
      <c r="AE10" s="124">
        <v>48.26</v>
      </c>
      <c r="AF10" s="124">
        <v>177.19200000000001</v>
      </c>
      <c r="AG10" s="124">
        <v>106.61499999999999</v>
      </c>
      <c r="AH10" s="124">
        <v>72.39</v>
      </c>
      <c r="AI10" s="173">
        <v>151.65799999999999</v>
      </c>
      <c r="AJ10" s="173">
        <v>25.28</v>
      </c>
      <c r="AK10" s="173">
        <v>66.525000000000006</v>
      </c>
      <c r="AL10" s="173">
        <v>90.302000000000007</v>
      </c>
      <c r="AM10" s="173">
        <v>81.453999999999994</v>
      </c>
      <c r="AN10" s="173"/>
      <c r="AO10" s="173"/>
      <c r="AP10" s="173"/>
      <c r="AQ10" s="173"/>
      <c r="AR10" s="173"/>
      <c r="AS10" s="173"/>
      <c r="AT10" s="173"/>
      <c r="AU10" s="173"/>
      <c r="AV10" s="173"/>
      <c r="AW10" s="173"/>
      <c r="AX10" s="173"/>
      <c r="AY10" s="173"/>
    </row>
    <row r="11" spans="1:54" ht="15">
      <c r="A11" s="248">
        <v>43678</v>
      </c>
      <c r="B11" s="163">
        <v>40.31</v>
      </c>
      <c r="C11" s="163">
        <v>71.41</v>
      </c>
      <c r="D11" s="166">
        <v>44</v>
      </c>
      <c r="E11" s="124">
        <v>34.136000000000003</v>
      </c>
      <c r="F11" s="124">
        <v>79.876999999999995</v>
      </c>
      <c r="G11" s="124">
        <v>80.680000000000007</v>
      </c>
      <c r="H11" s="124">
        <v>76.55</v>
      </c>
      <c r="I11" s="124">
        <v>43.326000000000001</v>
      </c>
      <c r="J11" s="124">
        <v>48.401000000000003</v>
      </c>
      <c r="K11" s="124">
        <v>42.058999999999997</v>
      </c>
      <c r="L11" s="124">
        <v>40.417999999999999</v>
      </c>
      <c r="M11" s="124">
        <v>44.081000000000003</v>
      </c>
      <c r="N11" s="124">
        <v>43.893000000000001</v>
      </c>
      <c r="O11" s="124">
        <v>52.893000000000001</v>
      </c>
      <c r="P11" s="124">
        <v>45.503</v>
      </c>
      <c r="Q11" s="124">
        <v>63.222000000000001</v>
      </c>
      <c r="R11" s="124">
        <v>34.253</v>
      </c>
      <c r="S11" s="124">
        <v>128.51300000000001</v>
      </c>
      <c r="T11" s="124">
        <v>50.161000000000001</v>
      </c>
      <c r="U11" s="124">
        <v>54.433</v>
      </c>
      <c r="V11" s="124">
        <v>41.106999999999999</v>
      </c>
      <c r="W11" s="124">
        <v>84.248999999999995</v>
      </c>
      <c r="X11" s="124">
        <v>45.843000000000004</v>
      </c>
      <c r="Y11" s="124">
        <v>43.332999999999998</v>
      </c>
      <c r="Z11" s="124">
        <v>18.047000000000001</v>
      </c>
      <c r="AA11" s="124">
        <v>37.091999999999999</v>
      </c>
      <c r="AB11" s="124">
        <v>29.446000000000002</v>
      </c>
      <c r="AC11" s="124">
        <v>50.466999999999999</v>
      </c>
      <c r="AD11" s="124">
        <v>42.204000000000001</v>
      </c>
      <c r="AE11" s="124">
        <v>37.646000000000001</v>
      </c>
      <c r="AF11" s="124">
        <v>66.085999999999999</v>
      </c>
      <c r="AG11" s="124">
        <v>43.645000000000003</v>
      </c>
      <c r="AH11" s="124">
        <v>42.777999999999999</v>
      </c>
      <c r="AI11" s="173">
        <v>51.591999999999999</v>
      </c>
      <c r="AJ11" s="173">
        <v>23.404</v>
      </c>
      <c r="AK11" s="173">
        <v>44</v>
      </c>
      <c r="AL11" s="173">
        <v>46.661000000000001</v>
      </c>
      <c r="AM11" s="173">
        <v>36.947000000000003</v>
      </c>
      <c r="AN11" s="173"/>
      <c r="AO11" s="173"/>
      <c r="AP11" s="173"/>
      <c r="AQ11" s="173"/>
      <c r="AR11" s="173"/>
      <c r="AS11" s="173"/>
      <c r="AT11" s="173"/>
      <c r="AU11" s="173"/>
      <c r="AV11" s="173"/>
      <c r="AW11" s="173"/>
      <c r="AX11" s="173"/>
      <c r="AY11" s="173"/>
    </row>
    <row r="12" spans="1:54" ht="15">
      <c r="A12" s="248">
        <v>43709</v>
      </c>
      <c r="B12" s="163">
        <v>28.07</v>
      </c>
      <c r="C12" s="163">
        <v>43.13</v>
      </c>
      <c r="D12" s="166">
        <v>35</v>
      </c>
      <c r="E12" s="124">
        <v>26.824999999999999</v>
      </c>
      <c r="F12" s="124">
        <v>66.683000000000007</v>
      </c>
      <c r="G12" s="124">
        <v>38.676000000000002</v>
      </c>
      <c r="H12" s="124">
        <v>44.923000000000002</v>
      </c>
      <c r="I12" s="124">
        <v>44.063000000000002</v>
      </c>
      <c r="J12" s="124">
        <v>49.661000000000001</v>
      </c>
      <c r="K12" s="124">
        <v>33.354999999999997</v>
      </c>
      <c r="L12" s="124">
        <v>37.238999999999997</v>
      </c>
      <c r="M12" s="124">
        <v>29.044</v>
      </c>
      <c r="N12" s="124">
        <v>33.295999999999999</v>
      </c>
      <c r="O12" s="124">
        <v>31.812999999999999</v>
      </c>
      <c r="P12" s="124">
        <v>38.372</v>
      </c>
      <c r="Q12" s="124">
        <v>52.183999999999997</v>
      </c>
      <c r="R12" s="124">
        <v>30.382999999999999</v>
      </c>
      <c r="S12" s="124">
        <v>59.975000000000001</v>
      </c>
      <c r="T12" s="124">
        <v>36.494</v>
      </c>
      <c r="U12" s="124">
        <v>41.552999999999997</v>
      </c>
      <c r="V12" s="124">
        <v>26.768999999999998</v>
      </c>
      <c r="W12" s="124">
        <v>43.723999999999997</v>
      </c>
      <c r="X12" s="124">
        <v>35</v>
      </c>
      <c r="Y12" s="124">
        <v>28.902000000000001</v>
      </c>
      <c r="Z12" s="124">
        <v>18.853000000000002</v>
      </c>
      <c r="AA12" s="124">
        <v>51.582000000000001</v>
      </c>
      <c r="AB12" s="124">
        <v>28.747</v>
      </c>
      <c r="AC12" s="124">
        <v>32.871000000000002</v>
      </c>
      <c r="AD12" s="124">
        <v>30.692</v>
      </c>
      <c r="AE12" s="124">
        <v>35.316000000000003</v>
      </c>
      <c r="AF12" s="124">
        <v>38.314</v>
      </c>
      <c r="AG12" s="124">
        <v>30.225000000000001</v>
      </c>
      <c r="AH12" s="124">
        <v>26.648</v>
      </c>
      <c r="AI12" s="173">
        <v>31.876999999999999</v>
      </c>
      <c r="AJ12" s="173">
        <v>20.363</v>
      </c>
      <c r="AK12" s="173">
        <v>58.03</v>
      </c>
      <c r="AL12" s="173">
        <v>41.045999999999999</v>
      </c>
      <c r="AM12" s="173">
        <v>29.564</v>
      </c>
      <c r="AN12" s="173"/>
      <c r="AO12" s="173"/>
      <c r="AP12" s="173"/>
      <c r="AQ12" s="173"/>
      <c r="AR12" s="173"/>
      <c r="AS12" s="173"/>
      <c r="AT12" s="173"/>
      <c r="AU12" s="173"/>
      <c r="AV12" s="173"/>
      <c r="AW12" s="173"/>
      <c r="AX12" s="173"/>
      <c r="AY12" s="173"/>
    </row>
    <row r="13" spans="1:54" ht="15">
      <c r="A13" s="248">
        <v>43739</v>
      </c>
      <c r="B13" s="163">
        <v>32.15</v>
      </c>
      <c r="C13" s="163">
        <v>43.7</v>
      </c>
      <c r="D13" s="166">
        <v>36.21</v>
      </c>
      <c r="E13" s="124">
        <v>26.681000000000001</v>
      </c>
      <c r="F13" s="124">
        <v>42.838000000000001</v>
      </c>
      <c r="G13" s="124">
        <v>32.723999999999997</v>
      </c>
      <c r="H13" s="124">
        <v>39.508000000000003</v>
      </c>
      <c r="I13" s="124">
        <v>73.388999999999996</v>
      </c>
      <c r="J13" s="124">
        <v>58.124000000000002</v>
      </c>
      <c r="K13" s="124">
        <v>26.5</v>
      </c>
      <c r="L13" s="124">
        <v>29.312999999999999</v>
      </c>
      <c r="M13" s="124">
        <v>27.978999999999999</v>
      </c>
      <c r="N13" s="124">
        <v>49.622</v>
      </c>
      <c r="O13" s="124">
        <v>27.100999999999999</v>
      </c>
      <c r="P13" s="124">
        <v>25.838999999999999</v>
      </c>
      <c r="Q13" s="124">
        <v>45.366999999999997</v>
      </c>
      <c r="R13" s="124">
        <v>27.748999999999999</v>
      </c>
      <c r="S13" s="124">
        <v>55.061</v>
      </c>
      <c r="T13" s="124">
        <v>41.926000000000002</v>
      </c>
      <c r="U13" s="124">
        <v>46.411999999999999</v>
      </c>
      <c r="V13" s="124">
        <v>32.49</v>
      </c>
      <c r="W13" s="124">
        <v>35.527000000000001</v>
      </c>
      <c r="X13" s="124">
        <v>29.654</v>
      </c>
      <c r="Y13" s="124">
        <v>26.018999999999998</v>
      </c>
      <c r="Z13" s="124">
        <v>26.440999999999999</v>
      </c>
      <c r="AA13" s="124">
        <v>33.996000000000002</v>
      </c>
      <c r="AB13" s="124">
        <v>28.460999999999999</v>
      </c>
      <c r="AC13" s="124">
        <v>45.963999999999999</v>
      </c>
      <c r="AD13" s="124">
        <v>51.594999999999999</v>
      </c>
      <c r="AE13" s="124">
        <v>33.668999999999997</v>
      </c>
      <c r="AF13" s="124">
        <v>33.926000000000002</v>
      </c>
      <c r="AG13" s="124">
        <v>30.751999999999999</v>
      </c>
      <c r="AH13" s="124">
        <v>27.2</v>
      </c>
      <c r="AI13" s="173">
        <v>31.795000000000002</v>
      </c>
      <c r="AJ13" s="173">
        <v>19.260000000000002</v>
      </c>
      <c r="AK13" s="173">
        <v>52.368000000000002</v>
      </c>
      <c r="AL13" s="173">
        <v>52.843000000000004</v>
      </c>
      <c r="AM13" s="173">
        <v>25.481999999999999</v>
      </c>
      <c r="AN13" s="173"/>
      <c r="AO13" s="173"/>
      <c r="AP13" s="173"/>
      <c r="AQ13" s="173"/>
      <c r="AR13" s="173"/>
      <c r="AS13" s="173"/>
      <c r="AT13" s="173"/>
      <c r="AU13" s="173"/>
      <c r="AV13" s="173"/>
      <c r="AW13" s="173"/>
      <c r="AX13" s="173"/>
      <c r="AY13" s="173"/>
    </row>
    <row r="14" spans="1:54" ht="15">
      <c r="A14" s="248">
        <v>43770</v>
      </c>
      <c r="B14" s="163">
        <v>29.25</v>
      </c>
      <c r="C14" s="163">
        <v>33.58</v>
      </c>
      <c r="D14" s="166">
        <v>30.29</v>
      </c>
      <c r="E14" s="124">
        <v>24.34</v>
      </c>
      <c r="F14" s="124">
        <v>29.355</v>
      </c>
      <c r="G14" s="124">
        <v>27.934999999999999</v>
      </c>
      <c r="H14" s="124">
        <v>31.507999999999999</v>
      </c>
      <c r="I14" s="124">
        <v>41.77</v>
      </c>
      <c r="J14" s="124">
        <v>39.283999999999999</v>
      </c>
      <c r="K14" s="124">
        <v>25.37</v>
      </c>
      <c r="L14" s="124">
        <v>22.524999999999999</v>
      </c>
      <c r="M14" s="124">
        <v>22.446000000000002</v>
      </c>
      <c r="N14" s="124">
        <v>41.228000000000002</v>
      </c>
      <c r="O14" s="124">
        <v>24.954999999999998</v>
      </c>
      <c r="P14" s="124">
        <v>21.577999999999999</v>
      </c>
      <c r="Q14" s="124">
        <v>35.03</v>
      </c>
      <c r="R14" s="124">
        <v>25.501999999999999</v>
      </c>
      <c r="S14" s="124">
        <v>41.628</v>
      </c>
      <c r="T14" s="124">
        <v>32.503</v>
      </c>
      <c r="U14" s="124">
        <v>32.247</v>
      </c>
      <c r="V14" s="124">
        <v>26.762</v>
      </c>
      <c r="W14" s="124">
        <v>28.216999999999999</v>
      </c>
      <c r="X14" s="124">
        <v>25.651</v>
      </c>
      <c r="Y14" s="124">
        <v>25.891999999999999</v>
      </c>
      <c r="Z14" s="124">
        <v>16.372</v>
      </c>
      <c r="AA14" s="124">
        <v>24.045000000000002</v>
      </c>
      <c r="AB14" s="124">
        <v>23.861999999999998</v>
      </c>
      <c r="AC14" s="124">
        <v>34.823999999999998</v>
      </c>
      <c r="AD14" s="124">
        <v>34.075000000000003</v>
      </c>
      <c r="AE14" s="124">
        <v>25.116</v>
      </c>
      <c r="AF14" s="124">
        <v>29.364000000000001</v>
      </c>
      <c r="AG14" s="124">
        <v>28.524000000000001</v>
      </c>
      <c r="AH14" s="124">
        <v>26.962</v>
      </c>
      <c r="AI14" s="173">
        <v>26.545000000000002</v>
      </c>
      <c r="AJ14" s="173">
        <v>16.138000000000002</v>
      </c>
      <c r="AK14" s="173">
        <v>30.991</v>
      </c>
      <c r="AL14" s="173">
        <v>32.277999999999999</v>
      </c>
      <c r="AM14" s="173">
        <v>23.96</v>
      </c>
      <c r="AN14" s="173"/>
      <c r="AO14" s="173"/>
      <c r="AP14" s="173"/>
      <c r="AQ14" s="173"/>
      <c r="AR14" s="173"/>
      <c r="AS14" s="173"/>
      <c r="AT14" s="173"/>
      <c r="AU14" s="173"/>
      <c r="AV14" s="173"/>
      <c r="AW14" s="173"/>
      <c r="AX14" s="173"/>
      <c r="AY14" s="173"/>
    </row>
    <row r="15" spans="1:54" ht="15">
      <c r="A15" s="248">
        <v>43800</v>
      </c>
      <c r="B15" s="163">
        <v>24.96</v>
      </c>
      <c r="C15" s="163">
        <v>27.42</v>
      </c>
      <c r="D15" s="166">
        <v>25.64</v>
      </c>
      <c r="E15" s="124">
        <v>19.940999999999999</v>
      </c>
      <c r="F15" s="124">
        <v>25.692</v>
      </c>
      <c r="G15" s="124">
        <v>26.571000000000002</v>
      </c>
      <c r="H15" s="124">
        <v>27.241</v>
      </c>
      <c r="I15" s="124">
        <v>28.914000000000001</v>
      </c>
      <c r="J15" s="124">
        <v>29.387</v>
      </c>
      <c r="K15" s="124">
        <v>22.542000000000002</v>
      </c>
      <c r="L15" s="124">
        <v>20.529</v>
      </c>
      <c r="M15" s="124">
        <v>20.195</v>
      </c>
      <c r="N15" s="124">
        <v>29.41</v>
      </c>
      <c r="O15" s="124">
        <v>22.733000000000001</v>
      </c>
      <c r="P15" s="124">
        <v>19.896000000000001</v>
      </c>
      <c r="Q15" s="124">
        <v>30.321999999999999</v>
      </c>
      <c r="R15" s="124">
        <v>21.533999999999999</v>
      </c>
      <c r="S15" s="124">
        <v>37.774999999999999</v>
      </c>
      <c r="T15" s="124">
        <v>29.026</v>
      </c>
      <c r="U15" s="124">
        <v>26.247</v>
      </c>
      <c r="V15" s="124">
        <v>24.852</v>
      </c>
      <c r="W15" s="124">
        <v>25.986000000000001</v>
      </c>
      <c r="X15" s="124">
        <v>23.068000000000001</v>
      </c>
      <c r="Y15" s="124">
        <v>22.164999999999999</v>
      </c>
      <c r="Z15" s="124">
        <v>13.858000000000001</v>
      </c>
      <c r="AA15" s="124">
        <v>22.315000000000001</v>
      </c>
      <c r="AB15" s="124">
        <v>20.103999999999999</v>
      </c>
      <c r="AC15" s="124">
        <v>26.274999999999999</v>
      </c>
      <c r="AD15" s="124">
        <v>23.920999999999999</v>
      </c>
      <c r="AE15" s="124">
        <v>19.722000000000001</v>
      </c>
      <c r="AF15" s="124">
        <v>26.832000000000001</v>
      </c>
      <c r="AG15" s="124">
        <v>23.577999999999999</v>
      </c>
      <c r="AH15" s="124">
        <v>22.609000000000002</v>
      </c>
      <c r="AI15" s="173">
        <v>23.573</v>
      </c>
      <c r="AJ15" s="173">
        <v>14.999000000000001</v>
      </c>
      <c r="AK15" s="173">
        <v>24.574000000000002</v>
      </c>
      <c r="AL15" s="173">
        <v>24.940999999999999</v>
      </c>
      <c r="AM15" s="173">
        <v>22.471</v>
      </c>
      <c r="AN15" s="173"/>
      <c r="AO15" s="173"/>
      <c r="AP15" s="173"/>
      <c r="AQ15" s="173"/>
      <c r="AR15" s="173"/>
      <c r="AS15" s="173"/>
      <c r="AT15" s="173"/>
      <c r="AU15" s="173"/>
      <c r="AV15" s="173"/>
      <c r="AW15" s="173"/>
      <c r="AX15" s="173"/>
      <c r="AY15" s="173"/>
    </row>
    <row r="16" spans="1:54" ht="15">
      <c r="A16" s="248">
        <v>43831</v>
      </c>
      <c r="B16" s="163">
        <v>24.48</v>
      </c>
      <c r="C16" s="163">
        <v>25.59</v>
      </c>
      <c r="D16" s="166">
        <v>24.31</v>
      </c>
      <c r="E16" s="124">
        <v>17.34</v>
      </c>
      <c r="F16" s="124">
        <v>22.925999999999998</v>
      </c>
      <c r="G16" s="124">
        <v>25.806000000000001</v>
      </c>
      <c r="H16" s="124">
        <v>24.413</v>
      </c>
      <c r="I16" s="124">
        <v>24.806000000000001</v>
      </c>
      <c r="J16" s="124">
        <v>24.463999999999999</v>
      </c>
      <c r="K16" s="124">
        <v>19.928999999999998</v>
      </c>
      <c r="L16" s="124">
        <v>18.373000000000001</v>
      </c>
      <c r="M16" s="124">
        <v>18.091000000000001</v>
      </c>
      <c r="N16" s="124">
        <v>23.46</v>
      </c>
      <c r="O16" s="124">
        <v>19.863</v>
      </c>
      <c r="P16" s="124">
        <v>18.117000000000001</v>
      </c>
      <c r="Q16" s="124">
        <v>27.128</v>
      </c>
      <c r="R16" s="124">
        <v>19.087</v>
      </c>
      <c r="S16" s="124">
        <v>32.927999999999997</v>
      </c>
      <c r="T16" s="124">
        <v>24.745999999999999</v>
      </c>
      <c r="U16" s="124">
        <v>23.542999999999999</v>
      </c>
      <c r="V16" s="124">
        <v>21.288</v>
      </c>
      <c r="W16" s="124">
        <v>25.181999999999999</v>
      </c>
      <c r="X16" s="124">
        <v>20.635999999999999</v>
      </c>
      <c r="Y16" s="124">
        <v>19.565000000000001</v>
      </c>
      <c r="Z16" s="124">
        <v>12.499000000000001</v>
      </c>
      <c r="AA16" s="124">
        <v>19.811</v>
      </c>
      <c r="AB16" s="124">
        <v>21.106999999999999</v>
      </c>
      <c r="AC16" s="124">
        <v>22.690999999999999</v>
      </c>
      <c r="AD16" s="124">
        <v>21.472000000000001</v>
      </c>
      <c r="AE16" s="124">
        <v>17.036999999999999</v>
      </c>
      <c r="AF16" s="124">
        <v>24.148</v>
      </c>
      <c r="AG16" s="124">
        <v>20.635999999999999</v>
      </c>
      <c r="AH16" s="124">
        <v>20.084</v>
      </c>
      <c r="AI16" s="173">
        <v>21.292000000000002</v>
      </c>
      <c r="AJ16" s="173">
        <v>13.472</v>
      </c>
      <c r="AK16" s="173">
        <v>21.61</v>
      </c>
      <c r="AL16" s="173">
        <v>21.891999999999999</v>
      </c>
      <c r="AM16" s="173">
        <v>20.663</v>
      </c>
      <c r="AN16" s="173"/>
      <c r="AO16" s="173"/>
      <c r="AP16" s="173"/>
      <c r="AQ16" s="173"/>
      <c r="AR16" s="173"/>
      <c r="AS16" s="173"/>
      <c r="AT16" s="173"/>
      <c r="AU16" s="173"/>
      <c r="AV16" s="173"/>
      <c r="AW16" s="173"/>
      <c r="AX16" s="173"/>
      <c r="AY16" s="173"/>
    </row>
    <row r="17" spans="1:1005" ht="15">
      <c r="A17" s="248">
        <v>43862</v>
      </c>
      <c r="B17" s="163">
        <v>22.04</v>
      </c>
      <c r="C17" s="163">
        <v>23.58</v>
      </c>
      <c r="D17" s="166">
        <v>22.39</v>
      </c>
      <c r="E17" s="124">
        <v>14.999000000000001</v>
      </c>
      <c r="F17" s="124">
        <v>20.055</v>
      </c>
      <c r="G17" s="124">
        <v>20.393999999999998</v>
      </c>
      <c r="H17" s="124">
        <v>21.18</v>
      </c>
      <c r="I17" s="124">
        <v>35.988</v>
      </c>
      <c r="J17" s="124">
        <v>23.603000000000002</v>
      </c>
      <c r="K17" s="124">
        <v>16.896999999999998</v>
      </c>
      <c r="L17" s="124">
        <v>15.622</v>
      </c>
      <c r="M17" s="124">
        <v>16.032</v>
      </c>
      <c r="N17" s="124">
        <v>20.972999999999999</v>
      </c>
      <c r="O17" s="124">
        <v>17.652000000000001</v>
      </c>
      <c r="P17" s="124">
        <v>17.463000000000001</v>
      </c>
      <c r="Q17" s="124">
        <v>22.896000000000001</v>
      </c>
      <c r="R17" s="124">
        <v>20.632000000000001</v>
      </c>
      <c r="S17" s="124">
        <v>30.591999999999999</v>
      </c>
      <c r="T17" s="124">
        <v>20.863</v>
      </c>
      <c r="U17" s="124">
        <v>21.402999999999999</v>
      </c>
      <c r="V17" s="124">
        <v>21.798999999999999</v>
      </c>
      <c r="W17" s="124">
        <v>26.15</v>
      </c>
      <c r="X17" s="124">
        <v>20.738</v>
      </c>
      <c r="Y17" s="124">
        <v>16.584</v>
      </c>
      <c r="Z17" s="124">
        <v>15.984</v>
      </c>
      <c r="AA17" s="124">
        <v>17.123999999999999</v>
      </c>
      <c r="AB17" s="124">
        <v>18.803999999999998</v>
      </c>
      <c r="AC17" s="124">
        <v>18.922999999999998</v>
      </c>
      <c r="AD17" s="124">
        <v>20.789000000000001</v>
      </c>
      <c r="AE17" s="124">
        <v>14.381</v>
      </c>
      <c r="AF17" s="124">
        <v>21.143000000000001</v>
      </c>
      <c r="AG17" s="124">
        <v>17.385000000000002</v>
      </c>
      <c r="AH17" s="124">
        <v>17.117999999999999</v>
      </c>
      <c r="AI17" s="173">
        <v>18.350999999999999</v>
      </c>
      <c r="AJ17" s="173">
        <v>11.579000000000001</v>
      </c>
      <c r="AK17" s="173">
        <v>20.895</v>
      </c>
      <c r="AL17" s="173">
        <v>21.646000000000001</v>
      </c>
      <c r="AM17" s="173">
        <v>17.954000000000001</v>
      </c>
      <c r="AN17" s="173"/>
      <c r="AO17" s="173"/>
      <c r="AP17" s="173"/>
      <c r="AQ17" s="173"/>
      <c r="AR17" s="173"/>
      <c r="AS17" s="173"/>
      <c r="AT17" s="173"/>
      <c r="AU17" s="173"/>
      <c r="AV17" s="173"/>
      <c r="AW17" s="173"/>
      <c r="AX17" s="173"/>
      <c r="AY17" s="173"/>
    </row>
    <row r="18" spans="1:1005" ht="15">
      <c r="A18" s="248">
        <v>43891</v>
      </c>
      <c r="B18" s="163">
        <v>34.159999999999997</v>
      </c>
      <c r="C18" s="163">
        <v>39.369999999999997</v>
      </c>
      <c r="D18" s="166">
        <v>36.020000000000003</v>
      </c>
      <c r="E18" s="124">
        <v>25.061</v>
      </c>
      <c r="F18" s="124">
        <v>31.076000000000001</v>
      </c>
      <c r="G18" s="124">
        <v>20.039000000000001</v>
      </c>
      <c r="H18" s="124">
        <v>32.944000000000003</v>
      </c>
      <c r="I18" s="124">
        <v>65.406000000000006</v>
      </c>
      <c r="J18" s="124">
        <v>27.309000000000001</v>
      </c>
      <c r="K18" s="124">
        <v>25.097999999999999</v>
      </c>
      <c r="L18" s="124">
        <v>41.375</v>
      </c>
      <c r="M18" s="124">
        <v>25.638000000000002</v>
      </c>
      <c r="N18" s="124">
        <v>28.86</v>
      </c>
      <c r="O18" s="124">
        <v>27.268999999999998</v>
      </c>
      <c r="P18" s="124">
        <v>31.012</v>
      </c>
      <c r="Q18" s="124">
        <v>40.170999999999999</v>
      </c>
      <c r="R18" s="124">
        <v>45.667000000000002</v>
      </c>
      <c r="S18" s="124">
        <v>39.537999999999997</v>
      </c>
      <c r="T18" s="124">
        <v>36.984000000000002</v>
      </c>
      <c r="U18" s="124">
        <v>33.613999999999997</v>
      </c>
      <c r="V18" s="124">
        <v>29.981999999999999</v>
      </c>
      <c r="W18" s="124">
        <v>28.794</v>
      </c>
      <c r="X18" s="124">
        <v>30.411999999999999</v>
      </c>
      <c r="Y18" s="124">
        <v>20.004000000000001</v>
      </c>
      <c r="Z18" s="124">
        <v>25.126000000000001</v>
      </c>
      <c r="AA18" s="124">
        <v>45.354999999999997</v>
      </c>
      <c r="AB18" s="124">
        <v>21.106000000000002</v>
      </c>
      <c r="AC18" s="124">
        <v>25.776</v>
      </c>
      <c r="AD18" s="124">
        <v>52.404000000000003</v>
      </c>
      <c r="AE18" s="124">
        <v>14.385999999999999</v>
      </c>
      <c r="AF18" s="124">
        <v>39.353999999999999</v>
      </c>
      <c r="AG18" s="124">
        <v>20.498999999999999</v>
      </c>
      <c r="AH18" s="124">
        <v>30.167000000000002</v>
      </c>
      <c r="AI18" s="173">
        <v>35.529000000000003</v>
      </c>
      <c r="AJ18" s="173">
        <v>17.98</v>
      </c>
      <c r="AK18" s="173">
        <v>21.908999999999999</v>
      </c>
      <c r="AL18" s="173">
        <v>39.71</v>
      </c>
      <c r="AM18" s="173">
        <v>18.978000000000002</v>
      </c>
      <c r="AN18" s="173"/>
      <c r="AO18" s="173"/>
      <c r="AP18" s="173"/>
      <c r="AQ18" s="173"/>
      <c r="AR18" s="173"/>
      <c r="AS18" s="173"/>
      <c r="AT18" s="173"/>
      <c r="AU18" s="173"/>
      <c r="AV18" s="173"/>
      <c r="AW18" s="173"/>
      <c r="AX18" s="173"/>
      <c r="AY18" s="173"/>
    </row>
    <row r="19" spans="1:1005" ht="15">
      <c r="A19" s="248">
        <v>43922</v>
      </c>
      <c r="B19" s="163">
        <v>63.41</v>
      </c>
      <c r="C19" s="163">
        <v>92.91</v>
      </c>
      <c r="D19" s="166">
        <v>77.08</v>
      </c>
      <c r="E19" s="124">
        <v>43.616999999999997</v>
      </c>
      <c r="F19" s="124">
        <v>38.683</v>
      </c>
      <c r="G19" s="124">
        <v>43.795999999999999</v>
      </c>
      <c r="H19" s="124">
        <v>81.531000000000006</v>
      </c>
      <c r="I19" s="124">
        <v>113.878</v>
      </c>
      <c r="J19" s="124">
        <v>82.86</v>
      </c>
      <c r="K19" s="124">
        <v>60.542999999999999</v>
      </c>
      <c r="L19" s="124">
        <v>102.679</v>
      </c>
      <c r="M19" s="124">
        <v>56.378</v>
      </c>
      <c r="N19" s="124">
        <v>53.796999999999997</v>
      </c>
      <c r="O19" s="124">
        <v>72.08</v>
      </c>
      <c r="P19" s="124">
        <v>91.019000000000005</v>
      </c>
      <c r="Q19" s="124">
        <v>78.034000000000006</v>
      </c>
      <c r="R19" s="124">
        <v>58.94</v>
      </c>
      <c r="S19" s="124">
        <v>88.051000000000002</v>
      </c>
      <c r="T19" s="124">
        <v>76.325999999999993</v>
      </c>
      <c r="U19" s="124">
        <v>51.374000000000002</v>
      </c>
      <c r="V19" s="124">
        <v>40.752000000000002</v>
      </c>
      <c r="W19" s="124">
        <v>73.87</v>
      </c>
      <c r="X19" s="124">
        <v>58.289000000000001</v>
      </c>
      <c r="Y19" s="124">
        <v>51.411999999999999</v>
      </c>
      <c r="Z19" s="124">
        <v>50.776000000000003</v>
      </c>
      <c r="AA19" s="124">
        <v>90.822999999999993</v>
      </c>
      <c r="AB19" s="124">
        <v>55.539000000000001</v>
      </c>
      <c r="AC19" s="124">
        <v>81.540999999999997</v>
      </c>
      <c r="AD19" s="124">
        <v>76.02</v>
      </c>
      <c r="AE19" s="124">
        <v>49.433999999999997</v>
      </c>
      <c r="AF19" s="124">
        <v>63.595999999999997</v>
      </c>
      <c r="AG19" s="124">
        <v>52.295000000000002</v>
      </c>
      <c r="AH19" s="124">
        <v>67.531000000000006</v>
      </c>
      <c r="AI19" s="173">
        <v>75.933000000000007</v>
      </c>
      <c r="AJ19" s="173">
        <v>39.854999999999997</v>
      </c>
      <c r="AK19" s="173">
        <v>53.337000000000003</v>
      </c>
      <c r="AL19" s="173">
        <v>72.405000000000001</v>
      </c>
      <c r="AM19" s="173">
        <v>46.228999999999999</v>
      </c>
      <c r="AN19" s="173"/>
      <c r="AO19" s="173"/>
      <c r="AP19" s="173"/>
      <c r="AQ19" s="173"/>
      <c r="AR19" s="173"/>
      <c r="AS19" s="173"/>
      <c r="AT19" s="173"/>
      <c r="AU19" s="173"/>
      <c r="AV19" s="173"/>
      <c r="AW19" s="173"/>
      <c r="AX19" s="173"/>
      <c r="AY19" s="173"/>
    </row>
    <row r="20" spans="1:1005" ht="15">
      <c r="A20" s="248">
        <v>43952</v>
      </c>
      <c r="B20" s="163">
        <v>155.6</v>
      </c>
      <c r="C20" s="163">
        <v>275.73</v>
      </c>
      <c r="D20" s="166">
        <v>221.07</v>
      </c>
      <c r="E20" s="124">
        <v>156.077</v>
      </c>
      <c r="F20" s="124">
        <v>143.05799999999999</v>
      </c>
      <c r="G20" s="124">
        <v>442.471</v>
      </c>
      <c r="H20" s="124">
        <v>345.31599999999997</v>
      </c>
      <c r="I20" s="124">
        <v>315.40899999999999</v>
      </c>
      <c r="J20" s="124">
        <v>276.61200000000002</v>
      </c>
      <c r="K20" s="124">
        <v>139.54499999999999</v>
      </c>
      <c r="L20" s="124">
        <v>180.84100000000001</v>
      </c>
      <c r="M20" s="124">
        <v>114.813</v>
      </c>
      <c r="N20" s="124">
        <v>171.87</v>
      </c>
      <c r="O20" s="124">
        <v>197.529</v>
      </c>
      <c r="P20" s="124">
        <v>267.08499999999998</v>
      </c>
      <c r="Q20" s="124">
        <v>219.376</v>
      </c>
      <c r="R20" s="124">
        <v>186.68700000000001</v>
      </c>
      <c r="S20" s="124">
        <v>350.61500000000001</v>
      </c>
      <c r="T20" s="124">
        <v>306.589</v>
      </c>
      <c r="U20" s="124">
        <v>180.46799999999999</v>
      </c>
      <c r="V20" s="124">
        <v>192.262</v>
      </c>
      <c r="W20" s="124">
        <v>223.905</v>
      </c>
      <c r="X20" s="124">
        <v>244.46</v>
      </c>
      <c r="Y20" s="124">
        <v>74.465000000000003</v>
      </c>
      <c r="Z20" s="124">
        <v>158.31700000000001</v>
      </c>
      <c r="AA20" s="124">
        <v>210.92500000000001</v>
      </c>
      <c r="AB20" s="124">
        <v>239.03299999999999</v>
      </c>
      <c r="AC20" s="124">
        <v>207.739</v>
      </c>
      <c r="AD20" s="124">
        <v>208.65899999999999</v>
      </c>
      <c r="AE20" s="124">
        <v>242.292</v>
      </c>
      <c r="AF20" s="124">
        <v>265.67899999999997</v>
      </c>
      <c r="AG20" s="124">
        <v>109.17400000000001</v>
      </c>
      <c r="AH20" s="124">
        <v>147.84</v>
      </c>
      <c r="AI20" s="173">
        <v>115.383</v>
      </c>
      <c r="AJ20" s="173">
        <v>104.181</v>
      </c>
      <c r="AK20" s="173">
        <v>242.69300000000001</v>
      </c>
      <c r="AL20" s="173">
        <v>183.15899999999999</v>
      </c>
      <c r="AM20" s="173">
        <v>105.199</v>
      </c>
      <c r="AN20" s="173"/>
      <c r="AO20" s="173"/>
      <c r="AP20" s="173"/>
      <c r="AQ20" s="173"/>
      <c r="AR20" s="173"/>
      <c r="AS20" s="173"/>
      <c r="AT20" s="173"/>
      <c r="AU20" s="173"/>
      <c r="AV20" s="173"/>
      <c r="AW20" s="173"/>
      <c r="AX20" s="173"/>
      <c r="AY20" s="173"/>
    </row>
    <row r="21" spans="1:1005" ht="15">
      <c r="A21" s="248">
        <v>43983</v>
      </c>
      <c r="B21" s="163">
        <v>177.05</v>
      </c>
      <c r="C21" s="163">
        <v>338.23</v>
      </c>
      <c r="D21" s="166">
        <v>261.05</v>
      </c>
      <c r="E21" s="124">
        <v>298.31299999999999</v>
      </c>
      <c r="F21" s="124">
        <v>362.56299999999999</v>
      </c>
      <c r="G21" s="124">
        <v>675.3</v>
      </c>
      <c r="H21" s="124">
        <v>381.846</v>
      </c>
      <c r="I21" s="124">
        <v>394.161</v>
      </c>
      <c r="J21" s="124">
        <v>271.82</v>
      </c>
      <c r="K21" s="124">
        <v>169.434</v>
      </c>
      <c r="L21" s="124">
        <v>150.006</v>
      </c>
      <c r="M21" s="124">
        <v>170.33500000000001</v>
      </c>
      <c r="N21" s="124">
        <v>278.58499999999998</v>
      </c>
      <c r="O21" s="124">
        <v>167.06800000000001</v>
      </c>
      <c r="P21" s="124">
        <v>408.72699999999998</v>
      </c>
      <c r="Q21" s="124">
        <v>217.90899999999999</v>
      </c>
      <c r="R21" s="124">
        <v>545.96299999999997</v>
      </c>
      <c r="S21" s="124">
        <v>312.57400000000001</v>
      </c>
      <c r="T21" s="124">
        <v>509.02699999999999</v>
      </c>
      <c r="U21" s="124">
        <v>186.37700000000001</v>
      </c>
      <c r="V21" s="124">
        <v>334.315</v>
      </c>
      <c r="W21" s="124">
        <v>155.386</v>
      </c>
      <c r="X21" s="124">
        <v>199.15600000000001</v>
      </c>
      <c r="Y21" s="124">
        <v>51.878</v>
      </c>
      <c r="Z21" s="124">
        <v>214.75899999999999</v>
      </c>
      <c r="AA21" s="124">
        <v>139.84700000000001</v>
      </c>
      <c r="AB21" s="124">
        <v>280.58100000000002</v>
      </c>
      <c r="AC21" s="124">
        <v>193.46</v>
      </c>
      <c r="AD21" s="124">
        <v>167.72399999999999</v>
      </c>
      <c r="AE21" s="124">
        <v>474.56299999999999</v>
      </c>
      <c r="AF21" s="124">
        <v>272.202</v>
      </c>
      <c r="AG21" s="124">
        <v>241.9</v>
      </c>
      <c r="AH21" s="124">
        <v>428.69400000000002</v>
      </c>
      <c r="AI21" s="173">
        <v>46.093000000000004</v>
      </c>
      <c r="AJ21" s="173">
        <v>145.42599999999999</v>
      </c>
      <c r="AK21" s="173">
        <v>330.13799999999998</v>
      </c>
      <c r="AL21" s="173">
        <v>317.87799999999999</v>
      </c>
      <c r="AM21" s="173">
        <v>108.92</v>
      </c>
      <c r="AN21" s="173"/>
      <c r="AO21" s="173"/>
      <c r="AP21" s="173"/>
      <c r="AQ21" s="173"/>
      <c r="AR21" s="173"/>
      <c r="AS21" s="173"/>
      <c r="AT21" s="173"/>
      <c r="AU21" s="173"/>
      <c r="AV21" s="173"/>
      <c r="AW21" s="173"/>
      <c r="AX21" s="173"/>
      <c r="AY21" s="173"/>
    </row>
    <row r="22" spans="1:1005" ht="15">
      <c r="A22" s="248">
        <v>44013</v>
      </c>
      <c r="B22" s="163">
        <v>62.06</v>
      </c>
      <c r="C22" s="163">
        <v>151.91</v>
      </c>
      <c r="D22" s="166">
        <v>116.85</v>
      </c>
      <c r="E22" s="124">
        <v>168.57400000000001</v>
      </c>
      <c r="F22" s="124">
        <v>208.386</v>
      </c>
      <c r="G22" s="124">
        <v>321.93</v>
      </c>
      <c r="H22" s="124">
        <v>122.74299999999999</v>
      </c>
      <c r="I22" s="124">
        <v>160.83699999999999</v>
      </c>
      <c r="J22" s="124">
        <v>89.628</v>
      </c>
      <c r="K22" s="124">
        <v>66.372</v>
      </c>
      <c r="L22" s="124">
        <v>64.804000000000002</v>
      </c>
      <c r="M22" s="124">
        <v>70.188999999999993</v>
      </c>
      <c r="N22" s="124">
        <v>130.13999999999999</v>
      </c>
      <c r="O22" s="124">
        <v>66.114999999999995</v>
      </c>
      <c r="P22" s="124">
        <v>196.917</v>
      </c>
      <c r="Q22" s="124">
        <v>69.453000000000003</v>
      </c>
      <c r="R22" s="124">
        <v>487.28300000000002</v>
      </c>
      <c r="S22" s="124">
        <v>122.148</v>
      </c>
      <c r="T22" s="124">
        <v>188.46</v>
      </c>
      <c r="U22" s="124">
        <v>92.715000000000003</v>
      </c>
      <c r="V22" s="124">
        <v>207.262</v>
      </c>
      <c r="W22" s="124">
        <v>49.686</v>
      </c>
      <c r="X22" s="124">
        <v>59.195999999999998</v>
      </c>
      <c r="Y22" s="124">
        <v>21.498999999999999</v>
      </c>
      <c r="Z22" s="124">
        <v>63.292999999999999</v>
      </c>
      <c r="AA22" s="124">
        <v>52.95</v>
      </c>
      <c r="AB22" s="124">
        <v>115.91</v>
      </c>
      <c r="AC22" s="124">
        <v>74.221999999999994</v>
      </c>
      <c r="AD22" s="124">
        <v>61.152000000000001</v>
      </c>
      <c r="AE22" s="124">
        <v>209.65700000000001</v>
      </c>
      <c r="AF22" s="124">
        <v>143.95599999999999</v>
      </c>
      <c r="AG22" s="124">
        <v>72.263000000000005</v>
      </c>
      <c r="AH22" s="124">
        <v>208.59399999999999</v>
      </c>
      <c r="AI22" s="173">
        <v>22.984999999999999</v>
      </c>
      <c r="AJ22" s="173">
        <v>51.707000000000001</v>
      </c>
      <c r="AK22" s="173">
        <v>104.875</v>
      </c>
      <c r="AL22" s="173">
        <v>96.513000000000005</v>
      </c>
      <c r="AM22" s="173">
        <v>42.17</v>
      </c>
      <c r="AN22" s="173"/>
      <c r="AO22" s="173"/>
      <c r="AP22" s="173"/>
      <c r="AQ22" s="173"/>
      <c r="AR22" s="173"/>
      <c r="AS22" s="173"/>
      <c r="AT22" s="173"/>
      <c r="AU22" s="173"/>
      <c r="AV22" s="173"/>
      <c r="AW22" s="173"/>
      <c r="AX22" s="173"/>
      <c r="AY22" s="173"/>
    </row>
    <row r="23" spans="1:1005" ht="15">
      <c r="A23" s="248">
        <v>44044</v>
      </c>
      <c r="B23" s="163">
        <v>44.99</v>
      </c>
      <c r="C23" s="163">
        <v>78.14</v>
      </c>
      <c r="D23" s="166">
        <v>63.46</v>
      </c>
      <c r="E23" s="124">
        <v>87.078000000000003</v>
      </c>
      <c r="F23" s="124">
        <v>80.144000000000005</v>
      </c>
      <c r="G23" s="124">
        <v>120.51</v>
      </c>
      <c r="H23" s="124">
        <v>54.768999999999998</v>
      </c>
      <c r="I23" s="124">
        <v>61.74</v>
      </c>
      <c r="J23" s="124">
        <v>50.98</v>
      </c>
      <c r="K23" s="124">
        <v>38.997</v>
      </c>
      <c r="L23" s="124">
        <v>48.305</v>
      </c>
      <c r="M23" s="124">
        <v>36.642000000000003</v>
      </c>
      <c r="N23" s="124">
        <v>55.749000000000002</v>
      </c>
      <c r="O23" s="124">
        <v>50.918999999999997</v>
      </c>
      <c r="P23" s="124">
        <v>66.209999999999994</v>
      </c>
      <c r="Q23" s="124">
        <v>40.445</v>
      </c>
      <c r="R23" s="124">
        <v>130.13</v>
      </c>
      <c r="S23" s="124">
        <v>51.73</v>
      </c>
      <c r="T23" s="124">
        <v>79.341999999999999</v>
      </c>
      <c r="U23" s="124">
        <v>43.186</v>
      </c>
      <c r="V23" s="124">
        <v>79.210999999999999</v>
      </c>
      <c r="W23" s="124">
        <v>40.180999999999997</v>
      </c>
      <c r="X23" s="124">
        <v>45.057000000000002</v>
      </c>
      <c r="Y23" s="124">
        <v>17.094000000000001</v>
      </c>
      <c r="Z23" s="124">
        <v>37.491</v>
      </c>
      <c r="AA23" s="124">
        <v>33.314999999999998</v>
      </c>
      <c r="AB23" s="124">
        <v>53.744999999999997</v>
      </c>
      <c r="AC23" s="124">
        <v>50.929000000000002</v>
      </c>
      <c r="AD23" s="124">
        <v>42.354999999999997</v>
      </c>
      <c r="AE23" s="124">
        <v>73.757999999999996</v>
      </c>
      <c r="AF23" s="124">
        <v>53.146999999999998</v>
      </c>
      <c r="AG23" s="124">
        <v>42.406999999999996</v>
      </c>
      <c r="AH23" s="124">
        <v>63.76</v>
      </c>
      <c r="AI23" s="173">
        <v>22.001000000000001</v>
      </c>
      <c r="AJ23" s="173">
        <v>35.875999999999998</v>
      </c>
      <c r="AK23" s="173">
        <v>52.106999999999999</v>
      </c>
      <c r="AL23" s="173">
        <v>41.284999999999997</v>
      </c>
      <c r="AM23" s="173">
        <v>26.998999999999999</v>
      </c>
      <c r="AN23" s="173"/>
      <c r="AO23" s="173"/>
      <c r="AP23" s="173"/>
      <c r="AQ23" s="173"/>
      <c r="AR23" s="173"/>
      <c r="AS23" s="173"/>
      <c r="AT23" s="173"/>
      <c r="AU23" s="173"/>
      <c r="AV23" s="173"/>
      <c r="AW23" s="173"/>
      <c r="AX23" s="173"/>
      <c r="AY23" s="173"/>
    </row>
    <row r="24" spans="1:1005" ht="15">
      <c r="A24" s="248">
        <v>44075</v>
      </c>
      <c r="B24" s="163">
        <v>29.14</v>
      </c>
      <c r="C24" s="163">
        <v>45.37</v>
      </c>
      <c r="D24" s="166">
        <v>38.04</v>
      </c>
      <c r="E24" s="124">
        <v>71.504999999999995</v>
      </c>
      <c r="F24" s="124">
        <v>40.372</v>
      </c>
      <c r="G24" s="124">
        <v>67.875</v>
      </c>
      <c r="H24" s="124">
        <v>52.768000000000001</v>
      </c>
      <c r="I24" s="124">
        <v>61.241</v>
      </c>
      <c r="J24" s="124">
        <v>39.031999999999996</v>
      </c>
      <c r="K24" s="124">
        <v>37.627000000000002</v>
      </c>
      <c r="L24" s="124">
        <v>32.479999999999997</v>
      </c>
      <c r="M24" s="124">
        <v>31.102</v>
      </c>
      <c r="N24" s="124">
        <v>35.024000000000001</v>
      </c>
      <c r="O24" s="124">
        <v>41.055999999999997</v>
      </c>
      <c r="P24" s="124">
        <v>55.337000000000003</v>
      </c>
      <c r="Q24" s="124">
        <v>36.231000000000002</v>
      </c>
      <c r="R24" s="124">
        <v>62.167999999999999</v>
      </c>
      <c r="S24" s="124">
        <v>40.173000000000002</v>
      </c>
      <c r="T24" s="124">
        <v>55.835999999999999</v>
      </c>
      <c r="U24" s="124">
        <v>29.940999999999999</v>
      </c>
      <c r="V24" s="124">
        <v>43.582000000000001</v>
      </c>
      <c r="W24" s="124">
        <v>32.676000000000002</v>
      </c>
      <c r="X24" s="124">
        <v>30.751999999999999</v>
      </c>
      <c r="Y24" s="124">
        <v>19.085999999999999</v>
      </c>
      <c r="Z24" s="124">
        <v>53.189</v>
      </c>
      <c r="AA24" s="124">
        <v>32.945</v>
      </c>
      <c r="AB24" s="124">
        <v>35.292000000000002</v>
      </c>
      <c r="AC24" s="124">
        <v>38.064999999999998</v>
      </c>
      <c r="AD24" s="124">
        <v>39.76</v>
      </c>
      <c r="AE24" s="124">
        <v>44.174999999999997</v>
      </c>
      <c r="AF24" s="124">
        <v>36.701999999999998</v>
      </c>
      <c r="AG24" s="124">
        <v>27.402999999999999</v>
      </c>
      <c r="AH24" s="124">
        <v>38.383000000000003</v>
      </c>
      <c r="AI24" s="173">
        <v>19.928999999999998</v>
      </c>
      <c r="AJ24" s="173">
        <v>52.866</v>
      </c>
      <c r="AK24" s="173">
        <v>46.707000000000001</v>
      </c>
      <c r="AL24" s="173">
        <v>33.454000000000001</v>
      </c>
      <c r="AM24" s="173">
        <v>23.068999999999999</v>
      </c>
      <c r="AN24" s="173"/>
      <c r="AO24" s="173"/>
      <c r="AP24" s="173"/>
      <c r="AQ24" s="173"/>
      <c r="AR24" s="173"/>
      <c r="AS24" s="173"/>
      <c r="AT24" s="173"/>
      <c r="AU24" s="173"/>
      <c r="AV24" s="173"/>
      <c r="AW24" s="173"/>
      <c r="AX24" s="173"/>
      <c r="AY24" s="173"/>
    </row>
    <row r="25" spans="1:1005" ht="15">
      <c r="A25" s="248">
        <v>44105</v>
      </c>
      <c r="B25" s="163">
        <v>32.44</v>
      </c>
      <c r="C25" s="163">
        <v>42.75</v>
      </c>
      <c r="D25" s="166">
        <v>38.25</v>
      </c>
      <c r="E25" s="124">
        <v>44.401000000000003</v>
      </c>
      <c r="F25" s="124">
        <v>33.704000000000001</v>
      </c>
      <c r="G25" s="124">
        <v>57.322000000000003</v>
      </c>
      <c r="H25" s="124">
        <v>82.108000000000004</v>
      </c>
      <c r="I25" s="124">
        <v>65.715000000000003</v>
      </c>
      <c r="J25" s="124">
        <v>30.895</v>
      </c>
      <c r="K25" s="124">
        <v>28.843</v>
      </c>
      <c r="L25" s="124">
        <v>30.321999999999999</v>
      </c>
      <c r="M25" s="124">
        <v>45.921999999999997</v>
      </c>
      <c r="N25" s="124">
        <v>29.471</v>
      </c>
      <c r="O25" s="124">
        <v>27.969000000000001</v>
      </c>
      <c r="P25" s="124">
        <v>47.140999999999998</v>
      </c>
      <c r="Q25" s="124">
        <v>32.337000000000003</v>
      </c>
      <c r="R25" s="124">
        <v>55.366999999999997</v>
      </c>
      <c r="S25" s="124">
        <v>44.844999999999999</v>
      </c>
      <c r="T25" s="124">
        <v>57.609000000000002</v>
      </c>
      <c r="U25" s="124">
        <v>35.482999999999997</v>
      </c>
      <c r="V25" s="124">
        <v>34.966999999999999</v>
      </c>
      <c r="W25" s="124">
        <v>27.664000000000001</v>
      </c>
      <c r="X25" s="124">
        <v>27.178999999999998</v>
      </c>
      <c r="Y25" s="124">
        <v>25.920999999999999</v>
      </c>
      <c r="Z25" s="124">
        <v>33.454999999999998</v>
      </c>
      <c r="AA25" s="124">
        <v>30.771999999999998</v>
      </c>
      <c r="AB25" s="124">
        <v>47.813000000000002</v>
      </c>
      <c r="AC25" s="124">
        <v>57.494999999999997</v>
      </c>
      <c r="AD25" s="124">
        <v>36.174999999999997</v>
      </c>
      <c r="AE25" s="124">
        <v>38.409999999999997</v>
      </c>
      <c r="AF25" s="124">
        <v>35.963000000000001</v>
      </c>
      <c r="AG25" s="124">
        <v>27.599</v>
      </c>
      <c r="AH25" s="124">
        <v>36.786999999999999</v>
      </c>
      <c r="AI25" s="173">
        <v>18.407</v>
      </c>
      <c r="AJ25" s="173">
        <v>47.412999999999997</v>
      </c>
      <c r="AK25" s="173">
        <v>57.075000000000003</v>
      </c>
      <c r="AL25" s="173">
        <v>28.271000000000001</v>
      </c>
      <c r="AM25" s="173">
        <v>23.047000000000001</v>
      </c>
      <c r="AN25" s="173"/>
      <c r="AO25" s="173"/>
      <c r="AP25" s="173"/>
      <c r="AQ25" s="173"/>
      <c r="AR25" s="173"/>
      <c r="AS25" s="173"/>
      <c r="AT25" s="173"/>
      <c r="AU25" s="173"/>
      <c r="AV25" s="173"/>
      <c r="AW25" s="173"/>
      <c r="AX25" s="173"/>
      <c r="AY25" s="173"/>
    </row>
    <row r="26" spans="1:1005" ht="15">
      <c r="A26" s="248">
        <v>44136</v>
      </c>
      <c r="B26" s="163">
        <v>29.78</v>
      </c>
      <c r="C26" s="163">
        <v>32.130000000000003</v>
      </c>
      <c r="D26" s="166">
        <v>31.12</v>
      </c>
      <c r="E26" s="124">
        <v>31.064</v>
      </c>
      <c r="F26" s="124">
        <v>28.792000000000002</v>
      </c>
      <c r="G26" s="124">
        <v>46.276000000000003</v>
      </c>
      <c r="H26" s="124">
        <v>47.209000000000003</v>
      </c>
      <c r="I26" s="124">
        <v>44.765000000000001</v>
      </c>
      <c r="J26" s="124">
        <v>29.106000000000002</v>
      </c>
      <c r="K26" s="124">
        <v>22.355</v>
      </c>
      <c r="L26" s="124">
        <v>24.422000000000001</v>
      </c>
      <c r="M26" s="124">
        <v>37.963000000000001</v>
      </c>
      <c r="N26" s="124">
        <v>27.085999999999999</v>
      </c>
      <c r="O26" s="124">
        <v>23.507000000000001</v>
      </c>
      <c r="P26" s="124">
        <v>36.49</v>
      </c>
      <c r="Q26" s="124">
        <v>29.341000000000001</v>
      </c>
      <c r="R26" s="124">
        <v>42.204000000000001</v>
      </c>
      <c r="S26" s="124">
        <v>35.195</v>
      </c>
      <c r="T26" s="124">
        <v>40.722000000000001</v>
      </c>
      <c r="U26" s="124">
        <v>28.806999999999999</v>
      </c>
      <c r="V26" s="124">
        <v>27.984999999999999</v>
      </c>
      <c r="W26" s="124">
        <v>24.100999999999999</v>
      </c>
      <c r="X26" s="124">
        <v>26.811</v>
      </c>
      <c r="Y26" s="124">
        <v>16.03</v>
      </c>
      <c r="Z26" s="124">
        <v>23.945</v>
      </c>
      <c r="AA26" s="124">
        <v>26.023</v>
      </c>
      <c r="AB26" s="124">
        <v>36.101999999999997</v>
      </c>
      <c r="AC26" s="124">
        <v>38.363999999999997</v>
      </c>
      <c r="AD26" s="124">
        <v>27.016999999999999</v>
      </c>
      <c r="AE26" s="124">
        <v>33.073</v>
      </c>
      <c r="AF26" s="124">
        <v>32.859000000000002</v>
      </c>
      <c r="AG26" s="124">
        <v>27.135000000000002</v>
      </c>
      <c r="AH26" s="124">
        <v>30.367000000000001</v>
      </c>
      <c r="AI26" s="173">
        <v>15.481999999999999</v>
      </c>
      <c r="AJ26" s="173">
        <v>27.466999999999999</v>
      </c>
      <c r="AK26" s="173">
        <v>34.920999999999999</v>
      </c>
      <c r="AL26" s="173">
        <v>26.574999999999999</v>
      </c>
      <c r="AM26" s="173">
        <v>21.231000000000002</v>
      </c>
      <c r="AN26" s="173"/>
      <c r="AO26" s="173"/>
      <c r="AP26" s="173"/>
      <c r="AQ26" s="173"/>
      <c r="AR26" s="173"/>
      <c r="AS26" s="173"/>
      <c r="AT26" s="173"/>
      <c r="AU26" s="173"/>
      <c r="AV26" s="173"/>
      <c r="AW26" s="173"/>
      <c r="AX26" s="173"/>
      <c r="AY26" s="173"/>
    </row>
    <row r="27" spans="1:1005" ht="15">
      <c r="A27" s="248">
        <v>44166</v>
      </c>
      <c r="B27" s="163">
        <v>25.64</v>
      </c>
      <c r="C27" s="163">
        <v>25.64</v>
      </c>
      <c r="D27" s="166">
        <v>25.64</v>
      </c>
      <c r="E27" s="124">
        <v>27.321000000000002</v>
      </c>
      <c r="F27" s="124">
        <v>27.617999999999999</v>
      </c>
      <c r="G27" s="124">
        <v>40.74</v>
      </c>
      <c r="H27" s="124">
        <v>33.497</v>
      </c>
      <c r="I27" s="124">
        <v>34.423999999999999</v>
      </c>
      <c r="J27" s="124">
        <v>26.074000000000002</v>
      </c>
      <c r="K27" s="124">
        <v>20.425000000000001</v>
      </c>
      <c r="L27" s="124">
        <v>22.02</v>
      </c>
      <c r="M27" s="124">
        <v>26.998000000000001</v>
      </c>
      <c r="N27" s="124">
        <v>24.626000000000001</v>
      </c>
      <c r="O27" s="124">
        <v>21.68</v>
      </c>
      <c r="P27" s="124">
        <v>31.638000000000002</v>
      </c>
      <c r="Q27" s="124">
        <v>25.317</v>
      </c>
      <c r="R27" s="124">
        <v>38.110999999999997</v>
      </c>
      <c r="S27" s="124">
        <v>31.422000000000001</v>
      </c>
      <c r="T27" s="124">
        <v>33.92</v>
      </c>
      <c r="U27" s="124">
        <v>26.766999999999999</v>
      </c>
      <c r="V27" s="124">
        <v>25.785</v>
      </c>
      <c r="W27" s="124">
        <v>21.693999999999999</v>
      </c>
      <c r="X27" s="124">
        <v>23.113</v>
      </c>
      <c r="Y27" s="124">
        <v>13.657</v>
      </c>
      <c r="Z27" s="124">
        <v>22.24</v>
      </c>
      <c r="AA27" s="124">
        <v>22.038</v>
      </c>
      <c r="AB27" s="124">
        <v>27.341999999999999</v>
      </c>
      <c r="AC27" s="124">
        <v>27.834</v>
      </c>
      <c r="AD27" s="124">
        <v>21.568999999999999</v>
      </c>
      <c r="AE27" s="124">
        <v>30.391999999999999</v>
      </c>
      <c r="AF27" s="124">
        <v>27.599</v>
      </c>
      <c r="AG27" s="124">
        <v>22.847999999999999</v>
      </c>
      <c r="AH27" s="124">
        <v>27.375</v>
      </c>
      <c r="AI27" s="173">
        <v>14.425000000000001</v>
      </c>
      <c r="AJ27" s="173">
        <v>21.686</v>
      </c>
      <c r="AK27" s="173">
        <v>27.727</v>
      </c>
      <c r="AL27" s="173">
        <v>24.917999999999999</v>
      </c>
      <c r="AM27" s="173">
        <v>17.195</v>
      </c>
      <c r="AN27" s="173"/>
      <c r="AO27" s="173"/>
      <c r="AP27" s="173"/>
      <c r="AQ27" s="173"/>
      <c r="AR27" s="173"/>
      <c r="AS27" s="173"/>
      <c r="AT27" s="173"/>
      <c r="AU27" s="173"/>
      <c r="AV27" s="173"/>
      <c r="AW27" s="173"/>
      <c r="AX27" s="173"/>
      <c r="AY27" s="173"/>
    </row>
    <row r="28" spans="1:1005" ht="15">
      <c r="A28" s="248">
        <v>44197</v>
      </c>
      <c r="B28" s="163">
        <v>24.48</v>
      </c>
      <c r="C28" s="163">
        <v>25.59</v>
      </c>
      <c r="D28" s="166">
        <v>24.31</v>
      </c>
      <c r="E28" s="124">
        <v>24.408999999999999</v>
      </c>
      <c r="F28" s="124">
        <v>26.460999999999999</v>
      </c>
      <c r="G28" s="124">
        <v>36.476999999999997</v>
      </c>
      <c r="H28" s="124">
        <v>28.853000000000002</v>
      </c>
      <c r="I28" s="124">
        <v>29.170999999999999</v>
      </c>
      <c r="J28" s="124">
        <v>23.154</v>
      </c>
      <c r="K28" s="124">
        <v>18.297999999999998</v>
      </c>
      <c r="L28" s="124">
        <v>19.728000000000002</v>
      </c>
      <c r="M28" s="124">
        <v>21.535</v>
      </c>
      <c r="N28" s="124">
        <v>21.640999999999998</v>
      </c>
      <c r="O28" s="124">
        <v>19.744</v>
      </c>
      <c r="P28" s="124">
        <v>28.3</v>
      </c>
      <c r="Q28" s="124">
        <v>22.577999999999999</v>
      </c>
      <c r="R28" s="124">
        <v>33.286999999999999</v>
      </c>
      <c r="S28" s="124">
        <v>26.995000000000001</v>
      </c>
      <c r="T28" s="124">
        <v>30.454000000000001</v>
      </c>
      <c r="U28" s="124">
        <v>23.123999999999999</v>
      </c>
      <c r="V28" s="124">
        <v>25.143000000000001</v>
      </c>
      <c r="W28" s="124">
        <v>19.411000000000001</v>
      </c>
      <c r="X28" s="124">
        <v>20.425999999999998</v>
      </c>
      <c r="Y28" s="124">
        <v>12.481999999999999</v>
      </c>
      <c r="Z28" s="124">
        <v>19.728000000000002</v>
      </c>
      <c r="AA28" s="124">
        <v>22.925999999999998</v>
      </c>
      <c r="AB28" s="124">
        <v>23.626000000000001</v>
      </c>
      <c r="AC28" s="124">
        <v>25.042999999999999</v>
      </c>
      <c r="AD28" s="124">
        <v>18.693999999999999</v>
      </c>
      <c r="AE28" s="124">
        <v>27.364999999999998</v>
      </c>
      <c r="AF28" s="124">
        <v>24.251999999999999</v>
      </c>
      <c r="AG28" s="124">
        <v>20.231000000000002</v>
      </c>
      <c r="AH28" s="124">
        <v>24.725999999999999</v>
      </c>
      <c r="AI28" s="173">
        <v>12.98</v>
      </c>
      <c r="AJ28" s="173">
        <v>19.062000000000001</v>
      </c>
      <c r="AK28" s="173">
        <v>24.486000000000001</v>
      </c>
      <c r="AL28" s="173">
        <v>22.72</v>
      </c>
      <c r="AM28" s="173">
        <v>14.904</v>
      </c>
      <c r="AN28" s="173"/>
      <c r="AO28" s="173"/>
      <c r="AP28" s="173"/>
      <c r="AQ28" s="173"/>
      <c r="AR28" s="173"/>
      <c r="AS28" s="173"/>
      <c r="AT28" s="173"/>
      <c r="AU28" s="173"/>
      <c r="AV28" s="173"/>
      <c r="AW28" s="173"/>
      <c r="AX28" s="173"/>
      <c r="AY28" s="173"/>
      <c r="ALQ28" s="2" t="e">
        <v>#N/A</v>
      </c>
    </row>
    <row r="29" spans="1:1005" ht="15">
      <c r="A29" s="248">
        <v>44228</v>
      </c>
      <c r="B29" s="163">
        <v>22.04</v>
      </c>
      <c r="C29" s="163">
        <v>23.58</v>
      </c>
      <c r="D29" s="166">
        <v>22.39</v>
      </c>
      <c r="E29" s="124">
        <v>20.61</v>
      </c>
      <c r="F29" s="124">
        <v>20.396999999999998</v>
      </c>
      <c r="G29" s="124">
        <v>30.327999999999999</v>
      </c>
      <c r="H29" s="124">
        <v>37.634</v>
      </c>
      <c r="I29" s="124">
        <v>26.786000000000001</v>
      </c>
      <c r="J29" s="124">
        <v>18.995000000000001</v>
      </c>
      <c r="K29" s="124">
        <v>15.057</v>
      </c>
      <c r="L29" s="124">
        <v>16.722000000000001</v>
      </c>
      <c r="M29" s="124">
        <v>18.759</v>
      </c>
      <c r="N29" s="124">
        <v>18.559999999999999</v>
      </c>
      <c r="O29" s="124">
        <v>18.219000000000001</v>
      </c>
      <c r="P29" s="124">
        <v>23.056000000000001</v>
      </c>
      <c r="Q29" s="124">
        <v>22.843</v>
      </c>
      <c r="R29" s="124">
        <v>29.928999999999998</v>
      </c>
      <c r="S29" s="124">
        <v>22.042999999999999</v>
      </c>
      <c r="T29" s="124">
        <v>26.187999999999999</v>
      </c>
      <c r="U29" s="124">
        <v>22.640999999999998</v>
      </c>
      <c r="V29" s="124">
        <v>25.16</v>
      </c>
      <c r="W29" s="124">
        <v>19.113</v>
      </c>
      <c r="X29" s="124">
        <v>16.739000000000001</v>
      </c>
      <c r="Y29" s="124">
        <v>15.324999999999999</v>
      </c>
      <c r="Z29" s="124">
        <v>16.498000000000001</v>
      </c>
      <c r="AA29" s="124">
        <v>19.651</v>
      </c>
      <c r="AB29" s="124">
        <v>19.047000000000001</v>
      </c>
      <c r="AC29" s="124">
        <v>23.023</v>
      </c>
      <c r="AD29" s="124">
        <v>15.246</v>
      </c>
      <c r="AE29" s="124">
        <v>23.129000000000001</v>
      </c>
      <c r="AF29" s="124">
        <v>19.809999999999999</v>
      </c>
      <c r="AG29" s="124">
        <v>16.741</v>
      </c>
      <c r="AH29" s="124">
        <v>20.495000000000001</v>
      </c>
      <c r="AI29" s="173">
        <v>10.79</v>
      </c>
      <c r="AJ29" s="173">
        <v>18.074999999999999</v>
      </c>
      <c r="AK29" s="173">
        <v>23.102</v>
      </c>
      <c r="AL29" s="173">
        <v>19.158999999999999</v>
      </c>
      <c r="AM29" s="173">
        <v>12.47</v>
      </c>
      <c r="AN29" s="173"/>
      <c r="AO29" s="173"/>
      <c r="AP29" s="173"/>
      <c r="AQ29" s="173"/>
      <c r="AR29" s="173"/>
      <c r="AS29" s="173"/>
      <c r="AT29" s="173"/>
      <c r="AU29" s="173"/>
      <c r="AV29" s="173"/>
      <c r="AW29" s="173"/>
      <c r="AX29" s="173"/>
      <c r="AY29" s="173"/>
      <c r="ALQ29" s="2" t="e">
        <v>#N/A</v>
      </c>
    </row>
    <row r="30" spans="1:1005" ht="15">
      <c r="A30" s="248">
        <v>44256</v>
      </c>
      <c r="B30" s="137">
        <v>34.159999999999997</v>
      </c>
      <c r="C30" s="137">
        <v>39.369999999999997</v>
      </c>
      <c r="D30" s="166">
        <v>36.020000000000003</v>
      </c>
      <c r="E30" s="124">
        <v>32.386000000000003</v>
      </c>
      <c r="F30" s="124">
        <v>20.818999999999999</v>
      </c>
      <c r="G30" s="124">
        <v>44.258000000000003</v>
      </c>
      <c r="H30" s="124">
        <v>68.331999999999994</v>
      </c>
      <c r="I30" s="124">
        <v>31.477</v>
      </c>
      <c r="J30" s="124">
        <v>27.759</v>
      </c>
      <c r="K30" s="124">
        <v>41.356000000000002</v>
      </c>
      <c r="L30" s="124">
        <v>26.568999999999999</v>
      </c>
      <c r="M30" s="124">
        <v>27.317</v>
      </c>
      <c r="N30" s="124">
        <v>29.03</v>
      </c>
      <c r="O30" s="124">
        <v>32.414999999999999</v>
      </c>
      <c r="P30" s="124">
        <v>40.835000000000001</v>
      </c>
      <c r="Q30" s="124">
        <v>49.54</v>
      </c>
      <c r="R30" s="124">
        <v>39.92</v>
      </c>
      <c r="S30" s="124">
        <v>39.159999999999997</v>
      </c>
      <c r="T30" s="124">
        <v>39.207000000000001</v>
      </c>
      <c r="U30" s="124">
        <v>31.747</v>
      </c>
      <c r="V30" s="124">
        <v>28.748999999999999</v>
      </c>
      <c r="W30" s="124">
        <v>29.422000000000001</v>
      </c>
      <c r="X30" s="124">
        <v>20.349</v>
      </c>
      <c r="Y30" s="124">
        <v>25.042000000000002</v>
      </c>
      <c r="Z30" s="124">
        <v>45.226999999999997</v>
      </c>
      <c r="AA30" s="124">
        <v>22.69</v>
      </c>
      <c r="AB30" s="124">
        <v>26.271999999999998</v>
      </c>
      <c r="AC30" s="124">
        <v>56.320999999999998</v>
      </c>
      <c r="AD30" s="124">
        <v>15.778</v>
      </c>
      <c r="AE30" s="124">
        <v>42.677999999999997</v>
      </c>
      <c r="AF30" s="124">
        <v>23.256</v>
      </c>
      <c r="AG30" s="124">
        <v>30.331</v>
      </c>
      <c r="AH30" s="124">
        <v>38.789000000000001</v>
      </c>
      <c r="AI30" s="173">
        <v>17.622</v>
      </c>
      <c r="AJ30" s="173">
        <v>19.928000000000001</v>
      </c>
      <c r="AK30" s="173">
        <v>42.238999999999997</v>
      </c>
      <c r="AL30" s="173">
        <v>20.882999999999999</v>
      </c>
      <c r="AM30" s="173">
        <v>22.497</v>
      </c>
      <c r="AN30" s="173"/>
      <c r="AO30" s="173"/>
      <c r="AP30" s="173"/>
      <c r="AQ30" s="173"/>
      <c r="AR30" s="173"/>
      <c r="AS30" s="173"/>
      <c r="AT30" s="173"/>
      <c r="AU30" s="173"/>
      <c r="AV30" s="173"/>
      <c r="AW30" s="173"/>
      <c r="AX30" s="173"/>
      <c r="AY30" s="173"/>
      <c r="ALQ30" s="2" t="e">
        <v>#N/A</v>
      </c>
    </row>
    <row r="31" spans="1:1005" ht="15">
      <c r="A31" s="248">
        <v>44287</v>
      </c>
      <c r="B31" s="137">
        <v>63.41</v>
      </c>
      <c r="C31" s="137">
        <v>92.91</v>
      </c>
      <c r="D31" s="166">
        <v>77.08</v>
      </c>
      <c r="E31" s="124">
        <v>40.073999999999998</v>
      </c>
      <c r="F31" s="124">
        <v>44.600999999999999</v>
      </c>
      <c r="G31" s="124">
        <v>97.024000000000001</v>
      </c>
      <c r="H31" s="124">
        <v>119.07599999999999</v>
      </c>
      <c r="I31" s="124">
        <v>89.751000000000005</v>
      </c>
      <c r="J31" s="124">
        <v>64.122</v>
      </c>
      <c r="K31" s="124">
        <v>102.33799999999999</v>
      </c>
      <c r="L31" s="124">
        <v>57.290999999999997</v>
      </c>
      <c r="M31" s="124">
        <v>52.076999999999998</v>
      </c>
      <c r="N31" s="124">
        <v>74.623999999999995</v>
      </c>
      <c r="O31" s="124">
        <v>92.950999999999993</v>
      </c>
      <c r="P31" s="124">
        <v>77.884</v>
      </c>
      <c r="Q31" s="124">
        <v>63.067</v>
      </c>
      <c r="R31" s="124">
        <v>88.769000000000005</v>
      </c>
      <c r="S31" s="124">
        <v>79.042000000000002</v>
      </c>
      <c r="T31" s="124">
        <v>57.197000000000003</v>
      </c>
      <c r="U31" s="124">
        <v>42.441000000000003</v>
      </c>
      <c r="V31" s="124">
        <v>73.664000000000001</v>
      </c>
      <c r="W31" s="124">
        <v>56.860999999999997</v>
      </c>
      <c r="X31" s="124">
        <v>51.33</v>
      </c>
      <c r="Y31" s="124">
        <v>50.609000000000002</v>
      </c>
      <c r="Z31" s="124">
        <v>90.718000000000004</v>
      </c>
      <c r="AA31" s="124">
        <v>57.667999999999999</v>
      </c>
      <c r="AB31" s="124">
        <v>80.796999999999997</v>
      </c>
      <c r="AC31" s="124">
        <v>80.512</v>
      </c>
      <c r="AD31" s="124">
        <v>51.124000000000002</v>
      </c>
      <c r="AE31" s="124">
        <v>67.787999999999997</v>
      </c>
      <c r="AF31" s="124">
        <v>54.896999999999998</v>
      </c>
      <c r="AG31" s="124">
        <v>67.674999999999997</v>
      </c>
      <c r="AH31" s="124">
        <v>80.510000000000005</v>
      </c>
      <c r="AI31" s="173">
        <v>39.587000000000003</v>
      </c>
      <c r="AJ31" s="173">
        <v>49.177</v>
      </c>
      <c r="AK31" s="173">
        <v>75.224000000000004</v>
      </c>
      <c r="AL31" s="173">
        <v>48.703000000000003</v>
      </c>
      <c r="AM31" s="173">
        <v>39.829000000000001</v>
      </c>
      <c r="AN31" s="173"/>
      <c r="AO31" s="173"/>
      <c r="AP31" s="173"/>
      <c r="AQ31" s="173"/>
      <c r="AR31" s="173"/>
      <c r="AS31" s="173"/>
      <c r="AT31" s="173"/>
      <c r="AU31" s="173"/>
      <c r="AV31" s="173"/>
      <c r="AW31" s="173"/>
      <c r="AX31" s="173"/>
      <c r="AY31" s="173"/>
      <c r="ALQ31" s="2" t="e">
        <v>#N/A</v>
      </c>
    </row>
    <row r="32" spans="1:1005" ht="15">
      <c r="A32" s="248">
        <v>44317</v>
      </c>
      <c r="B32" s="137">
        <v>155.6</v>
      </c>
      <c r="C32" s="137">
        <v>275.73</v>
      </c>
      <c r="D32" s="166">
        <v>221.07</v>
      </c>
      <c r="E32" s="124">
        <v>145.16900000000001</v>
      </c>
      <c r="F32" s="124">
        <v>447.56799999999998</v>
      </c>
      <c r="G32" s="124">
        <v>379.947</v>
      </c>
      <c r="H32" s="124">
        <v>322.47000000000003</v>
      </c>
      <c r="I32" s="124">
        <v>288.65899999999999</v>
      </c>
      <c r="J32" s="124">
        <v>144.90100000000001</v>
      </c>
      <c r="K32" s="124">
        <v>180.06299999999999</v>
      </c>
      <c r="L32" s="124">
        <v>113.723</v>
      </c>
      <c r="M32" s="124">
        <v>165.876</v>
      </c>
      <c r="N32" s="124">
        <v>201.09399999999999</v>
      </c>
      <c r="O32" s="124">
        <v>272.96600000000001</v>
      </c>
      <c r="P32" s="124">
        <v>213.65600000000001</v>
      </c>
      <c r="Q32" s="124">
        <v>193.58500000000001</v>
      </c>
      <c r="R32" s="124">
        <v>351.33699999999999</v>
      </c>
      <c r="S32" s="124">
        <v>311.18900000000002</v>
      </c>
      <c r="T32" s="124">
        <v>189.489</v>
      </c>
      <c r="U32" s="124">
        <v>195.20500000000001</v>
      </c>
      <c r="V32" s="124">
        <v>222.73599999999999</v>
      </c>
      <c r="W32" s="124">
        <v>238.126</v>
      </c>
      <c r="X32" s="124">
        <v>72.945999999999998</v>
      </c>
      <c r="Y32" s="124">
        <v>156.95500000000001</v>
      </c>
      <c r="Z32" s="124">
        <v>210.595</v>
      </c>
      <c r="AA32" s="124">
        <v>243.81899999999999</v>
      </c>
      <c r="AB32" s="124">
        <v>205.37700000000001</v>
      </c>
      <c r="AC32" s="124">
        <v>215.84200000000001</v>
      </c>
      <c r="AD32" s="124">
        <v>245.613</v>
      </c>
      <c r="AE32" s="124">
        <v>272.64999999999998</v>
      </c>
      <c r="AF32" s="124">
        <v>107.991</v>
      </c>
      <c r="AG32" s="124">
        <v>147.55699999999999</v>
      </c>
      <c r="AH32" s="124">
        <v>119.905</v>
      </c>
      <c r="AI32" s="173">
        <v>102.81100000000001</v>
      </c>
      <c r="AJ32" s="173">
        <v>222.18899999999999</v>
      </c>
      <c r="AK32" s="173">
        <v>187.19800000000001</v>
      </c>
      <c r="AL32" s="173">
        <v>108.283</v>
      </c>
      <c r="AM32" s="173">
        <v>144.13399999999999</v>
      </c>
      <c r="AN32" s="173"/>
      <c r="AO32" s="173"/>
      <c r="AP32" s="173"/>
      <c r="AQ32" s="173"/>
      <c r="AR32" s="173"/>
      <c r="AS32" s="173"/>
      <c r="AT32" s="173"/>
      <c r="AU32" s="173"/>
      <c r="AV32" s="173"/>
      <c r="AW32" s="173"/>
      <c r="AX32" s="173"/>
      <c r="AY32" s="173"/>
      <c r="ALQ32" s="2" t="e">
        <v>#N/A</v>
      </c>
    </row>
    <row r="33" spans="1:1005" ht="15">
      <c r="A33" s="248">
        <v>44348</v>
      </c>
      <c r="B33" s="139">
        <v>177.05</v>
      </c>
      <c r="C33" s="139">
        <v>338.23</v>
      </c>
      <c r="D33" s="166">
        <v>261.05</v>
      </c>
      <c r="E33" s="124">
        <v>365.96600000000001</v>
      </c>
      <c r="F33" s="124">
        <v>678.37199999999996</v>
      </c>
      <c r="G33" s="124">
        <v>397.548</v>
      </c>
      <c r="H33" s="124">
        <v>400.76400000000001</v>
      </c>
      <c r="I33" s="124">
        <v>276.98</v>
      </c>
      <c r="J33" s="124">
        <v>173.14699999999999</v>
      </c>
      <c r="K33" s="124">
        <v>149.49799999999999</v>
      </c>
      <c r="L33" s="124">
        <v>174.078</v>
      </c>
      <c r="M33" s="124">
        <v>273.81900000000002</v>
      </c>
      <c r="N33" s="124">
        <v>168.928</v>
      </c>
      <c r="O33" s="124">
        <v>413.03300000000002</v>
      </c>
      <c r="P33" s="124">
        <v>223.53200000000001</v>
      </c>
      <c r="Q33" s="124">
        <v>555.49699999999996</v>
      </c>
      <c r="R33" s="124">
        <v>312.22000000000003</v>
      </c>
      <c r="S33" s="124">
        <v>512.18399999999997</v>
      </c>
      <c r="T33" s="124">
        <v>198.12700000000001</v>
      </c>
      <c r="U33" s="124">
        <v>336.77300000000002</v>
      </c>
      <c r="V33" s="124">
        <v>154.941</v>
      </c>
      <c r="W33" s="124">
        <v>196.53100000000001</v>
      </c>
      <c r="X33" s="124">
        <v>54.332999999999998</v>
      </c>
      <c r="Y33" s="124">
        <v>213.738</v>
      </c>
      <c r="Z33" s="124">
        <v>139.60499999999999</v>
      </c>
      <c r="AA33" s="124">
        <v>282.97199999999998</v>
      </c>
      <c r="AB33" s="124">
        <v>196.91800000000001</v>
      </c>
      <c r="AC33" s="124">
        <v>170.55799999999999</v>
      </c>
      <c r="AD33" s="124">
        <v>479.209</v>
      </c>
      <c r="AE33" s="124">
        <v>275.52100000000002</v>
      </c>
      <c r="AF33" s="124">
        <v>249.227</v>
      </c>
      <c r="AG33" s="124">
        <v>428.43900000000002</v>
      </c>
      <c r="AH33" s="124">
        <v>47.78</v>
      </c>
      <c r="AI33" s="173">
        <v>144.05199999999999</v>
      </c>
      <c r="AJ33" s="173">
        <v>332.30599999999998</v>
      </c>
      <c r="AK33" s="173">
        <v>321.15699999999998</v>
      </c>
      <c r="AL33" s="173">
        <v>110.73</v>
      </c>
      <c r="AM33" s="173">
        <v>289.98500000000001</v>
      </c>
      <c r="AN33" s="173"/>
      <c r="AO33" s="173"/>
      <c r="AP33" s="173"/>
      <c r="AQ33" s="173"/>
      <c r="AR33" s="173"/>
      <c r="AS33" s="173"/>
      <c r="AT33" s="173"/>
      <c r="AU33" s="173"/>
      <c r="AV33" s="173"/>
      <c r="AW33" s="173"/>
      <c r="AX33" s="173"/>
      <c r="AY33" s="173"/>
      <c r="ALQ33" s="2" t="e">
        <v>#N/A</v>
      </c>
    </row>
    <row r="34" spans="1:1005" ht="15">
      <c r="A34" s="248">
        <v>44378</v>
      </c>
      <c r="B34" s="137">
        <v>62.06</v>
      </c>
      <c r="C34" s="137">
        <v>151.91</v>
      </c>
      <c r="D34" s="166">
        <v>116.85</v>
      </c>
      <c r="E34" s="124">
        <v>209.185</v>
      </c>
      <c r="F34" s="124">
        <v>321.97300000000001</v>
      </c>
      <c r="G34" s="124">
        <v>128.441</v>
      </c>
      <c r="H34" s="124">
        <v>168.23599999999999</v>
      </c>
      <c r="I34" s="124">
        <v>91.444999999999993</v>
      </c>
      <c r="J34" s="124">
        <v>67.787999999999997</v>
      </c>
      <c r="K34" s="124">
        <v>64.409000000000006</v>
      </c>
      <c r="L34" s="124">
        <v>72.203999999999994</v>
      </c>
      <c r="M34" s="124">
        <v>127.97199999999999</v>
      </c>
      <c r="N34" s="124">
        <v>66.540000000000006</v>
      </c>
      <c r="O34" s="124">
        <v>197.751</v>
      </c>
      <c r="P34" s="124">
        <v>71.853999999999999</v>
      </c>
      <c r="Q34" s="124">
        <v>490.33199999999999</v>
      </c>
      <c r="R34" s="124">
        <v>121.788</v>
      </c>
      <c r="S34" s="124">
        <v>189.15100000000001</v>
      </c>
      <c r="T34" s="124">
        <v>98.926000000000002</v>
      </c>
      <c r="U34" s="124">
        <v>207.792</v>
      </c>
      <c r="V34" s="124">
        <v>49.244</v>
      </c>
      <c r="W34" s="124">
        <v>58.122</v>
      </c>
      <c r="X34" s="124">
        <v>21.856000000000002</v>
      </c>
      <c r="Y34" s="124">
        <v>62.8</v>
      </c>
      <c r="Z34" s="124">
        <v>52.539000000000001</v>
      </c>
      <c r="AA34" s="124">
        <v>116.357</v>
      </c>
      <c r="AB34" s="124">
        <v>75.269000000000005</v>
      </c>
      <c r="AC34" s="124">
        <v>62.426000000000002</v>
      </c>
      <c r="AD34" s="124">
        <v>210.36099999999999</v>
      </c>
      <c r="AE34" s="124">
        <v>145.161</v>
      </c>
      <c r="AF34" s="124">
        <v>76.266999999999996</v>
      </c>
      <c r="AG34" s="124">
        <v>208.21199999999999</v>
      </c>
      <c r="AH34" s="124">
        <v>24.460999999999999</v>
      </c>
      <c r="AI34" s="173">
        <v>51.04</v>
      </c>
      <c r="AJ34" s="173">
        <v>106.16200000000001</v>
      </c>
      <c r="AK34" s="173">
        <v>97.284000000000006</v>
      </c>
      <c r="AL34" s="173">
        <v>42.976999999999997</v>
      </c>
      <c r="AM34" s="173">
        <v>171.71899999999999</v>
      </c>
      <c r="AN34" s="173"/>
      <c r="AO34" s="173"/>
      <c r="AP34" s="173"/>
      <c r="AQ34" s="173"/>
      <c r="AR34" s="173"/>
      <c r="AS34" s="173"/>
      <c r="AT34" s="173"/>
      <c r="AU34" s="173"/>
      <c r="AV34" s="173"/>
      <c r="AW34" s="173"/>
      <c r="AX34" s="173"/>
      <c r="AY34" s="173"/>
      <c r="ALQ34" s="2" t="e">
        <v>#N/A</v>
      </c>
    </row>
    <row r="35" spans="1:1005" ht="15">
      <c r="A35" s="248">
        <v>44409</v>
      </c>
      <c r="B35" s="137">
        <v>44.99</v>
      </c>
      <c r="C35" s="137">
        <v>78.14</v>
      </c>
      <c r="D35" s="166">
        <v>63.46</v>
      </c>
      <c r="E35" s="124">
        <v>80.555000000000007</v>
      </c>
      <c r="F35" s="124">
        <v>120.398</v>
      </c>
      <c r="G35" s="124">
        <v>58.962000000000003</v>
      </c>
      <c r="H35" s="124">
        <v>63.845999999999997</v>
      </c>
      <c r="I35" s="124">
        <v>52.588000000000001</v>
      </c>
      <c r="J35" s="124">
        <v>40.176000000000002</v>
      </c>
      <c r="K35" s="124">
        <v>48.115000000000002</v>
      </c>
      <c r="L35" s="124">
        <v>37.518999999999998</v>
      </c>
      <c r="M35" s="124">
        <v>54.737000000000002</v>
      </c>
      <c r="N35" s="124">
        <v>51.456000000000003</v>
      </c>
      <c r="O35" s="124">
        <v>66.540000000000006</v>
      </c>
      <c r="P35" s="124">
        <v>41.078000000000003</v>
      </c>
      <c r="Q35" s="124">
        <v>130.995</v>
      </c>
      <c r="R35" s="124">
        <v>51.613999999999997</v>
      </c>
      <c r="S35" s="124">
        <v>79.891000000000005</v>
      </c>
      <c r="T35" s="124">
        <v>46.73</v>
      </c>
      <c r="U35" s="124">
        <v>79.588999999999999</v>
      </c>
      <c r="V35" s="124">
        <v>39.939</v>
      </c>
      <c r="W35" s="124">
        <v>44.389000000000003</v>
      </c>
      <c r="X35" s="124">
        <v>17.463999999999999</v>
      </c>
      <c r="Y35" s="124">
        <v>37.232999999999997</v>
      </c>
      <c r="Z35" s="124">
        <v>33.014000000000003</v>
      </c>
      <c r="AA35" s="124">
        <v>54.079000000000001</v>
      </c>
      <c r="AB35" s="124">
        <v>51.317999999999998</v>
      </c>
      <c r="AC35" s="124">
        <v>43.521999999999998</v>
      </c>
      <c r="AD35" s="124">
        <v>73.938000000000002</v>
      </c>
      <c r="AE35" s="124">
        <v>54.18</v>
      </c>
      <c r="AF35" s="124">
        <v>44.271000000000001</v>
      </c>
      <c r="AG35" s="124">
        <v>63.545999999999999</v>
      </c>
      <c r="AH35" s="124">
        <v>23.408999999999999</v>
      </c>
      <c r="AI35" s="173">
        <v>35.463999999999999</v>
      </c>
      <c r="AJ35" s="173">
        <v>51.790999999999997</v>
      </c>
      <c r="AK35" s="173">
        <v>41.99</v>
      </c>
      <c r="AL35" s="173">
        <v>27.777000000000001</v>
      </c>
      <c r="AM35" s="173">
        <v>87.55</v>
      </c>
      <c r="AN35" s="173"/>
      <c r="AO35" s="173"/>
      <c r="AP35" s="173"/>
      <c r="AQ35" s="173"/>
      <c r="AR35" s="173"/>
      <c r="AS35" s="173"/>
      <c r="AT35" s="173"/>
      <c r="AU35" s="173"/>
      <c r="AV35" s="173"/>
      <c r="AW35" s="173"/>
      <c r="AX35" s="173"/>
      <c r="AY35" s="173"/>
      <c r="ALQ35" s="2" t="e">
        <v>#N/A</v>
      </c>
    </row>
    <row r="36" spans="1:1005" ht="15">
      <c r="A36" s="248">
        <v>44440</v>
      </c>
      <c r="B36" s="137">
        <v>29.14</v>
      </c>
      <c r="C36" s="137">
        <v>45.37</v>
      </c>
      <c r="D36" s="140">
        <v>38.04</v>
      </c>
      <c r="E36" s="124">
        <v>40.728000000000002</v>
      </c>
      <c r="F36" s="124">
        <v>67.834999999999994</v>
      </c>
      <c r="G36" s="124">
        <v>56.512</v>
      </c>
      <c r="H36" s="124">
        <v>61.45</v>
      </c>
      <c r="I36" s="124">
        <v>40.479999999999997</v>
      </c>
      <c r="J36" s="124">
        <v>38.726999999999997</v>
      </c>
      <c r="K36" s="124">
        <v>32.430999999999997</v>
      </c>
      <c r="L36" s="124">
        <v>30.945</v>
      </c>
      <c r="M36" s="124">
        <v>34.378999999999998</v>
      </c>
      <c r="N36" s="124">
        <v>41.551000000000002</v>
      </c>
      <c r="O36" s="124">
        <v>55.731000000000002</v>
      </c>
      <c r="P36" s="124">
        <v>36.616999999999997</v>
      </c>
      <c r="Q36" s="124">
        <v>62.863999999999997</v>
      </c>
      <c r="R36" s="124">
        <v>40.167000000000002</v>
      </c>
      <c r="S36" s="124">
        <v>56.384</v>
      </c>
      <c r="T36" s="124">
        <v>32.564</v>
      </c>
      <c r="U36" s="124">
        <v>43.984999999999999</v>
      </c>
      <c r="V36" s="124">
        <v>32.552</v>
      </c>
      <c r="W36" s="124">
        <v>30.332999999999998</v>
      </c>
      <c r="X36" s="124">
        <v>19.251999999999999</v>
      </c>
      <c r="Y36" s="124">
        <v>53.052999999999997</v>
      </c>
      <c r="Z36" s="124">
        <v>32.771000000000001</v>
      </c>
      <c r="AA36" s="124">
        <v>35.646999999999998</v>
      </c>
      <c r="AB36" s="124">
        <v>37.982999999999997</v>
      </c>
      <c r="AC36" s="124">
        <v>40.912999999999997</v>
      </c>
      <c r="AD36" s="124">
        <v>44.353000000000002</v>
      </c>
      <c r="AE36" s="124">
        <v>37.676000000000002</v>
      </c>
      <c r="AF36" s="124">
        <v>28.792999999999999</v>
      </c>
      <c r="AG36" s="124">
        <v>38.311999999999998</v>
      </c>
      <c r="AH36" s="124">
        <v>21.248000000000001</v>
      </c>
      <c r="AI36" s="173">
        <v>52.548999999999999</v>
      </c>
      <c r="AJ36" s="173">
        <v>45.872</v>
      </c>
      <c r="AK36" s="173">
        <v>34.168999999999997</v>
      </c>
      <c r="AL36" s="173">
        <v>23.832000000000001</v>
      </c>
      <c r="AM36" s="173">
        <v>71.531000000000006</v>
      </c>
      <c r="AN36" s="173"/>
      <c r="AO36" s="173"/>
      <c r="AP36" s="173"/>
      <c r="AQ36" s="173"/>
      <c r="AR36" s="173"/>
      <c r="AS36" s="173"/>
      <c r="AT36" s="173"/>
      <c r="AU36" s="173"/>
      <c r="AV36" s="173"/>
      <c r="AW36" s="173"/>
      <c r="AX36" s="173"/>
      <c r="AY36" s="173"/>
      <c r="ALQ36" s="2" t="e">
        <v>#N/A</v>
      </c>
    </row>
    <row r="37" spans="1:1005" ht="15">
      <c r="A37" s="248">
        <v>44470</v>
      </c>
      <c r="B37" s="137">
        <v>32.44</v>
      </c>
      <c r="C37" s="138">
        <v>42.75</v>
      </c>
      <c r="D37" s="164">
        <v>38.25</v>
      </c>
      <c r="E37" s="124">
        <v>34.061999999999998</v>
      </c>
      <c r="F37" s="124">
        <v>57.326999999999998</v>
      </c>
      <c r="G37" s="124">
        <v>86.082999999999998</v>
      </c>
      <c r="H37" s="124">
        <v>67.584000000000003</v>
      </c>
      <c r="I37" s="124">
        <v>32.206000000000003</v>
      </c>
      <c r="J37" s="124">
        <v>29.786999999999999</v>
      </c>
      <c r="K37" s="124">
        <v>30.329000000000001</v>
      </c>
      <c r="L37" s="124">
        <v>46.783000000000001</v>
      </c>
      <c r="M37" s="124">
        <v>28.949000000000002</v>
      </c>
      <c r="N37" s="124">
        <v>28.414000000000001</v>
      </c>
      <c r="O37" s="124">
        <v>47.505000000000003</v>
      </c>
      <c r="P37" s="124">
        <v>32.826000000000001</v>
      </c>
      <c r="Q37" s="124">
        <v>56.061</v>
      </c>
      <c r="R37" s="124">
        <v>44.905000000000001</v>
      </c>
      <c r="S37" s="124">
        <v>58.171999999999997</v>
      </c>
      <c r="T37" s="124">
        <v>37.75</v>
      </c>
      <c r="U37" s="124">
        <v>35.387</v>
      </c>
      <c r="V37" s="124">
        <v>27.606999999999999</v>
      </c>
      <c r="W37" s="124">
        <v>26.838999999999999</v>
      </c>
      <c r="X37" s="124">
        <v>26.559000000000001</v>
      </c>
      <c r="Y37" s="124">
        <v>33.402999999999999</v>
      </c>
      <c r="Z37" s="124">
        <v>30.638000000000002</v>
      </c>
      <c r="AA37" s="124">
        <v>48.232999999999997</v>
      </c>
      <c r="AB37" s="124">
        <v>58.398000000000003</v>
      </c>
      <c r="AC37" s="124">
        <v>37.17</v>
      </c>
      <c r="AD37" s="124">
        <v>38.613999999999997</v>
      </c>
      <c r="AE37" s="124">
        <v>36.938000000000002</v>
      </c>
      <c r="AF37" s="124">
        <v>28.798999999999999</v>
      </c>
      <c r="AG37" s="125">
        <v>36.738999999999997</v>
      </c>
      <c r="AH37" s="125">
        <v>19.667000000000002</v>
      </c>
      <c r="AI37" s="173">
        <v>47.204999999999998</v>
      </c>
      <c r="AJ37" s="173">
        <v>56.801000000000002</v>
      </c>
      <c r="AK37" s="173">
        <v>28.931000000000001</v>
      </c>
      <c r="AL37" s="173">
        <v>23.83</v>
      </c>
      <c r="AM37" s="173">
        <v>44.704000000000001</v>
      </c>
      <c r="AN37" s="173"/>
      <c r="AO37" s="173"/>
      <c r="AP37" s="173"/>
      <c r="AQ37" s="173"/>
      <c r="AR37" s="173"/>
      <c r="AS37" s="173"/>
      <c r="AT37" s="173"/>
      <c r="AU37" s="173"/>
      <c r="AV37" s="173"/>
      <c r="AW37" s="173"/>
      <c r="AX37" s="173"/>
      <c r="AY37" s="173"/>
      <c r="ALQ37" s="2" t="e">
        <v>#N/A</v>
      </c>
    </row>
    <row r="38" spans="1:1005" ht="15">
      <c r="A38" s="248">
        <v>44501</v>
      </c>
      <c r="B38" s="137">
        <v>29.78</v>
      </c>
      <c r="C38" s="138">
        <v>32.130000000000003</v>
      </c>
      <c r="D38" s="138">
        <v>31.12</v>
      </c>
      <c r="E38" s="124">
        <v>29.100999999999999</v>
      </c>
      <c r="F38" s="124">
        <v>46.286999999999999</v>
      </c>
      <c r="G38" s="124">
        <v>50.216000000000001</v>
      </c>
      <c r="H38" s="124">
        <v>46.447000000000003</v>
      </c>
      <c r="I38" s="124">
        <v>30.231000000000002</v>
      </c>
      <c r="J38" s="124">
        <v>23.210999999999999</v>
      </c>
      <c r="K38" s="124">
        <v>24.442</v>
      </c>
      <c r="L38" s="124">
        <v>39.15</v>
      </c>
      <c r="M38" s="124">
        <v>26.629000000000001</v>
      </c>
      <c r="N38" s="124">
        <v>23.91</v>
      </c>
      <c r="O38" s="124">
        <v>36.798000000000002</v>
      </c>
      <c r="P38" s="124">
        <v>29.885000000000002</v>
      </c>
      <c r="Q38" s="124">
        <v>42.792000000000002</v>
      </c>
      <c r="R38" s="124">
        <v>35.241</v>
      </c>
      <c r="S38" s="124">
        <v>41.215000000000003</v>
      </c>
      <c r="T38" s="124">
        <v>30.957999999999998</v>
      </c>
      <c r="U38" s="124">
        <v>28.334</v>
      </c>
      <c r="V38" s="124">
        <v>24.071999999999999</v>
      </c>
      <c r="W38" s="124">
        <v>26.545000000000002</v>
      </c>
      <c r="X38" s="124">
        <v>16.542000000000002</v>
      </c>
      <c r="Y38" s="124">
        <v>23.914999999999999</v>
      </c>
      <c r="Z38" s="124">
        <v>25.911999999999999</v>
      </c>
      <c r="AA38" s="124">
        <v>36.454999999999998</v>
      </c>
      <c r="AB38" s="124">
        <v>39.225000000000001</v>
      </c>
      <c r="AC38" s="124">
        <v>27.925000000000001</v>
      </c>
      <c r="AD38" s="124">
        <v>33.253999999999998</v>
      </c>
      <c r="AE38" s="124">
        <v>33.735999999999997</v>
      </c>
      <c r="AF38" s="124">
        <v>28.292999999999999</v>
      </c>
      <c r="AG38" s="125">
        <v>30.332999999999998</v>
      </c>
      <c r="AH38" s="125">
        <v>16.596</v>
      </c>
      <c r="AI38" s="173">
        <v>27.329000000000001</v>
      </c>
      <c r="AJ38" s="173">
        <v>35.082999999999998</v>
      </c>
      <c r="AK38" s="173">
        <v>27.117000000000001</v>
      </c>
      <c r="AL38" s="173">
        <v>21.939</v>
      </c>
      <c r="AM38" s="173">
        <v>30.651</v>
      </c>
      <c r="AN38" s="173"/>
      <c r="AO38" s="173"/>
      <c r="AP38" s="173"/>
      <c r="AQ38" s="173"/>
      <c r="AR38" s="173"/>
      <c r="AS38" s="173"/>
      <c r="AT38" s="173"/>
      <c r="AU38" s="173"/>
      <c r="AV38" s="173"/>
      <c r="AW38" s="173"/>
      <c r="AX38" s="173"/>
      <c r="AY38" s="173"/>
      <c r="ALQ38" s="2" t="e">
        <v>#N/A</v>
      </c>
    </row>
    <row r="39" spans="1:1005" ht="15">
      <c r="A39" s="248">
        <v>44531</v>
      </c>
      <c r="B39" s="138">
        <v>25.64</v>
      </c>
      <c r="C39" s="138">
        <v>25.64</v>
      </c>
      <c r="D39" s="138">
        <v>25.64</v>
      </c>
      <c r="E39" s="124">
        <v>27.91</v>
      </c>
      <c r="F39" s="124">
        <v>40.744</v>
      </c>
      <c r="G39" s="124">
        <v>36.207999999999998</v>
      </c>
      <c r="H39" s="124">
        <v>35.597000000000001</v>
      </c>
      <c r="I39" s="124">
        <v>27.186</v>
      </c>
      <c r="J39" s="124">
        <v>21.231000000000002</v>
      </c>
      <c r="K39" s="124">
        <v>22.03</v>
      </c>
      <c r="L39" s="124">
        <v>27.791</v>
      </c>
      <c r="M39" s="124">
        <v>24.193999999999999</v>
      </c>
      <c r="N39" s="124">
        <v>22.062000000000001</v>
      </c>
      <c r="O39" s="124">
        <v>31.913</v>
      </c>
      <c r="P39" s="124">
        <v>25.763000000000002</v>
      </c>
      <c r="Q39" s="124">
        <v>38.661999999999999</v>
      </c>
      <c r="R39" s="124">
        <v>31.46</v>
      </c>
      <c r="S39" s="124">
        <v>34.380000000000003</v>
      </c>
      <c r="T39" s="124">
        <v>29.024999999999999</v>
      </c>
      <c r="U39" s="124">
        <v>26.135000000000002</v>
      </c>
      <c r="V39" s="124">
        <v>21.645</v>
      </c>
      <c r="W39" s="124">
        <v>22.841000000000001</v>
      </c>
      <c r="X39" s="124">
        <v>14.038</v>
      </c>
      <c r="Y39" s="124">
        <v>22.213000000000001</v>
      </c>
      <c r="Z39" s="124">
        <v>21.931999999999999</v>
      </c>
      <c r="AA39" s="124">
        <v>27.657</v>
      </c>
      <c r="AB39" s="124">
        <v>28.242999999999999</v>
      </c>
      <c r="AC39" s="124">
        <v>22.445</v>
      </c>
      <c r="AD39" s="124">
        <v>30.556999999999999</v>
      </c>
      <c r="AE39" s="124">
        <v>28.411000000000001</v>
      </c>
      <c r="AF39" s="124">
        <v>23.969000000000001</v>
      </c>
      <c r="AG39" s="124">
        <v>27.346</v>
      </c>
      <c r="AH39" s="124">
        <v>15.472</v>
      </c>
      <c r="AI39" s="173">
        <v>21.548999999999999</v>
      </c>
      <c r="AJ39" s="173">
        <v>27.407</v>
      </c>
      <c r="AK39" s="173">
        <v>25.513999999999999</v>
      </c>
      <c r="AL39" s="173">
        <v>17.841000000000001</v>
      </c>
      <c r="AM39" s="173">
        <v>26.832000000000001</v>
      </c>
      <c r="AN39" s="173"/>
      <c r="AO39" s="173"/>
      <c r="AP39" s="173"/>
      <c r="AQ39" s="173"/>
      <c r="AR39" s="173"/>
      <c r="AS39" s="173"/>
      <c r="AT39" s="173"/>
      <c r="AU39" s="173"/>
      <c r="AV39" s="173"/>
      <c r="AW39" s="173"/>
      <c r="AX39" s="173"/>
      <c r="AY39" s="173"/>
      <c r="ALQ39" s="2" t="e">
        <v>#N/A</v>
      </c>
    </row>
    <row r="40" spans="1:1005" ht="15">
      <c r="A40" s="248">
        <v>44562</v>
      </c>
      <c r="B40" s="138">
        <v>24.48</v>
      </c>
      <c r="C40" s="138">
        <v>25.59</v>
      </c>
      <c r="D40" s="138">
        <v>24.31</v>
      </c>
      <c r="E40" s="124">
        <v>26.728000000000002</v>
      </c>
      <c r="F40" s="124">
        <v>36.488999999999997</v>
      </c>
      <c r="G40" s="124">
        <v>31.300999999999998</v>
      </c>
      <c r="H40" s="124">
        <v>29.997</v>
      </c>
      <c r="I40" s="124">
        <v>24.169</v>
      </c>
      <c r="J40" s="124">
        <v>19.036000000000001</v>
      </c>
      <c r="K40" s="124">
        <v>19.739999999999998</v>
      </c>
      <c r="L40" s="124">
        <v>22.035</v>
      </c>
      <c r="M40" s="124">
        <v>21.242000000000001</v>
      </c>
      <c r="N40" s="124">
        <v>20.096</v>
      </c>
      <c r="O40" s="124">
        <v>28.556999999999999</v>
      </c>
      <c r="P40" s="124">
        <v>22.933</v>
      </c>
      <c r="Q40" s="124">
        <v>33.792999999999999</v>
      </c>
      <c r="R40" s="124">
        <v>27.038</v>
      </c>
      <c r="S40" s="124">
        <v>30.881</v>
      </c>
      <c r="T40" s="124">
        <v>25.012</v>
      </c>
      <c r="U40" s="124">
        <v>25.478000000000002</v>
      </c>
      <c r="V40" s="124">
        <v>19.369</v>
      </c>
      <c r="W40" s="124">
        <v>20.18</v>
      </c>
      <c r="X40" s="124">
        <v>12.682</v>
      </c>
      <c r="Y40" s="124">
        <v>19.702999999999999</v>
      </c>
      <c r="Z40" s="124">
        <v>22.824999999999999</v>
      </c>
      <c r="AA40" s="124">
        <v>23.917999999999999</v>
      </c>
      <c r="AB40" s="124">
        <v>25.303999999999998</v>
      </c>
      <c r="AC40" s="124">
        <v>19.492000000000001</v>
      </c>
      <c r="AD40" s="124">
        <v>27.524000000000001</v>
      </c>
      <c r="AE40" s="124">
        <v>24.998999999999999</v>
      </c>
      <c r="AF40" s="124">
        <v>21.311</v>
      </c>
      <c r="AG40" s="125">
        <v>24.706</v>
      </c>
      <c r="AH40" s="125">
        <v>13.933</v>
      </c>
      <c r="AI40" s="173">
        <v>18.937999999999999</v>
      </c>
      <c r="AJ40" s="173">
        <v>24.108000000000001</v>
      </c>
      <c r="AK40" s="173">
        <v>23.260999999999999</v>
      </c>
      <c r="AL40" s="173">
        <v>15.491</v>
      </c>
      <c r="AM40" s="173">
        <v>23.934000000000001</v>
      </c>
      <c r="AN40" s="173"/>
      <c r="AO40" s="173"/>
      <c r="AP40" s="173"/>
      <c r="AQ40" s="173"/>
      <c r="AR40" s="173"/>
      <c r="AS40" s="173"/>
      <c r="AT40" s="173"/>
      <c r="AU40" s="173"/>
      <c r="AV40" s="173"/>
      <c r="AW40" s="173"/>
      <c r="AX40" s="173"/>
      <c r="AY40" s="173"/>
      <c r="ALQ40" s="2" t="e">
        <v>#N/A</v>
      </c>
    </row>
    <row r="41" spans="1:1005" ht="15">
      <c r="A41" s="248">
        <v>44593</v>
      </c>
      <c r="B41" s="138">
        <v>22.04</v>
      </c>
      <c r="C41" s="138">
        <v>23.58</v>
      </c>
      <c r="D41" s="138">
        <v>22.39</v>
      </c>
      <c r="E41" s="124">
        <v>20.61</v>
      </c>
      <c r="F41" s="124">
        <v>30.338999999999999</v>
      </c>
      <c r="G41" s="124">
        <v>40.052999999999997</v>
      </c>
      <c r="H41" s="124">
        <v>27.428000000000001</v>
      </c>
      <c r="I41" s="124">
        <v>19.806000000000001</v>
      </c>
      <c r="J41" s="124">
        <v>15.669</v>
      </c>
      <c r="K41" s="124">
        <v>16.739999999999998</v>
      </c>
      <c r="L41" s="124">
        <v>19.042999999999999</v>
      </c>
      <c r="M41" s="124">
        <v>18.227</v>
      </c>
      <c r="N41" s="124">
        <v>18.513000000000002</v>
      </c>
      <c r="O41" s="124">
        <v>23.268999999999998</v>
      </c>
      <c r="P41" s="124">
        <v>22.809000000000001</v>
      </c>
      <c r="Q41" s="124">
        <v>30.375</v>
      </c>
      <c r="R41" s="124">
        <v>22.077999999999999</v>
      </c>
      <c r="S41" s="124">
        <v>26.547999999999998</v>
      </c>
      <c r="T41" s="124">
        <v>24.132999999999999</v>
      </c>
      <c r="U41" s="124">
        <v>25.451000000000001</v>
      </c>
      <c r="V41" s="124">
        <v>19.087</v>
      </c>
      <c r="W41" s="124">
        <v>16.536999999999999</v>
      </c>
      <c r="X41" s="124">
        <v>15.644</v>
      </c>
      <c r="Y41" s="124">
        <v>16.478999999999999</v>
      </c>
      <c r="Z41" s="124">
        <v>19.565999999999999</v>
      </c>
      <c r="AA41" s="124">
        <v>19.277000000000001</v>
      </c>
      <c r="AB41" s="124">
        <v>23.122</v>
      </c>
      <c r="AC41" s="124">
        <v>15.907999999999999</v>
      </c>
      <c r="AD41" s="124">
        <v>23.262</v>
      </c>
      <c r="AE41" s="124">
        <v>20.422000000000001</v>
      </c>
      <c r="AF41" s="124">
        <v>17.530999999999999</v>
      </c>
      <c r="AG41" s="125">
        <v>20.472999999999999</v>
      </c>
      <c r="AH41" s="125">
        <v>11.58</v>
      </c>
      <c r="AI41" s="173">
        <v>17.978999999999999</v>
      </c>
      <c r="AJ41" s="173">
        <v>22.786999999999999</v>
      </c>
      <c r="AK41" s="173">
        <v>19.593</v>
      </c>
      <c r="AL41" s="173">
        <v>12.957000000000001</v>
      </c>
      <c r="AM41" s="173">
        <v>20.053000000000001</v>
      </c>
      <c r="AN41" s="173"/>
      <c r="AO41" s="173"/>
      <c r="AP41" s="173"/>
      <c r="AQ41" s="173"/>
      <c r="AR41" s="173"/>
      <c r="AS41" s="173"/>
      <c r="AT41" s="173"/>
      <c r="AU41" s="173"/>
      <c r="AV41" s="173"/>
      <c r="AW41" s="173"/>
      <c r="AX41" s="173"/>
      <c r="AY41" s="173"/>
      <c r="ALQ41" s="2" t="e">
        <v>#N/A</v>
      </c>
    </row>
    <row r="42" spans="1:1005" ht="15">
      <c r="A42" s="248">
        <v>44621</v>
      </c>
      <c r="B42" s="138">
        <v>34.159999999999997</v>
      </c>
      <c r="C42" s="138">
        <v>39.369999999999997</v>
      </c>
      <c r="D42" s="138">
        <v>36.020000000000003</v>
      </c>
      <c r="E42" s="124">
        <v>21.038</v>
      </c>
      <c r="F42" s="124">
        <v>44.29</v>
      </c>
      <c r="G42" s="124">
        <v>71.272000000000006</v>
      </c>
      <c r="H42" s="124">
        <v>32.161999999999999</v>
      </c>
      <c r="I42" s="124">
        <v>28.667999999999999</v>
      </c>
      <c r="J42" s="124">
        <v>42.078000000000003</v>
      </c>
      <c r="K42" s="124">
        <v>26.585000000000001</v>
      </c>
      <c r="L42" s="124">
        <v>27.52</v>
      </c>
      <c r="M42" s="124">
        <v>28.646999999999998</v>
      </c>
      <c r="N42" s="124">
        <v>32.765000000000001</v>
      </c>
      <c r="O42" s="124">
        <v>41.076000000000001</v>
      </c>
      <c r="P42" s="124">
        <v>49.433999999999997</v>
      </c>
      <c r="Q42" s="124">
        <v>40.448</v>
      </c>
      <c r="R42" s="124">
        <v>39.183</v>
      </c>
      <c r="S42" s="124">
        <v>39.643999999999998</v>
      </c>
      <c r="T42" s="124">
        <v>32.781999999999996</v>
      </c>
      <c r="U42" s="124">
        <v>29.06</v>
      </c>
      <c r="V42" s="124">
        <v>29.4</v>
      </c>
      <c r="W42" s="124">
        <v>20.143000000000001</v>
      </c>
      <c r="X42" s="124">
        <v>24.945</v>
      </c>
      <c r="Y42" s="124">
        <v>45.213999999999999</v>
      </c>
      <c r="Z42" s="124">
        <v>22.6</v>
      </c>
      <c r="AA42" s="124">
        <v>26.544</v>
      </c>
      <c r="AB42" s="124">
        <v>55.625999999999998</v>
      </c>
      <c r="AC42" s="124">
        <v>16.457000000000001</v>
      </c>
      <c r="AD42" s="124">
        <v>42.848999999999997</v>
      </c>
      <c r="AE42" s="124">
        <v>23.902000000000001</v>
      </c>
      <c r="AF42" s="124">
        <v>30.757999999999999</v>
      </c>
      <c r="AG42" s="125">
        <v>38.750999999999998</v>
      </c>
      <c r="AH42" s="125">
        <v>18.428000000000001</v>
      </c>
      <c r="AI42" s="173">
        <v>19.827999999999999</v>
      </c>
      <c r="AJ42" s="173">
        <v>39.988999999999997</v>
      </c>
      <c r="AK42" s="173">
        <v>21.327000000000002</v>
      </c>
      <c r="AL42" s="173">
        <v>22.977</v>
      </c>
      <c r="AM42" s="173">
        <v>31.635000000000002</v>
      </c>
      <c r="AN42" s="173"/>
      <c r="AO42" s="173"/>
      <c r="AP42" s="173"/>
      <c r="AQ42" s="173"/>
      <c r="AR42" s="173"/>
      <c r="AS42" s="173"/>
      <c r="AT42" s="173"/>
      <c r="AU42" s="173"/>
      <c r="AV42" s="173"/>
      <c r="AW42" s="173"/>
      <c r="AX42" s="173"/>
      <c r="AY42" s="173"/>
      <c r="ALQ42" s="2" t="e">
        <v>#N/A</v>
      </c>
    </row>
    <row r="43" spans="1:1005" ht="15">
      <c r="A43" s="248">
        <v>44652</v>
      </c>
      <c r="B43" s="138">
        <v>63.41</v>
      </c>
      <c r="C43" s="138">
        <v>92.91</v>
      </c>
      <c r="D43" s="164">
        <v>77.08</v>
      </c>
      <c r="E43" s="124">
        <v>44.831000000000003</v>
      </c>
      <c r="F43" s="125">
        <v>97.146000000000001</v>
      </c>
      <c r="G43" s="125">
        <v>122.294</v>
      </c>
      <c r="H43" s="125">
        <v>83.501000000000005</v>
      </c>
      <c r="I43" s="125">
        <v>65.311000000000007</v>
      </c>
      <c r="J43" s="125">
        <v>103.377</v>
      </c>
      <c r="K43" s="125">
        <v>57.338000000000001</v>
      </c>
      <c r="L43" s="125">
        <v>51.732999999999997</v>
      </c>
      <c r="M43" s="125">
        <v>74.054000000000002</v>
      </c>
      <c r="N43" s="125">
        <v>93.436999999999998</v>
      </c>
      <c r="O43" s="125">
        <v>78.233000000000004</v>
      </c>
      <c r="P43" s="125">
        <v>60.890999999999998</v>
      </c>
      <c r="Q43" s="125">
        <v>89.593000000000004</v>
      </c>
      <c r="R43" s="125">
        <v>79.093999999999994</v>
      </c>
      <c r="S43" s="125">
        <v>57.7</v>
      </c>
      <c r="T43" s="125">
        <v>42.874000000000002</v>
      </c>
      <c r="U43" s="125">
        <v>74.103999999999999</v>
      </c>
      <c r="V43" s="125">
        <v>56.845999999999997</v>
      </c>
      <c r="W43" s="125">
        <v>51.095999999999997</v>
      </c>
      <c r="X43" s="125">
        <v>49.371000000000002</v>
      </c>
      <c r="Y43" s="125">
        <v>90.715999999999994</v>
      </c>
      <c r="Z43" s="125">
        <v>57.540999999999997</v>
      </c>
      <c r="AA43" s="125">
        <v>81.209999999999994</v>
      </c>
      <c r="AB43" s="125">
        <v>77.23</v>
      </c>
      <c r="AC43" s="125">
        <v>52.03</v>
      </c>
      <c r="AD43" s="125">
        <v>67.936000000000007</v>
      </c>
      <c r="AE43" s="125">
        <v>55.735999999999997</v>
      </c>
      <c r="AF43" s="125">
        <v>67.706000000000003</v>
      </c>
      <c r="AG43" s="125">
        <v>80.495999999999995</v>
      </c>
      <c r="AH43" s="125">
        <v>40.429000000000002</v>
      </c>
      <c r="AI43" s="173">
        <v>49.023000000000003</v>
      </c>
      <c r="AJ43" s="173">
        <v>74.712000000000003</v>
      </c>
      <c r="AK43" s="173">
        <v>49.207999999999998</v>
      </c>
      <c r="AL43" s="173">
        <v>40.375</v>
      </c>
      <c r="AM43" s="173">
        <v>38.232999999999997</v>
      </c>
      <c r="AN43" s="173"/>
      <c r="AO43" s="173"/>
      <c r="AP43" s="173"/>
      <c r="AQ43" s="173"/>
      <c r="AR43" s="173"/>
      <c r="AS43" s="173"/>
      <c r="AT43" s="173"/>
      <c r="AU43" s="173"/>
      <c r="AV43" s="173"/>
      <c r="AW43" s="173"/>
      <c r="AX43" s="173"/>
      <c r="AY43" s="173"/>
      <c r="ALQ43" s="2" t="e">
        <v>#N/A</v>
      </c>
    </row>
    <row r="44" spans="1:1005" ht="15">
      <c r="A44" s="248">
        <v>44682</v>
      </c>
      <c r="B44" s="138">
        <v>155.6</v>
      </c>
      <c r="C44" s="138">
        <v>275.73</v>
      </c>
      <c r="D44" s="138">
        <v>221.07</v>
      </c>
      <c r="E44" s="124">
        <v>448.428</v>
      </c>
      <c r="F44" s="125">
        <v>380.22</v>
      </c>
      <c r="G44" s="125">
        <v>326.29399999999998</v>
      </c>
      <c r="H44" s="125">
        <v>291.97899999999998</v>
      </c>
      <c r="I44" s="125">
        <v>146.155</v>
      </c>
      <c r="J44" s="125">
        <v>181.17500000000001</v>
      </c>
      <c r="K44" s="125">
        <v>113.79600000000001</v>
      </c>
      <c r="L44" s="125">
        <v>158.71199999999999</v>
      </c>
      <c r="M44" s="125">
        <v>200.386</v>
      </c>
      <c r="N44" s="125">
        <v>274.02100000000002</v>
      </c>
      <c r="O44" s="125">
        <v>214.196</v>
      </c>
      <c r="P44" s="125">
        <v>187.92099999999999</v>
      </c>
      <c r="Q44" s="125">
        <v>352.27600000000001</v>
      </c>
      <c r="R44" s="125">
        <v>311.46800000000002</v>
      </c>
      <c r="S44" s="125">
        <v>190.12899999999999</v>
      </c>
      <c r="T44" s="125">
        <v>190.10599999999999</v>
      </c>
      <c r="U44" s="125">
        <v>223.30500000000001</v>
      </c>
      <c r="V44" s="125">
        <v>238.178</v>
      </c>
      <c r="W44" s="125">
        <v>72.757999999999996</v>
      </c>
      <c r="X44" s="125">
        <v>147.357</v>
      </c>
      <c r="Y44" s="125">
        <v>210.62299999999999</v>
      </c>
      <c r="Z44" s="125">
        <v>243.63499999999999</v>
      </c>
      <c r="AA44" s="125">
        <v>205.83099999999999</v>
      </c>
      <c r="AB44" s="125">
        <v>214.47800000000001</v>
      </c>
      <c r="AC44" s="125">
        <v>247.64</v>
      </c>
      <c r="AD44" s="125">
        <v>273.072</v>
      </c>
      <c r="AE44" s="125">
        <v>108.794</v>
      </c>
      <c r="AF44" s="125">
        <v>141.857</v>
      </c>
      <c r="AG44" s="125">
        <v>119.91500000000001</v>
      </c>
      <c r="AH44" s="125">
        <v>104.07299999999999</v>
      </c>
      <c r="AI44" s="173">
        <v>221.91200000000001</v>
      </c>
      <c r="AJ44" s="173">
        <v>180.98</v>
      </c>
      <c r="AK44" s="173">
        <v>108.789</v>
      </c>
      <c r="AL44" s="173">
        <v>145.36600000000001</v>
      </c>
      <c r="AM44" s="173">
        <v>133.72499999999999</v>
      </c>
      <c r="AN44" s="173"/>
      <c r="AO44" s="173"/>
      <c r="AP44" s="173"/>
      <c r="AQ44" s="173"/>
      <c r="AR44" s="173"/>
      <c r="AS44" s="173"/>
      <c r="AT44" s="173"/>
      <c r="AU44" s="173"/>
      <c r="AV44" s="173"/>
      <c r="AW44" s="173"/>
      <c r="AX44" s="173"/>
      <c r="AY44" s="173"/>
      <c r="ALQ44" s="2" t="e">
        <v>#N/A</v>
      </c>
    </row>
    <row r="45" spans="1:1005" ht="15">
      <c r="A45" s="248">
        <v>44713</v>
      </c>
      <c r="B45" s="138">
        <v>177.05</v>
      </c>
      <c r="C45" s="138">
        <v>338.23</v>
      </c>
      <c r="D45" s="138">
        <v>261.05</v>
      </c>
      <c r="E45" s="124">
        <v>679.06200000000001</v>
      </c>
      <c r="F45" s="125">
        <v>397.58199999999999</v>
      </c>
      <c r="G45" s="125">
        <v>402.69</v>
      </c>
      <c r="H45" s="125">
        <v>276.99700000000001</v>
      </c>
      <c r="I45" s="125">
        <v>173.93700000000001</v>
      </c>
      <c r="J45" s="125">
        <v>150.155</v>
      </c>
      <c r="K45" s="125">
        <v>174.10499999999999</v>
      </c>
      <c r="L45" s="125">
        <v>275.71199999999999</v>
      </c>
      <c r="M45" s="125">
        <v>168.548</v>
      </c>
      <c r="N45" s="125">
        <v>413.68400000000003</v>
      </c>
      <c r="O45" s="125">
        <v>223.81299999999999</v>
      </c>
      <c r="P45" s="125">
        <v>543.63400000000001</v>
      </c>
      <c r="Q45" s="125">
        <v>312.62400000000002</v>
      </c>
      <c r="R45" s="125">
        <v>512.25599999999997</v>
      </c>
      <c r="S45" s="125">
        <v>198.45699999999999</v>
      </c>
      <c r="T45" s="125">
        <v>338.01600000000002</v>
      </c>
      <c r="U45" s="125">
        <v>155.22</v>
      </c>
      <c r="V45" s="125">
        <v>196.52600000000001</v>
      </c>
      <c r="W45" s="125">
        <v>54.246000000000002</v>
      </c>
      <c r="X45" s="125">
        <v>221.85</v>
      </c>
      <c r="Y45" s="125">
        <v>139.59800000000001</v>
      </c>
      <c r="Z45" s="125">
        <v>282.887</v>
      </c>
      <c r="AA45" s="125">
        <v>197.197</v>
      </c>
      <c r="AB45" s="125">
        <v>173.596</v>
      </c>
      <c r="AC45" s="125">
        <v>480.94200000000001</v>
      </c>
      <c r="AD45" s="125">
        <v>275.79500000000002</v>
      </c>
      <c r="AE45" s="125">
        <v>249.86799999999999</v>
      </c>
      <c r="AF45" s="125">
        <v>425.81099999999998</v>
      </c>
      <c r="AG45" s="125">
        <v>47.747</v>
      </c>
      <c r="AH45" s="125">
        <v>145.05500000000001</v>
      </c>
      <c r="AI45" s="173">
        <v>332.13099999999997</v>
      </c>
      <c r="AJ45" s="173">
        <v>322.06</v>
      </c>
      <c r="AK45" s="173">
        <v>111.08</v>
      </c>
      <c r="AL45" s="173">
        <v>291.09300000000002</v>
      </c>
      <c r="AM45" s="173">
        <v>366.03899999999999</v>
      </c>
      <c r="AN45" s="173"/>
      <c r="AO45" s="173"/>
      <c r="AP45" s="173"/>
      <c r="AQ45" s="173"/>
      <c r="AR45" s="173"/>
      <c r="AS45" s="173"/>
      <c r="AT45" s="173"/>
      <c r="AU45" s="173"/>
      <c r="AV45" s="173"/>
      <c r="AW45" s="173"/>
      <c r="AX45" s="173"/>
      <c r="AY45" s="173"/>
      <c r="ALQ45" s="2" t="e">
        <v>#N/A</v>
      </c>
    </row>
    <row r="46" spans="1:1005" ht="15">
      <c r="A46" s="248">
        <v>44743</v>
      </c>
      <c r="B46" s="138">
        <v>62.06</v>
      </c>
      <c r="C46" s="138">
        <v>151.91</v>
      </c>
      <c r="D46" s="138">
        <v>116.85</v>
      </c>
      <c r="E46" s="124">
        <v>322.14400000000001</v>
      </c>
      <c r="F46" s="125">
        <v>128.43</v>
      </c>
      <c r="G46" s="125">
        <v>169.43299999999999</v>
      </c>
      <c r="H46" s="125">
        <v>96.194999999999993</v>
      </c>
      <c r="I46" s="125">
        <v>68.355999999999995</v>
      </c>
      <c r="J46" s="125">
        <v>64.790999999999997</v>
      </c>
      <c r="K46" s="125">
        <v>72.224999999999994</v>
      </c>
      <c r="L46" s="125">
        <v>132.667</v>
      </c>
      <c r="M46" s="125">
        <v>66.334000000000003</v>
      </c>
      <c r="N46" s="125">
        <v>197.96899999999999</v>
      </c>
      <c r="O46" s="125">
        <v>71.983999999999995</v>
      </c>
      <c r="P46" s="125">
        <v>502.07299999999998</v>
      </c>
      <c r="Q46" s="125">
        <v>122.033</v>
      </c>
      <c r="R46" s="125">
        <v>189.16499999999999</v>
      </c>
      <c r="S46" s="125">
        <v>99.165999999999997</v>
      </c>
      <c r="T46" s="125">
        <v>215.35900000000001</v>
      </c>
      <c r="U46" s="125">
        <v>49.417999999999999</v>
      </c>
      <c r="V46" s="125">
        <v>58.101999999999997</v>
      </c>
      <c r="W46" s="125">
        <v>21.783000000000001</v>
      </c>
      <c r="X46" s="125">
        <v>64.998999999999995</v>
      </c>
      <c r="Y46" s="125">
        <v>52.530999999999999</v>
      </c>
      <c r="Z46" s="125">
        <v>116.295</v>
      </c>
      <c r="AA46" s="125">
        <v>75.44</v>
      </c>
      <c r="AB46" s="125">
        <v>64.052000000000007</v>
      </c>
      <c r="AC46" s="125">
        <v>210.892</v>
      </c>
      <c r="AD46" s="125">
        <v>145.26400000000001</v>
      </c>
      <c r="AE46" s="125">
        <v>76.686000000000007</v>
      </c>
      <c r="AF46" s="125">
        <v>217.178</v>
      </c>
      <c r="AG46" s="125">
        <v>24.442</v>
      </c>
      <c r="AH46" s="125">
        <v>51.600999999999999</v>
      </c>
      <c r="AI46" s="173">
        <v>106.10599999999999</v>
      </c>
      <c r="AJ46" s="173">
        <v>100.27500000000001</v>
      </c>
      <c r="AK46" s="173">
        <v>43.286000000000001</v>
      </c>
      <c r="AL46" s="173">
        <v>172.15299999999999</v>
      </c>
      <c r="AM46" s="173">
        <v>216.37100000000001</v>
      </c>
      <c r="AN46" s="173"/>
      <c r="AO46" s="173"/>
      <c r="AP46" s="173"/>
      <c r="AQ46" s="173"/>
      <c r="AR46" s="173"/>
      <c r="AS46" s="173"/>
      <c r="AT46" s="173"/>
      <c r="AU46" s="173"/>
      <c r="AV46" s="173"/>
      <c r="AW46" s="173"/>
      <c r="AX46" s="173"/>
      <c r="AY46" s="173"/>
      <c r="ALQ46" s="2" t="e">
        <v>#N/A</v>
      </c>
    </row>
    <row r="47" spans="1:1005" ht="15">
      <c r="A47" s="248">
        <v>44774</v>
      </c>
      <c r="B47" s="138">
        <v>44.99</v>
      </c>
      <c r="C47" s="138">
        <v>78.14</v>
      </c>
      <c r="D47" s="138">
        <v>63.46</v>
      </c>
      <c r="E47" s="124">
        <v>120.47199999999999</v>
      </c>
      <c r="F47" s="125">
        <v>58.947000000000003</v>
      </c>
      <c r="G47" s="125">
        <v>64.81</v>
      </c>
      <c r="H47" s="125">
        <v>53.061</v>
      </c>
      <c r="I47" s="125">
        <v>40.689</v>
      </c>
      <c r="J47" s="125">
        <v>48.451000000000001</v>
      </c>
      <c r="K47" s="125">
        <v>37.539000000000001</v>
      </c>
      <c r="L47" s="125">
        <v>56.031999999999996</v>
      </c>
      <c r="M47" s="125">
        <v>51.258000000000003</v>
      </c>
      <c r="N47" s="125">
        <v>66.661000000000001</v>
      </c>
      <c r="O47" s="125">
        <v>41.185000000000002</v>
      </c>
      <c r="P47" s="125">
        <v>136.059</v>
      </c>
      <c r="Q47" s="125">
        <v>51.823</v>
      </c>
      <c r="R47" s="125">
        <v>79.897999999999996</v>
      </c>
      <c r="S47" s="125">
        <v>46.944000000000003</v>
      </c>
      <c r="T47" s="125">
        <v>82.817999999999998</v>
      </c>
      <c r="U47" s="125">
        <v>40.116</v>
      </c>
      <c r="V47" s="125">
        <v>44.375999999999998</v>
      </c>
      <c r="W47" s="125">
        <v>17.356000000000002</v>
      </c>
      <c r="X47" s="125">
        <v>37.610999999999997</v>
      </c>
      <c r="Y47" s="125">
        <v>33.012999999999998</v>
      </c>
      <c r="Z47" s="125">
        <v>54.02</v>
      </c>
      <c r="AA47" s="125">
        <v>51.472000000000001</v>
      </c>
      <c r="AB47" s="125">
        <v>44.173999999999999</v>
      </c>
      <c r="AC47" s="125">
        <v>74.22</v>
      </c>
      <c r="AD47" s="125">
        <v>54.238999999999997</v>
      </c>
      <c r="AE47" s="125">
        <v>44.665999999999997</v>
      </c>
      <c r="AF47" s="125">
        <v>65.545000000000002</v>
      </c>
      <c r="AG47" s="125">
        <v>23.401</v>
      </c>
      <c r="AH47" s="125">
        <v>35.918999999999997</v>
      </c>
      <c r="AI47" s="173">
        <v>51.747</v>
      </c>
      <c r="AJ47" s="173">
        <v>42.29</v>
      </c>
      <c r="AK47" s="173">
        <v>28.065000000000001</v>
      </c>
      <c r="AL47" s="173">
        <v>87.814999999999998</v>
      </c>
      <c r="AM47" s="173">
        <v>82.403000000000006</v>
      </c>
      <c r="AN47" s="173"/>
      <c r="AO47" s="173"/>
      <c r="AP47" s="173"/>
      <c r="AQ47" s="173"/>
      <c r="AR47" s="173"/>
      <c r="AS47" s="173"/>
      <c r="AT47" s="173"/>
      <c r="AU47" s="173"/>
      <c r="AV47" s="173"/>
      <c r="AW47" s="173"/>
      <c r="AX47" s="173"/>
      <c r="AY47" s="173"/>
      <c r="ALQ47" s="2" t="e">
        <v>#N/A</v>
      </c>
    </row>
    <row r="48" spans="1:1005" ht="15">
      <c r="A48" s="248">
        <v>44805</v>
      </c>
      <c r="B48" s="138">
        <v>29.14</v>
      </c>
      <c r="C48" s="138">
        <v>45.37</v>
      </c>
      <c r="D48" s="138">
        <v>38.04</v>
      </c>
      <c r="E48" s="124">
        <v>67.888000000000005</v>
      </c>
      <c r="F48" s="125">
        <v>56.502000000000002</v>
      </c>
      <c r="G48" s="125">
        <v>62.338000000000001</v>
      </c>
      <c r="H48" s="125">
        <v>41.344000000000001</v>
      </c>
      <c r="I48" s="125">
        <v>39.183999999999997</v>
      </c>
      <c r="J48" s="125">
        <v>32.719000000000001</v>
      </c>
      <c r="K48" s="125">
        <v>30.968</v>
      </c>
      <c r="L48" s="125">
        <v>34.78</v>
      </c>
      <c r="M48" s="125">
        <v>41.390999999999998</v>
      </c>
      <c r="N48" s="125">
        <v>55.834000000000003</v>
      </c>
      <c r="O48" s="125">
        <v>36.700000000000003</v>
      </c>
      <c r="P48" s="125">
        <v>63.744999999999997</v>
      </c>
      <c r="Q48" s="125">
        <v>40.356999999999999</v>
      </c>
      <c r="R48" s="125">
        <v>56.392000000000003</v>
      </c>
      <c r="S48" s="125">
        <v>32.750999999999998</v>
      </c>
      <c r="T48" s="125">
        <v>45.146000000000001</v>
      </c>
      <c r="U48" s="125">
        <v>32.698999999999998</v>
      </c>
      <c r="V48" s="125">
        <v>30.324999999999999</v>
      </c>
      <c r="W48" s="125">
        <v>19.146000000000001</v>
      </c>
      <c r="X48" s="125">
        <v>52.908000000000001</v>
      </c>
      <c r="Y48" s="125">
        <v>32.771999999999998</v>
      </c>
      <c r="Z48" s="125">
        <v>35.595999999999997</v>
      </c>
      <c r="AA48" s="125">
        <v>38.109000000000002</v>
      </c>
      <c r="AB48" s="125">
        <v>40.826000000000001</v>
      </c>
      <c r="AC48" s="125">
        <v>44.576999999999998</v>
      </c>
      <c r="AD48" s="125">
        <v>37.722999999999999</v>
      </c>
      <c r="AE48" s="125">
        <v>29.125</v>
      </c>
      <c r="AF48" s="125">
        <v>38.884</v>
      </c>
      <c r="AG48" s="125">
        <v>21.242999999999999</v>
      </c>
      <c r="AH48" s="125">
        <v>53.015999999999998</v>
      </c>
      <c r="AI48" s="173">
        <v>45.834000000000003</v>
      </c>
      <c r="AJ48" s="173">
        <v>34.182000000000002</v>
      </c>
      <c r="AK48" s="173">
        <v>24.093</v>
      </c>
      <c r="AL48" s="173">
        <v>71.757000000000005</v>
      </c>
      <c r="AM48" s="173">
        <v>41.033000000000001</v>
      </c>
      <c r="AN48" s="173"/>
      <c r="AO48" s="173"/>
      <c r="AP48" s="173"/>
      <c r="AQ48" s="173"/>
      <c r="AR48" s="173"/>
      <c r="AS48" s="173"/>
      <c r="AT48" s="173"/>
      <c r="AU48" s="173"/>
      <c r="AV48" s="173"/>
      <c r="AW48" s="173"/>
      <c r="AX48" s="173"/>
      <c r="AY48" s="173"/>
      <c r="ALQ48" s="2" t="e">
        <v>#N/A</v>
      </c>
    </row>
    <row r="49" spans="1:1005" ht="15">
      <c r="A49" s="248">
        <v>44835</v>
      </c>
      <c r="B49" s="138">
        <v>32.44</v>
      </c>
      <c r="C49" s="138">
        <v>42.75</v>
      </c>
      <c r="D49" s="138">
        <v>38.25</v>
      </c>
      <c r="E49" s="124">
        <v>57.374000000000002</v>
      </c>
      <c r="F49" s="125">
        <v>86.082999999999998</v>
      </c>
      <c r="G49" s="125">
        <v>68.430000000000007</v>
      </c>
      <c r="H49" s="125">
        <v>32.555999999999997</v>
      </c>
      <c r="I49" s="125">
        <v>30.172000000000001</v>
      </c>
      <c r="J49" s="125">
        <v>30.577000000000002</v>
      </c>
      <c r="K49" s="125">
        <v>46.808</v>
      </c>
      <c r="L49" s="125">
        <v>29.181000000000001</v>
      </c>
      <c r="M49" s="125">
        <v>28.280999999999999</v>
      </c>
      <c r="N49" s="125">
        <v>47.598999999999997</v>
      </c>
      <c r="O49" s="125">
        <v>32.909999999999997</v>
      </c>
      <c r="P49" s="125">
        <v>56.77</v>
      </c>
      <c r="Q49" s="125">
        <v>45.088000000000001</v>
      </c>
      <c r="R49" s="125">
        <v>58.182000000000002</v>
      </c>
      <c r="S49" s="125">
        <v>37.936</v>
      </c>
      <c r="T49" s="125">
        <v>36.304000000000002</v>
      </c>
      <c r="U49" s="125">
        <v>27.736999999999998</v>
      </c>
      <c r="V49" s="125">
        <v>26.83</v>
      </c>
      <c r="W49" s="125">
        <v>26.46</v>
      </c>
      <c r="X49" s="125">
        <v>34.137999999999998</v>
      </c>
      <c r="Y49" s="125">
        <v>30.640999999999998</v>
      </c>
      <c r="Z49" s="125">
        <v>48.182000000000002</v>
      </c>
      <c r="AA49" s="125">
        <v>58.540999999999997</v>
      </c>
      <c r="AB49" s="125">
        <v>37.661999999999999</v>
      </c>
      <c r="AC49" s="125">
        <v>38.822000000000003</v>
      </c>
      <c r="AD49" s="125">
        <v>36.984000000000002</v>
      </c>
      <c r="AE49" s="125">
        <v>29.091999999999999</v>
      </c>
      <c r="AF49" s="125">
        <v>37.093000000000004</v>
      </c>
      <c r="AG49" s="125">
        <v>19.663</v>
      </c>
      <c r="AH49" s="125">
        <v>47.606000000000002</v>
      </c>
      <c r="AI49" s="173">
        <v>56.764000000000003</v>
      </c>
      <c r="AJ49" s="173">
        <v>28.907</v>
      </c>
      <c r="AK49" s="173">
        <v>24.074999999999999</v>
      </c>
      <c r="AL49" s="173">
        <v>44.887</v>
      </c>
      <c r="AM49" s="173">
        <v>34.021999999999998</v>
      </c>
      <c r="AN49" s="173"/>
      <c r="AO49" s="173"/>
      <c r="AP49" s="173"/>
      <c r="AQ49" s="173"/>
      <c r="AR49" s="173"/>
      <c r="AS49" s="173"/>
      <c r="AT49" s="173"/>
      <c r="AU49" s="173"/>
      <c r="AV49" s="173"/>
      <c r="AW49" s="173"/>
      <c r="AX49" s="173"/>
      <c r="AY49" s="173"/>
      <c r="ALQ49" s="2" t="e">
        <v>#N/A</v>
      </c>
    </row>
    <row r="50" spans="1:1005" ht="15">
      <c r="A50" s="248">
        <v>44866</v>
      </c>
      <c r="B50" s="138">
        <v>29.78</v>
      </c>
      <c r="C50" s="138">
        <v>32.130000000000003</v>
      </c>
      <c r="D50" s="138">
        <v>31.12</v>
      </c>
      <c r="E50" s="124">
        <v>46.326999999999998</v>
      </c>
      <c r="F50" s="125">
        <v>50.206000000000003</v>
      </c>
      <c r="G50" s="125">
        <v>47.171999999999997</v>
      </c>
      <c r="H50" s="125">
        <v>30.503</v>
      </c>
      <c r="I50" s="125">
        <v>23.568999999999999</v>
      </c>
      <c r="J50" s="125">
        <v>24.655000000000001</v>
      </c>
      <c r="K50" s="125">
        <v>39.173999999999999</v>
      </c>
      <c r="L50" s="125">
        <v>26.762</v>
      </c>
      <c r="M50" s="125">
        <v>23.79</v>
      </c>
      <c r="N50" s="125">
        <v>36.878999999999998</v>
      </c>
      <c r="O50" s="125">
        <v>29.962</v>
      </c>
      <c r="P50" s="125">
        <v>43.113999999999997</v>
      </c>
      <c r="Q50" s="125">
        <v>35.405999999999999</v>
      </c>
      <c r="R50" s="125">
        <v>41.22</v>
      </c>
      <c r="S50" s="125">
        <v>31.116</v>
      </c>
      <c r="T50" s="125">
        <v>28.911999999999999</v>
      </c>
      <c r="U50" s="125">
        <v>24.189</v>
      </c>
      <c r="V50" s="125">
        <v>26.55</v>
      </c>
      <c r="W50" s="125">
        <v>16.452999999999999</v>
      </c>
      <c r="X50" s="125">
        <v>24.126999999999999</v>
      </c>
      <c r="Y50" s="125">
        <v>25.917999999999999</v>
      </c>
      <c r="Z50" s="125">
        <v>36.411000000000001</v>
      </c>
      <c r="AA50" s="125">
        <v>39.334000000000003</v>
      </c>
      <c r="AB50" s="125">
        <v>28.555</v>
      </c>
      <c r="AC50" s="125">
        <v>33.439</v>
      </c>
      <c r="AD50" s="125">
        <v>33.777999999999999</v>
      </c>
      <c r="AE50" s="125">
        <v>28.568000000000001</v>
      </c>
      <c r="AF50" s="125">
        <v>30.739000000000001</v>
      </c>
      <c r="AG50" s="125">
        <v>16.593</v>
      </c>
      <c r="AH50" s="125">
        <v>27.603000000000002</v>
      </c>
      <c r="AI50" s="173">
        <v>35.052999999999997</v>
      </c>
      <c r="AJ50" s="173">
        <v>27.021000000000001</v>
      </c>
      <c r="AK50" s="173">
        <v>22.158000000000001</v>
      </c>
      <c r="AL50" s="173">
        <v>30.78</v>
      </c>
      <c r="AM50" s="173">
        <v>29.013000000000002</v>
      </c>
      <c r="AN50" s="173"/>
      <c r="AO50" s="173"/>
      <c r="AP50" s="173"/>
      <c r="AQ50" s="173"/>
      <c r="AR50" s="173"/>
      <c r="AS50" s="173"/>
      <c r="AT50" s="173"/>
      <c r="AU50" s="173"/>
      <c r="AV50" s="173"/>
      <c r="AW50" s="173"/>
      <c r="AX50" s="173"/>
      <c r="AY50" s="173"/>
      <c r="ALQ50" s="2" t="e">
        <v>#N/A</v>
      </c>
    </row>
    <row r="51" spans="1:1005" ht="15">
      <c r="A51" s="248">
        <v>44896</v>
      </c>
      <c r="B51" s="138">
        <v>25.64</v>
      </c>
      <c r="C51" s="138">
        <v>25.64</v>
      </c>
      <c r="D51" s="138">
        <v>25.64</v>
      </c>
      <c r="E51" s="124">
        <v>40.780999999999999</v>
      </c>
      <c r="F51" s="125">
        <v>36.197000000000003</v>
      </c>
      <c r="G51" s="125">
        <v>36.247999999999998</v>
      </c>
      <c r="H51" s="125">
        <v>27.495000000000001</v>
      </c>
      <c r="I51" s="125">
        <v>21.574000000000002</v>
      </c>
      <c r="J51" s="125">
        <v>22.251999999999999</v>
      </c>
      <c r="K51" s="125">
        <v>27.81</v>
      </c>
      <c r="L51" s="125">
        <v>24.423999999999999</v>
      </c>
      <c r="M51" s="125">
        <v>21.946999999999999</v>
      </c>
      <c r="N51" s="125">
        <v>31.989000000000001</v>
      </c>
      <c r="O51" s="125">
        <v>25.835999999999999</v>
      </c>
      <c r="P51" s="125">
        <v>38.951000000000001</v>
      </c>
      <c r="Q51" s="125">
        <v>31.614000000000001</v>
      </c>
      <c r="R51" s="125">
        <v>34.384</v>
      </c>
      <c r="S51" s="125">
        <v>29.183</v>
      </c>
      <c r="T51" s="125">
        <v>26.686</v>
      </c>
      <c r="U51" s="125">
        <v>21.763000000000002</v>
      </c>
      <c r="V51" s="125">
        <v>22.832999999999998</v>
      </c>
      <c r="W51" s="125">
        <v>13.954000000000001</v>
      </c>
      <c r="X51" s="125">
        <v>22.370999999999999</v>
      </c>
      <c r="Y51" s="125">
        <v>21.934000000000001</v>
      </c>
      <c r="Z51" s="125">
        <v>27.616</v>
      </c>
      <c r="AA51" s="125">
        <v>28.34</v>
      </c>
      <c r="AB51" s="125">
        <v>22.643999999999998</v>
      </c>
      <c r="AC51" s="125">
        <v>30.734000000000002</v>
      </c>
      <c r="AD51" s="125">
        <v>28.451000000000001</v>
      </c>
      <c r="AE51" s="125">
        <v>24.234000000000002</v>
      </c>
      <c r="AF51" s="125">
        <v>27.669</v>
      </c>
      <c r="AG51" s="125">
        <v>15.468999999999999</v>
      </c>
      <c r="AH51" s="125">
        <v>21.831</v>
      </c>
      <c r="AI51" s="173">
        <v>27.379000000000001</v>
      </c>
      <c r="AJ51" s="173">
        <v>25.42</v>
      </c>
      <c r="AK51" s="173">
        <v>18.047000000000001</v>
      </c>
      <c r="AL51" s="173">
        <v>26.969000000000001</v>
      </c>
      <c r="AM51" s="173">
        <v>27.645</v>
      </c>
      <c r="AN51" s="173"/>
      <c r="AO51" s="173"/>
      <c r="AP51" s="173"/>
      <c r="AQ51" s="173"/>
      <c r="AR51" s="173"/>
      <c r="AS51" s="173"/>
      <c r="AT51" s="173"/>
      <c r="AU51" s="173"/>
      <c r="AV51" s="173"/>
      <c r="AW51" s="173"/>
      <c r="AX51" s="173"/>
      <c r="AY51" s="173"/>
      <c r="ALQ51" s="2" t="e">
        <v>#N/A</v>
      </c>
    </row>
    <row r="52" spans="1:1005" ht="15">
      <c r="A52" s="248">
        <v>44927</v>
      </c>
      <c r="B52" s="138">
        <v>24.48</v>
      </c>
      <c r="C52" s="138">
        <v>25.59</v>
      </c>
      <c r="D52" s="138">
        <v>24.31</v>
      </c>
      <c r="E52" s="124">
        <v>36.521999999999998</v>
      </c>
      <c r="F52" s="125">
        <v>31.29</v>
      </c>
      <c r="G52" s="125">
        <v>30.577000000000002</v>
      </c>
      <c r="H52" s="125">
        <v>24.434999999999999</v>
      </c>
      <c r="I52" s="125">
        <v>19.350999999999999</v>
      </c>
      <c r="J52" s="125">
        <v>19.945</v>
      </c>
      <c r="K52" s="125">
        <v>22.052</v>
      </c>
      <c r="L52" s="125">
        <v>21.399000000000001</v>
      </c>
      <c r="M52" s="125">
        <v>19.991</v>
      </c>
      <c r="N52" s="125">
        <v>28.626999999999999</v>
      </c>
      <c r="O52" s="125">
        <v>22.998999999999999</v>
      </c>
      <c r="P52" s="125">
        <v>33.951000000000001</v>
      </c>
      <c r="Q52" s="125">
        <v>27.175999999999998</v>
      </c>
      <c r="R52" s="125">
        <v>30.884</v>
      </c>
      <c r="S52" s="125">
        <v>25.155999999999999</v>
      </c>
      <c r="T52" s="125">
        <v>25.850999999999999</v>
      </c>
      <c r="U52" s="125">
        <v>19.478999999999999</v>
      </c>
      <c r="V52" s="125">
        <v>20.173999999999999</v>
      </c>
      <c r="W52" s="125">
        <v>12.603999999999999</v>
      </c>
      <c r="X52" s="125">
        <v>19.847999999999999</v>
      </c>
      <c r="Y52" s="125">
        <v>22.826000000000001</v>
      </c>
      <c r="Z52" s="125">
        <v>23.88</v>
      </c>
      <c r="AA52" s="125">
        <v>25.396999999999998</v>
      </c>
      <c r="AB52" s="125">
        <v>19.616</v>
      </c>
      <c r="AC52" s="125">
        <v>27.687000000000001</v>
      </c>
      <c r="AD52" s="125">
        <v>25.035</v>
      </c>
      <c r="AE52" s="125">
        <v>21.56</v>
      </c>
      <c r="AF52" s="125">
        <v>25.016999999999999</v>
      </c>
      <c r="AG52" s="125">
        <v>13.930999999999999</v>
      </c>
      <c r="AH52" s="125">
        <v>19.206</v>
      </c>
      <c r="AI52" s="173">
        <v>24.082000000000001</v>
      </c>
      <c r="AJ52" s="173">
        <v>23.327000000000002</v>
      </c>
      <c r="AK52" s="173">
        <v>15.680999999999999</v>
      </c>
      <c r="AL52" s="173">
        <v>24.068000000000001</v>
      </c>
      <c r="AM52" s="173">
        <v>26.77</v>
      </c>
      <c r="AN52" s="173"/>
      <c r="AO52" s="173"/>
      <c r="AP52" s="173"/>
      <c r="AQ52" s="173"/>
      <c r="AR52" s="173"/>
      <c r="AS52" s="173"/>
      <c r="AT52" s="173"/>
      <c r="AU52" s="173"/>
      <c r="AV52" s="173"/>
      <c r="AW52" s="173"/>
      <c r="AX52" s="173"/>
      <c r="AY52" s="173"/>
      <c r="ALQ52" s="2" t="e">
        <v>#N/A</v>
      </c>
    </row>
    <row r="53" spans="1:1005" ht="15">
      <c r="A53" s="248">
        <v>44958</v>
      </c>
      <c r="B53" s="138">
        <v>22.04</v>
      </c>
      <c r="C53" s="138">
        <v>23.58</v>
      </c>
      <c r="D53" s="138">
        <v>22.39</v>
      </c>
      <c r="E53" s="124">
        <v>30.364999999999998</v>
      </c>
      <c r="F53" s="125">
        <v>40.033999999999999</v>
      </c>
      <c r="G53" s="125">
        <v>27.925999999999998</v>
      </c>
      <c r="H53" s="125">
        <v>19.984999999999999</v>
      </c>
      <c r="I53" s="125">
        <v>15.933</v>
      </c>
      <c r="J53" s="125">
        <v>16.905000000000001</v>
      </c>
      <c r="K53" s="125">
        <v>19.056999999999999</v>
      </c>
      <c r="L53" s="125">
        <v>18.279</v>
      </c>
      <c r="M53" s="125">
        <v>18.425000000000001</v>
      </c>
      <c r="N53" s="125">
        <v>23.327999999999999</v>
      </c>
      <c r="O53" s="125">
        <v>22.863</v>
      </c>
      <c r="P53" s="125">
        <v>30.222999999999999</v>
      </c>
      <c r="Q53" s="125">
        <v>22.193000000000001</v>
      </c>
      <c r="R53" s="125">
        <v>26.55</v>
      </c>
      <c r="S53" s="125">
        <v>24.262</v>
      </c>
      <c r="T53" s="125">
        <v>25.811</v>
      </c>
      <c r="U53" s="125">
        <v>19.183</v>
      </c>
      <c r="V53" s="125">
        <v>16.533000000000001</v>
      </c>
      <c r="W53" s="125">
        <v>15.579000000000001</v>
      </c>
      <c r="X53" s="125">
        <v>16.449000000000002</v>
      </c>
      <c r="Y53" s="125">
        <v>19.57</v>
      </c>
      <c r="Z53" s="125">
        <v>19.245999999999999</v>
      </c>
      <c r="AA53" s="125">
        <v>23.207999999999998</v>
      </c>
      <c r="AB53" s="125">
        <v>16.010000000000002</v>
      </c>
      <c r="AC53" s="125">
        <v>23.402999999999999</v>
      </c>
      <c r="AD53" s="125">
        <v>20.452000000000002</v>
      </c>
      <c r="AE53" s="125">
        <v>17.739000000000001</v>
      </c>
      <c r="AF53" s="125">
        <v>20.648</v>
      </c>
      <c r="AG53" s="125">
        <v>11.577999999999999</v>
      </c>
      <c r="AH53" s="125">
        <v>18.18</v>
      </c>
      <c r="AI53" s="173">
        <v>22.765000000000001</v>
      </c>
      <c r="AJ53" s="173">
        <v>19.398</v>
      </c>
      <c r="AK53" s="173">
        <v>13.116</v>
      </c>
      <c r="AL53" s="173">
        <v>20.155000000000001</v>
      </c>
      <c r="AM53" s="173">
        <v>20.541</v>
      </c>
      <c r="AN53" s="173"/>
      <c r="AO53" s="173"/>
      <c r="AP53" s="173"/>
      <c r="AQ53" s="173"/>
      <c r="AR53" s="173"/>
      <c r="AS53" s="173"/>
      <c r="AT53" s="173"/>
      <c r="AU53" s="173"/>
      <c r="AV53" s="173"/>
      <c r="AW53" s="173"/>
      <c r="AX53" s="173"/>
      <c r="AY53" s="173"/>
      <c r="ALQ53" s="2" t="e">
        <v>#N/A</v>
      </c>
    </row>
    <row r="54" spans="1:1005" ht="15">
      <c r="A54" s="248">
        <v>44986</v>
      </c>
      <c r="B54" s="138">
        <v>34.159999999999997</v>
      </c>
      <c r="C54" s="138">
        <v>39.369999999999997</v>
      </c>
      <c r="D54" s="138">
        <v>36.020000000000003</v>
      </c>
      <c r="E54" s="124">
        <v>44.317999999999998</v>
      </c>
      <c r="F54" s="125">
        <v>71.271000000000001</v>
      </c>
      <c r="G54" s="125">
        <v>32.703000000000003</v>
      </c>
      <c r="H54" s="125">
        <v>28.135000000000002</v>
      </c>
      <c r="I54" s="125">
        <v>42.417000000000002</v>
      </c>
      <c r="J54" s="125">
        <v>26.779</v>
      </c>
      <c r="K54" s="125">
        <v>27.541</v>
      </c>
      <c r="L54" s="125">
        <v>28.146000000000001</v>
      </c>
      <c r="M54" s="125">
        <v>32.652000000000001</v>
      </c>
      <c r="N54" s="125">
        <v>41.133000000000003</v>
      </c>
      <c r="O54" s="125">
        <v>49.496000000000002</v>
      </c>
      <c r="P54" s="125">
        <v>40.095999999999997</v>
      </c>
      <c r="Q54" s="125">
        <v>39.343000000000004</v>
      </c>
      <c r="R54" s="125">
        <v>39.636000000000003</v>
      </c>
      <c r="S54" s="125">
        <v>32.921999999999997</v>
      </c>
      <c r="T54" s="125">
        <v>29.141999999999999</v>
      </c>
      <c r="U54" s="125">
        <v>29.515999999999998</v>
      </c>
      <c r="V54" s="125">
        <v>20.143000000000001</v>
      </c>
      <c r="W54" s="125">
        <v>24.875</v>
      </c>
      <c r="X54" s="125">
        <v>43.945</v>
      </c>
      <c r="Y54" s="125">
        <v>22.602</v>
      </c>
      <c r="Z54" s="125">
        <v>26.51</v>
      </c>
      <c r="AA54" s="125">
        <v>55.753999999999998</v>
      </c>
      <c r="AB54" s="125">
        <v>16.321999999999999</v>
      </c>
      <c r="AC54" s="125">
        <v>43.031999999999996</v>
      </c>
      <c r="AD54" s="125">
        <v>23.937999999999999</v>
      </c>
      <c r="AE54" s="125">
        <v>31.033999999999999</v>
      </c>
      <c r="AF54" s="125">
        <v>37.573999999999998</v>
      </c>
      <c r="AG54" s="125">
        <v>18.422000000000001</v>
      </c>
      <c r="AH54" s="125">
        <v>20.053000000000001</v>
      </c>
      <c r="AI54" s="173">
        <v>39.962000000000003</v>
      </c>
      <c r="AJ54" s="173">
        <v>21.228000000000002</v>
      </c>
      <c r="AK54" s="173">
        <v>23.152000000000001</v>
      </c>
      <c r="AL54" s="173">
        <v>31.765999999999998</v>
      </c>
      <c r="AM54" s="173">
        <v>20.931000000000001</v>
      </c>
      <c r="AN54" s="173"/>
      <c r="AO54" s="173"/>
      <c r="AP54" s="173"/>
      <c r="AQ54" s="173"/>
      <c r="AR54" s="173"/>
      <c r="AS54" s="173"/>
      <c r="AT54" s="173"/>
      <c r="AU54" s="173"/>
      <c r="AV54" s="173"/>
      <c r="AW54" s="173"/>
      <c r="AX54" s="173"/>
      <c r="AY54" s="173"/>
      <c r="ALQ54" s="2" t="e">
        <v>#N/A</v>
      </c>
    </row>
    <row r="55" spans="1:1005" ht="15">
      <c r="A55" s="248">
        <v>45017</v>
      </c>
      <c r="B55" s="138">
        <v>63.41</v>
      </c>
      <c r="C55" s="138">
        <v>92.91</v>
      </c>
      <c r="D55" s="164">
        <v>77.08</v>
      </c>
      <c r="E55" s="124">
        <v>97.183999999999997</v>
      </c>
      <c r="F55" s="125">
        <v>122.318</v>
      </c>
      <c r="G55" s="125">
        <v>84.257999999999996</v>
      </c>
      <c r="H55" s="125">
        <v>64.063000000000002</v>
      </c>
      <c r="I55" s="125">
        <v>103.83199999999999</v>
      </c>
      <c r="J55" s="125">
        <v>57.588999999999999</v>
      </c>
      <c r="K55" s="125">
        <v>51.768999999999998</v>
      </c>
      <c r="L55" s="125">
        <v>70.472999999999999</v>
      </c>
      <c r="M55" s="125">
        <v>93.26</v>
      </c>
      <c r="N55" s="125">
        <v>78.343999999999994</v>
      </c>
      <c r="O55" s="125">
        <v>60.972000000000001</v>
      </c>
      <c r="P55" s="125">
        <v>87.959000000000003</v>
      </c>
      <c r="Q55" s="125">
        <v>79.311999999999998</v>
      </c>
      <c r="R55" s="125">
        <v>57.704999999999998</v>
      </c>
      <c r="S55" s="125">
        <v>43.006999999999998</v>
      </c>
      <c r="T55" s="125">
        <v>71.013000000000005</v>
      </c>
      <c r="U55" s="125">
        <v>56.993000000000002</v>
      </c>
      <c r="V55" s="125">
        <v>51.088999999999999</v>
      </c>
      <c r="W55" s="125">
        <v>49.28</v>
      </c>
      <c r="X55" s="125">
        <v>89.281999999999996</v>
      </c>
      <c r="Y55" s="125">
        <v>57.542999999999999</v>
      </c>
      <c r="Z55" s="125">
        <v>81.138999999999996</v>
      </c>
      <c r="AA55" s="125">
        <v>77.331000000000003</v>
      </c>
      <c r="AB55" s="125">
        <v>49.610999999999997</v>
      </c>
      <c r="AC55" s="125">
        <v>68.186000000000007</v>
      </c>
      <c r="AD55" s="125">
        <v>55.773000000000003</v>
      </c>
      <c r="AE55" s="125">
        <v>68.055000000000007</v>
      </c>
      <c r="AF55" s="125">
        <v>80.111999999999995</v>
      </c>
      <c r="AG55" s="125">
        <v>40.415999999999997</v>
      </c>
      <c r="AH55" s="125">
        <v>49.381</v>
      </c>
      <c r="AI55" s="173">
        <v>74.686000000000007</v>
      </c>
      <c r="AJ55" s="173">
        <v>46.536999999999999</v>
      </c>
      <c r="AK55" s="173">
        <v>40.603000000000002</v>
      </c>
      <c r="AL55" s="173">
        <v>38.360999999999997</v>
      </c>
      <c r="AM55" s="173">
        <v>44.664999999999999</v>
      </c>
      <c r="AN55" s="173"/>
      <c r="AO55" s="173"/>
      <c r="AP55" s="173"/>
      <c r="AQ55" s="173"/>
      <c r="AR55" s="173"/>
      <c r="AS55" s="173"/>
      <c r="AT55" s="173"/>
      <c r="AU55" s="173"/>
      <c r="AV55" s="173"/>
      <c r="AW55" s="173"/>
      <c r="AX55" s="173"/>
      <c r="AY55" s="173"/>
      <c r="ALQ55" s="2" t="e">
        <v>#N/A</v>
      </c>
    </row>
    <row r="56" spans="1:1005" ht="15">
      <c r="A56" s="248">
        <v>45047</v>
      </c>
      <c r="B56" s="138">
        <v>155.6</v>
      </c>
      <c r="C56" s="138">
        <v>275.73</v>
      </c>
      <c r="D56" s="138">
        <v>221.07</v>
      </c>
      <c r="E56" s="124">
        <v>380.30200000000002</v>
      </c>
      <c r="F56" s="125">
        <v>326.33300000000003</v>
      </c>
      <c r="G56" s="125">
        <v>292.94600000000003</v>
      </c>
      <c r="H56" s="125">
        <v>141.52099999999999</v>
      </c>
      <c r="I56" s="125">
        <v>181.542</v>
      </c>
      <c r="J56" s="125">
        <v>114.075</v>
      </c>
      <c r="K56" s="125">
        <v>158.78100000000001</v>
      </c>
      <c r="L56" s="125">
        <v>197.00899999999999</v>
      </c>
      <c r="M56" s="125">
        <v>273.72300000000001</v>
      </c>
      <c r="N56" s="125">
        <v>214.37200000000001</v>
      </c>
      <c r="O56" s="125">
        <v>188.083</v>
      </c>
      <c r="P56" s="125">
        <v>345.30200000000002</v>
      </c>
      <c r="Q56" s="125">
        <v>311.77300000000002</v>
      </c>
      <c r="R56" s="125">
        <v>190.17400000000001</v>
      </c>
      <c r="S56" s="125">
        <v>190.358</v>
      </c>
      <c r="T56" s="125">
        <v>219.64599999999999</v>
      </c>
      <c r="U56" s="125">
        <v>238.411</v>
      </c>
      <c r="V56" s="125">
        <v>72.748999999999995</v>
      </c>
      <c r="W56" s="125">
        <v>147.24700000000001</v>
      </c>
      <c r="X56" s="125">
        <v>208.20699999999999</v>
      </c>
      <c r="Y56" s="125">
        <v>243.66</v>
      </c>
      <c r="Z56" s="125">
        <v>205.786</v>
      </c>
      <c r="AA56" s="125">
        <v>214.58199999999999</v>
      </c>
      <c r="AB56" s="125">
        <v>236.11500000000001</v>
      </c>
      <c r="AC56" s="125">
        <v>273.39699999999999</v>
      </c>
      <c r="AD56" s="125">
        <v>108.84099999999999</v>
      </c>
      <c r="AE56" s="125">
        <v>142.20500000000001</v>
      </c>
      <c r="AF56" s="125">
        <v>119.669</v>
      </c>
      <c r="AG56" s="125">
        <v>104.08</v>
      </c>
      <c r="AH56" s="125">
        <v>222.435</v>
      </c>
      <c r="AI56" s="173">
        <v>180.95400000000001</v>
      </c>
      <c r="AJ56" s="173">
        <v>105.938</v>
      </c>
      <c r="AK56" s="173">
        <v>145.655</v>
      </c>
      <c r="AL56" s="173">
        <v>134.06899999999999</v>
      </c>
      <c r="AM56" s="173">
        <v>446.43200000000002</v>
      </c>
      <c r="AN56" s="173"/>
      <c r="AO56" s="173"/>
      <c r="AP56" s="173"/>
      <c r="AQ56" s="173"/>
      <c r="AR56" s="173"/>
      <c r="AS56" s="173"/>
      <c r="AT56" s="173"/>
      <c r="AU56" s="173"/>
      <c r="AV56" s="173"/>
      <c r="AW56" s="173"/>
      <c r="AX56" s="173"/>
      <c r="AY56" s="173"/>
      <c r="ALQ56" s="2" t="e">
        <v>#N/A</v>
      </c>
    </row>
    <row r="57" spans="1:1005" ht="15">
      <c r="A57" s="248">
        <v>45078</v>
      </c>
      <c r="B57" s="138">
        <v>177.05</v>
      </c>
      <c r="C57" s="138">
        <v>338.23</v>
      </c>
      <c r="D57" s="138">
        <v>261.05</v>
      </c>
      <c r="E57" s="124">
        <v>397.61399999999998</v>
      </c>
      <c r="F57" s="125">
        <v>402.67399999999998</v>
      </c>
      <c r="G57" s="125">
        <v>277.43900000000002</v>
      </c>
      <c r="H57" s="125">
        <v>175.089</v>
      </c>
      <c r="I57" s="125">
        <v>150.375</v>
      </c>
      <c r="J57" s="125">
        <v>174.30099999999999</v>
      </c>
      <c r="K57" s="125">
        <v>275.74400000000003</v>
      </c>
      <c r="L57" s="125">
        <v>171.697</v>
      </c>
      <c r="M57" s="125">
        <v>413.54700000000003</v>
      </c>
      <c r="N57" s="125">
        <v>223.881</v>
      </c>
      <c r="O57" s="125">
        <v>543.84699999999998</v>
      </c>
      <c r="P57" s="125">
        <v>314.471</v>
      </c>
      <c r="Q57" s="125">
        <v>512.43200000000002</v>
      </c>
      <c r="R57" s="125">
        <v>198.459</v>
      </c>
      <c r="S57" s="125">
        <v>338.14600000000002</v>
      </c>
      <c r="T57" s="125">
        <v>161.70400000000001</v>
      </c>
      <c r="U57" s="125">
        <v>196.631</v>
      </c>
      <c r="V57" s="125">
        <v>54.241</v>
      </c>
      <c r="W57" s="125">
        <v>221.756</v>
      </c>
      <c r="X57" s="125">
        <v>142.27099999999999</v>
      </c>
      <c r="Y57" s="125">
        <v>282.89499999999998</v>
      </c>
      <c r="Z57" s="125">
        <v>197.17</v>
      </c>
      <c r="AA57" s="125">
        <v>173.65899999999999</v>
      </c>
      <c r="AB57" s="125">
        <v>480.899</v>
      </c>
      <c r="AC57" s="125">
        <v>275.95999999999998</v>
      </c>
      <c r="AD57" s="125">
        <v>249.91499999999999</v>
      </c>
      <c r="AE57" s="125">
        <v>426.072</v>
      </c>
      <c r="AF57" s="125">
        <v>49.063000000000002</v>
      </c>
      <c r="AG57" s="125">
        <v>145.06299999999999</v>
      </c>
      <c r="AH57" s="125">
        <v>332.55</v>
      </c>
      <c r="AI57" s="173">
        <v>322.04000000000002</v>
      </c>
      <c r="AJ57" s="173">
        <v>113.791</v>
      </c>
      <c r="AK57" s="173">
        <v>291.30599999999998</v>
      </c>
      <c r="AL57" s="173">
        <v>366.38400000000001</v>
      </c>
      <c r="AM57" s="173">
        <v>674.33399999999995</v>
      </c>
      <c r="AN57" s="173"/>
      <c r="AO57" s="173"/>
      <c r="AP57" s="173"/>
      <c r="AQ57" s="173"/>
      <c r="AR57" s="173"/>
      <c r="AS57" s="173"/>
      <c r="AT57" s="173"/>
      <c r="AU57" s="173"/>
      <c r="AV57" s="173"/>
      <c r="AW57" s="173"/>
      <c r="AX57" s="173"/>
      <c r="AY57" s="173"/>
      <c r="ALQ57" s="2" t="e">
        <v>#N/A</v>
      </c>
    </row>
    <row r="58" spans="1:1005" ht="15">
      <c r="A58" s="248">
        <v>45108</v>
      </c>
      <c r="B58" s="138">
        <v>62.06</v>
      </c>
      <c r="C58" s="138">
        <v>151.91</v>
      </c>
      <c r="D58" s="138">
        <v>116.85</v>
      </c>
      <c r="E58" s="124">
        <v>128.44399999999999</v>
      </c>
      <c r="F58" s="125">
        <v>169.42099999999999</v>
      </c>
      <c r="G58" s="125">
        <v>96.49</v>
      </c>
      <c r="H58" s="125">
        <v>72.016999999999996</v>
      </c>
      <c r="I58" s="125">
        <v>64.962999999999994</v>
      </c>
      <c r="J58" s="125">
        <v>72.353999999999999</v>
      </c>
      <c r="K58" s="125">
        <v>132.67699999999999</v>
      </c>
      <c r="L58" s="125">
        <v>67.638000000000005</v>
      </c>
      <c r="M58" s="125">
        <v>197.91399999999999</v>
      </c>
      <c r="N58" s="125">
        <v>72.018000000000001</v>
      </c>
      <c r="O58" s="125">
        <v>502.137</v>
      </c>
      <c r="P58" s="125">
        <v>126.893</v>
      </c>
      <c r="Q58" s="125">
        <v>189.232</v>
      </c>
      <c r="R58" s="125">
        <v>99.165000000000006</v>
      </c>
      <c r="S58" s="125">
        <v>215.44300000000001</v>
      </c>
      <c r="T58" s="125">
        <v>50.774000000000001</v>
      </c>
      <c r="U58" s="125">
        <v>58.162999999999997</v>
      </c>
      <c r="V58" s="125">
        <v>21.774999999999999</v>
      </c>
      <c r="W58" s="125">
        <v>64.954999999999998</v>
      </c>
      <c r="X58" s="125">
        <v>53.448999999999998</v>
      </c>
      <c r="Y58" s="125">
        <v>116.298</v>
      </c>
      <c r="Z58" s="125">
        <v>75.414000000000001</v>
      </c>
      <c r="AA58" s="125">
        <v>64.100999999999999</v>
      </c>
      <c r="AB58" s="125">
        <v>220.375</v>
      </c>
      <c r="AC58" s="125">
        <v>145.35599999999999</v>
      </c>
      <c r="AD58" s="125">
        <v>76.709999999999994</v>
      </c>
      <c r="AE58" s="125">
        <v>217.321</v>
      </c>
      <c r="AF58" s="125">
        <v>24.748999999999999</v>
      </c>
      <c r="AG58" s="125">
        <v>51.600999999999999</v>
      </c>
      <c r="AH58" s="125">
        <v>106.25</v>
      </c>
      <c r="AI58" s="173">
        <v>100.262</v>
      </c>
      <c r="AJ58" s="173">
        <v>43.89</v>
      </c>
      <c r="AK58" s="173">
        <v>172.274</v>
      </c>
      <c r="AL58" s="173">
        <v>216.46100000000001</v>
      </c>
      <c r="AM58" s="173">
        <v>319.83999999999997</v>
      </c>
      <c r="AN58" s="173"/>
      <c r="AO58" s="173"/>
      <c r="AP58" s="173"/>
      <c r="AQ58" s="173"/>
      <c r="AR58" s="173"/>
      <c r="AS58" s="173"/>
      <c r="AT58" s="173"/>
      <c r="AU58" s="173"/>
      <c r="AV58" s="173"/>
      <c r="AW58" s="173"/>
      <c r="AX58" s="173"/>
      <c r="AY58" s="173"/>
      <c r="ALQ58" s="2" t="e">
        <v>#N/A</v>
      </c>
    </row>
    <row r="59" spans="1:1005" ht="15">
      <c r="A59" s="248">
        <v>45139</v>
      </c>
      <c r="B59" s="138">
        <v>44.99</v>
      </c>
      <c r="C59" s="138">
        <v>78.14</v>
      </c>
      <c r="D59" s="138">
        <v>63.46</v>
      </c>
      <c r="E59" s="124">
        <v>58.957000000000001</v>
      </c>
      <c r="F59" s="125">
        <v>64.799000000000007</v>
      </c>
      <c r="G59" s="125">
        <v>53.320999999999998</v>
      </c>
      <c r="H59" s="125">
        <v>40.914999999999999</v>
      </c>
      <c r="I59" s="125">
        <v>48.613</v>
      </c>
      <c r="J59" s="125">
        <v>37.643000000000001</v>
      </c>
      <c r="K59" s="125">
        <v>56.040999999999997</v>
      </c>
      <c r="L59" s="125">
        <v>50.926000000000002</v>
      </c>
      <c r="M59" s="125">
        <v>66.623000000000005</v>
      </c>
      <c r="N59" s="125">
        <v>41.219000000000001</v>
      </c>
      <c r="O59" s="125">
        <v>136.07900000000001</v>
      </c>
      <c r="P59" s="125">
        <v>52.649000000000001</v>
      </c>
      <c r="Q59" s="125">
        <v>79.951999999999998</v>
      </c>
      <c r="R59" s="125">
        <v>46.944000000000003</v>
      </c>
      <c r="S59" s="125">
        <v>82.887</v>
      </c>
      <c r="T59" s="125">
        <v>40.295000000000002</v>
      </c>
      <c r="U59" s="125">
        <v>44.430999999999997</v>
      </c>
      <c r="V59" s="125">
        <v>17.355</v>
      </c>
      <c r="W59" s="125">
        <v>37.575000000000003</v>
      </c>
      <c r="X59" s="125">
        <v>33.386000000000003</v>
      </c>
      <c r="Y59" s="125">
        <v>54.024999999999999</v>
      </c>
      <c r="Z59" s="125">
        <v>51.45</v>
      </c>
      <c r="AA59" s="125">
        <v>44.22</v>
      </c>
      <c r="AB59" s="125">
        <v>76.096000000000004</v>
      </c>
      <c r="AC59" s="125">
        <v>54.311</v>
      </c>
      <c r="AD59" s="125">
        <v>44.688000000000002</v>
      </c>
      <c r="AE59" s="125">
        <v>65.662999999999997</v>
      </c>
      <c r="AF59" s="125">
        <v>23.573</v>
      </c>
      <c r="AG59" s="125">
        <v>35.918999999999997</v>
      </c>
      <c r="AH59" s="125">
        <v>51.853000000000002</v>
      </c>
      <c r="AI59" s="173">
        <v>42.279000000000003</v>
      </c>
      <c r="AJ59" s="173">
        <v>28.395</v>
      </c>
      <c r="AK59" s="173">
        <v>87.91</v>
      </c>
      <c r="AL59" s="173">
        <v>82.459000000000003</v>
      </c>
      <c r="AM59" s="173">
        <v>119.949</v>
      </c>
      <c r="AN59" s="173"/>
      <c r="AO59" s="173"/>
      <c r="AP59" s="173"/>
      <c r="AQ59" s="173"/>
      <c r="AR59" s="173"/>
      <c r="AS59" s="173"/>
      <c r="AT59" s="173"/>
      <c r="AU59" s="173"/>
      <c r="AV59" s="173"/>
      <c r="AW59" s="173"/>
      <c r="AX59" s="173"/>
      <c r="AY59" s="173"/>
      <c r="ALQ59" s="2" t="e">
        <v>#N/A</v>
      </c>
    </row>
    <row r="60" spans="1:1005" ht="15">
      <c r="A60" s="248">
        <v>45170</v>
      </c>
      <c r="B60" s="138">
        <v>29.14</v>
      </c>
      <c r="C60" s="138">
        <v>45.37</v>
      </c>
      <c r="D60" s="138">
        <v>38.04</v>
      </c>
      <c r="E60" s="124">
        <v>56.509</v>
      </c>
      <c r="F60" s="125">
        <v>62.329000000000001</v>
      </c>
      <c r="G60" s="125">
        <v>41.573999999999998</v>
      </c>
      <c r="H60" s="125">
        <v>39.274000000000001</v>
      </c>
      <c r="I60" s="125">
        <v>32.856999999999999</v>
      </c>
      <c r="J60" s="125">
        <v>31.064</v>
      </c>
      <c r="K60" s="125">
        <v>34.786999999999999</v>
      </c>
      <c r="L60" s="125">
        <v>42.49</v>
      </c>
      <c r="M60" s="125">
        <v>55.796999999999997</v>
      </c>
      <c r="N60" s="125">
        <v>36.728999999999999</v>
      </c>
      <c r="O60" s="125">
        <v>63.76</v>
      </c>
      <c r="P60" s="125">
        <v>40.423999999999999</v>
      </c>
      <c r="Q60" s="125">
        <v>56.433999999999997</v>
      </c>
      <c r="R60" s="125">
        <v>32.750999999999998</v>
      </c>
      <c r="S60" s="125">
        <v>45.207000000000001</v>
      </c>
      <c r="T60" s="125">
        <v>33.311999999999998</v>
      </c>
      <c r="U60" s="125">
        <v>30.370999999999999</v>
      </c>
      <c r="V60" s="125">
        <v>19.149000000000001</v>
      </c>
      <c r="W60" s="125">
        <v>52.872999999999998</v>
      </c>
      <c r="X60" s="125">
        <v>32.39</v>
      </c>
      <c r="Y60" s="125">
        <v>35.6</v>
      </c>
      <c r="Z60" s="125">
        <v>38.090000000000003</v>
      </c>
      <c r="AA60" s="125">
        <v>40.874000000000002</v>
      </c>
      <c r="AB60" s="125">
        <v>44.91</v>
      </c>
      <c r="AC60" s="125">
        <v>37.784999999999997</v>
      </c>
      <c r="AD60" s="125">
        <v>29.143000000000001</v>
      </c>
      <c r="AE60" s="125">
        <v>38.987000000000002</v>
      </c>
      <c r="AF60" s="125">
        <v>21.350999999999999</v>
      </c>
      <c r="AG60" s="125">
        <v>53.015000000000001</v>
      </c>
      <c r="AH60" s="125">
        <v>45.923999999999999</v>
      </c>
      <c r="AI60" s="173">
        <v>34.170999999999999</v>
      </c>
      <c r="AJ60" s="173">
        <v>24.152999999999999</v>
      </c>
      <c r="AK60" s="173">
        <v>71.843999999999994</v>
      </c>
      <c r="AL60" s="173">
        <v>41.076000000000001</v>
      </c>
      <c r="AM60" s="173">
        <v>67.721000000000004</v>
      </c>
      <c r="AN60" s="173"/>
      <c r="AO60" s="173"/>
      <c r="AP60" s="173"/>
      <c r="AQ60" s="173"/>
      <c r="AR60" s="173"/>
      <c r="AS60" s="173"/>
      <c r="AT60" s="173"/>
      <c r="AU60" s="173"/>
      <c r="AV60" s="173"/>
      <c r="AW60" s="173"/>
      <c r="AX60" s="173"/>
      <c r="AY60" s="173"/>
      <c r="ALQ60" s="2" t="e">
        <v>#N/A</v>
      </c>
    </row>
    <row r="61" spans="1:1005" ht="15">
      <c r="A61" s="248">
        <v>45200</v>
      </c>
      <c r="B61" s="138">
        <v>32.44</v>
      </c>
      <c r="C61" s="138">
        <v>42.75</v>
      </c>
      <c r="D61" s="138">
        <v>38.25</v>
      </c>
      <c r="E61" s="124">
        <v>86.090999999999994</v>
      </c>
      <c r="F61" s="125">
        <v>68.423000000000002</v>
      </c>
      <c r="G61" s="125">
        <v>32.762999999999998</v>
      </c>
      <c r="H61" s="125">
        <v>30.585000000000001</v>
      </c>
      <c r="I61" s="125">
        <v>30.695</v>
      </c>
      <c r="J61" s="125">
        <v>46.905000000000001</v>
      </c>
      <c r="K61" s="125">
        <v>29.19</v>
      </c>
      <c r="L61" s="125">
        <v>28.495000000000001</v>
      </c>
      <c r="M61" s="125">
        <v>47.564999999999998</v>
      </c>
      <c r="N61" s="125">
        <v>32.936999999999998</v>
      </c>
      <c r="O61" s="125">
        <v>56.783000000000001</v>
      </c>
      <c r="P61" s="125">
        <v>45.353999999999999</v>
      </c>
      <c r="Q61" s="125">
        <v>58.220999999999997</v>
      </c>
      <c r="R61" s="125">
        <v>37.936</v>
      </c>
      <c r="S61" s="125">
        <v>36.362000000000002</v>
      </c>
      <c r="T61" s="125">
        <v>28.073</v>
      </c>
      <c r="U61" s="125">
        <v>26.875</v>
      </c>
      <c r="V61" s="125">
        <v>26.463000000000001</v>
      </c>
      <c r="W61" s="125">
        <v>34.109000000000002</v>
      </c>
      <c r="X61" s="125">
        <v>31.141999999999999</v>
      </c>
      <c r="Y61" s="125">
        <v>48.185000000000002</v>
      </c>
      <c r="Z61" s="125">
        <v>58.52</v>
      </c>
      <c r="AA61" s="125">
        <v>37.701999999999998</v>
      </c>
      <c r="AB61" s="125">
        <v>38.92</v>
      </c>
      <c r="AC61" s="125">
        <v>37.042999999999999</v>
      </c>
      <c r="AD61" s="125">
        <v>29.11</v>
      </c>
      <c r="AE61" s="125">
        <v>37.192</v>
      </c>
      <c r="AF61" s="125">
        <v>19.902000000000001</v>
      </c>
      <c r="AG61" s="125">
        <v>47.604999999999997</v>
      </c>
      <c r="AH61" s="125">
        <v>56.859000000000002</v>
      </c>
      <c r="AI61" s="173">
        <v>28.898</v>
      </c>
      <c r="AJ61" s="173">
        <v>23.975999999999999</v>
      </c>
      <c r="AK61" s="173">
        <v>44.966000000000001</v>
      </c>
      <c r="AL61" s="173">
        <v>34.06</v>
      </c>
      <c r="AM61" s="173">
        <v>57.258000000000003</v>
      </c>
      <c r="AN61" s="173"/>
      <c r="AO61" s="173"/>
      <c r="AP61" s="173"/>
      <c r="AQ61" s="173"/>
      <c r="AR61" s="173"/>
      <c r="AS61" s="173"/>
      <c r="AT61" s="173"/>
      <c r="AU61" s="173"/>
      <c r="AV61" s="173"/>
      <c r="AW61" s="173"/>
      <c r="AX61" s="173"/>
      <c r="AY61" s="173"/>
      <c r="ALQ61" s="2" t="e">
        <v>#N/A</v>
      </c>
    </row>
    <row r="62" spans="1:1005" ht="15">
      <c r="A62" s="248">
        <v>45231</v>
      </c>
      <c r="B62" s="138">
        <v>29.78</v>
      </c>
      <c r="C62" s="138">
        <v>32.130000000000003</v>
      </c>
      <c r="D62" s="138">
        <v>31.12</v>
      </c>
      <c r="E62" s="124">
        <v>50.212000000000003</v>
      </c>
      <c r="F62" s="125">
        <v>47.162999999999997</v>
      </c>
      <c r="G62" s="125">
        <v>30.689</v>
      </c>
      <c r="H62" s="125">
        <v>23.698</v>
      </c>
      <c r="I62" s="125">
        <v>24.75</v>
      </c>
      <c r="J62" s="125">
        <v>39.252000000000002</v>
      </c>
      <c r="K62" s="125">
        <v>26.77</v>
      </c>
      <c r="L62" s="125">
        <v>23.861000000000001</v>
      </c>
      <c r="M62" s="125">
        <v>36.85</v>
      </c>
      <c r="N62" s="125">
        <v>29.986000000000001</v>
      </c>
      <c r="O62" s="125">
        <v>43.125999999999998</v>
      </c>
      <c r="P62" s="125">
        <v>35.521000000000001</v>
      </c>
      <c r="Q62" s="125">
        <v>41.259</v>
      </c>
      <c r="R62" s="125">
        <v>31.114999999999998</v>
      </c>
      <c r="S62" s="125">
        <v>28.96</v>
      </c>
      <c r="T62" s="125">
        <v>24.465</v>
      </c>
      <c r="U62" s="125">
        <v>26.587</v>
      </c>
      <c r="V62" s="125">
        <v>16.454000000000001</v>
      </c>
      <c r="W62" s="125">
        <v>24.102</v>
      </c>
      <c r="X62" s="125">
        <v>26.056999999999999</v>
      </c>
      <c r="Y62" s="125">
        <v>36.414999999999999</v>
      </c>
      <c r="Z62" s="125">
        <v>39.317</v>
      </c>
      <c r="AA62" s="125">
        <v>28.587</v>
      </c>
      <c r="AB62" s="125">
        <v>33.603000000000002</v>
      </c>
      <c r="AC62" s="125">
        <v>33.832000000000001</v>
      </c>
      <c r="AD62" s="125">
        <v>28.585000000000001</v>
      </c>
      <c r="AE62" s="125">
        <v>30.824999999999999</v>
      </c>
      <c r="AF62" s="125">
        <v>16.731000000000002</v>
      </c>
      <c r="AG62" s="125">
        <v>27.603000000000002</v>
      </c>
      <c r="AH62" s="125">
        <v>35.130000000000003</v>
      </c>
      <c r="AI62" s="173">
        <v>27.015999999999998</v>
      </c>
      <c r="AJ62" s="173">
        <v>22.260999999999999</v>
      </c>
      <c r="AK62" s="173">
        <v>30.832000000000001</v>
      </c>
      <c r="AL62" s="173">
        <v>29.042000000000002</v>
      </c>
      <c r="AM62" s="173">
        <v>46.228999999999999</v>
      </c>
      <c r="AN62" s="173"/>
      <c r="AO62" s="173"/>
      <c r="AP62" s="173"/>
      <c r="AQ62" s="173"/>
      <c r="AR62" s="173"/>
      <c r="AS62" s="173"/>
      <c r="AT62" s="173"/>
      <c r="AU62" s="173"/>
      <c r="AV62" s="173"/>
      <c r="AW62" s="173"/>
      <c r="AX62" s="173"/>
      <c r="AY62" s="173"/>
      <c r="ALQ62" s="2" t="e">
        <v>#N/A</v>
      </c>
    </row>
    <row r="63" spans="1:1005" ht="15">
      <c r="A63" s="248">
        <v>45261</v>
      </c>
      <c r="B63" s="138">
        <v>25.64</v>
      </c>
      <c r="C63" s="138">
        <v>25.64</v>
      </c>
      <c r="D63" s="138">
        <v>25.64</v>
      </c>
      <c r="E63" s="124">
        <v>36.201999999999998</v>
      </c>
      <c r="F63" s="125">
        <v>36.238999999999997</v>
      </c>
      <c r="G63" s="125">
        <v>27.670999999999999</v>
      </c>
      <c r="H63" s="125">
        <v>21.661999999999999</v>
      </c>
      <c r="I63" s="125">
        <v>22.36</v>
      </c>
      <c r="J63" s="125">
        <v>27.884</v>
      </c>
      <c r="K63" s="125">
        <v>24.431000000000001</v>
      </c>
      <c r="L63" s="125">
        <v>22.009</v>
      </c>
      <c r="M63" s="125">
        <v>31.962</v>
      </c>
      <c r="N63" s="125">
        <v>25.859000000000002</v>
      </c>
      <c r="O63" s="125">
        <v>38.962000000000003</v>
      </c>
      <c r="P63" s="125">
        <v>31.849</v>
      </c>
      <c r="Q63" s="125">
        <v>34.420999999999999</v>
      </c>
      <c r="R63" s="125">
        <v>29.183</v>
      </c>
      <c r="S63" s="125">
        <v>26.734000000000002</v>
      </c>
      <c r="T63" s="125">
        <v>21.991</v>
      </c>
      <c r="U63" s="125">
        <v>22.873000000000001</v>
      </c>
      <c r="V63" s="125">
        <v>13.955</v>
      </c>
      <c r="W63" s="125">
        <v>22.347000000000001</v>
      </c>
      <c r="X63" s="125">
        <v>22.071000000000002</v>
      </c>
      <c r="Y63" s="125">
        <v>27.619</v>
      </c>
      <c r="Z63" s="125">
        <v>28.324000000000002</v>
      </c>
      <c r="AA63" s="125">
        <v>22.677</v>
      </c>
      <c r="AB63" s="125">
        <v>30.81</v>
      </c>
      <c r="AC63" s="125">
        <v>28.501999999999999</v>
      </c>
      <c r="AD63" s="125">
        <v>24.248999999999999</v>
      </c>
      <c r="AE63" s="125">
        <v>27.754999999999999</v>
      </c>
      <c r="AF63" s="125">
        <v>15.583</v>
      </c>
      <c r="AG63" s="125">
        <v>21.831</v>
      </c>
      <c r="AH63" s="125">
        <v>27.451000000000001</v>
      </c>
      <c r="AI63" s="173">
        <v>25.413</v>
      </c>
      <c r="AJ63" s="173">
        <v>18.12</v>
      </c>
      <c r="AK63" s="173">
        <v>27.027999999999999</v>
      </c>
      <c r="AL63" s="173">
        <v>27.677</v>
      </c>
      <c r="AM63" s="173">
        <v>40.691000000000003</v>
      </c>
      <c r="AN63" s="173"/>
      <c r="AO63" s="173"/>
      <c r="AP63" s="173"/>
      <c r="AQ63" s="173"/>
      <c r="AR63" s="173"/>
      <c r="AS63" s="173"/>
      <c r="AT63" s="173"/>
      <c r="AU63" s="173"/>
      <c r="AV63" s="173"/>
      <c r="AW63" s="173"/>
      <c r="AX63" s="173"/>
      <c r="AY63" s="173"/>
      <c r="ALQ63" s="2" t="e">
        <v>#N/A</v>
      </c>
    </row>
    <row r="64" spans="1:1005" ht="1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43466</v>
      </c>
      <c r="B4" s="92">
        <v>21</v>
      </c>
      <c r="C4" s="92">
        <v>21</v>
      </c>
      <c r="D4" s="213">
        <v>21</v>
      </c>
      <c r="E4" s="213">
        <v>21.111999999999998</v>
      </c>
      <c r="F4" s="213">
        <v>21</v>
      </c>
      <c r="G4" s="213">
        <v>21.001000000000001</v>
      </c>
      <c r="H4" s="213">
        <v>21</v>
      </c>
      <c r="I4" s="213">
        <v>20.998999999999999</v>
      </c>
      <c r="J4" s="213">
        <v>21.001000000000001</v>
      </c>
      <c r="K4" s="213">
        <v>21</v>
      </c>
      <c r="L4" s="213">
        <v>21</v>
      </c>
      <c r="M4" s="213">
        <v>21</v>
      </c>
      <c r="N4" s="213">
        <v>21</v>
      </c>
      <c r="O4" s="213">
        <v>21</v>
      </c>
      <c r="P4" s="213">
        <v>20.998999999999999</v>
      </c>
      <c r="Q4" s="213">
        <v>21.058</v>
      </c>
      <c r="R4" s="213">
        <v>20.998999999999999</v>
      </c>
      <c r="S4" s="213">
        <v>21</v>
      </c>
      <c r="T4" s="213">
        <v>21</v>
      </c>
      <c r="U4" s="213">
        <v>21</v>
      </c>
      <c r="V4" s="213">
        <v>21</v>
      </c>
      <c r="W4" s="213">
        <v>21.834</v>
      </c>
      <c r="X4" s="213">
        <v>23.765999999999998</v>
      </c>
      <c r="Y4" s="213">
        <v>20.998999999999999</v>
      </c>
      <c r="Z4" s="213">
        <v>21</v>
      </c>
      <c r="AA4" s="213">
        <v>21.007000000000001</v>
      </c>
      <c r="AB4" s="213">
        <v>20.998999999999999</v>
      </c>
      <c r="AC4" s="213">
        <v>21</v>
      </c>
      <c r="AD4" s="213">
        <v>21</v>
      </c>
      <c r="AE4" s="213">
        <v>21.105</v>
      </c>
      <c r="AF4" s="213">
        <v>21</v>
      </c>
      <c r="AG4" s="213">
        <v>21.009</v>
      </c>
      <c r="AH4" s="214">
        <v>20.998000000000001</v>
      </c>
      <c r="AI4" s="215">
        <v>21.007000000000001</v>
      </c>
      <c r="AJ4" s="215">
        <v>21.047000000000001</v>
      </c>
      <c r="AK4" s="215">
        <v>21.032</v>
      </c>
      <c r="AL4" s="215">
        <v>20.998999999999999</v>
      </c>
      <c r="AM4" s="215">
        <v>21.003</v>
      </c>
    </row>
    <row r="5" spans="1:54" ht="15">
      <c r="A5" s="208">
        <v>43497</v>
      </c>
      <c r="B5" s="163">
        <v>18</v>
      </c>
      <c r="C5" s="163">
        <v>18</v>
      </c>
      <c r="D5" s="166">
        <v>18</v>
      </c>
      <c r="E5" s="124">
        <v>21.495999999999999</v>
      </c>
      <c r="F5" s="124">
        <v>16.815999999999999</v>
      </c>
      <c r="G5" s="124">
        <v>18.201000000000001</v>
      </c>
      <c r="H5" s="124">
        <v>16.436</v>
      </c>
      <c r="I5" s="124">
        <v>16.937000000000001</v>
      </c>
      <c r="J5" s="124">
        <v>29.225999999999999</v>
      </c>
      <c r="K5" s="124">
        <v>20.651</v>
      </c>
      <c r="L5" s="124">
        <v>16.440999999999999</v>
      </c>
      <c r="M5" s="124">
        <v>16.832999999999998</v>
      </c>
      <c r="N5" s="124">
        <v>18.646999999999998</v>
      </c>
      <c r="O5" s="124">
        <v>18</v>
      </c>
      <c r="P5" s="124">
        <v>17.495999999999999</v>
      </c>
      <c r="Q5" s="124">
        <v>18.260999999999999</v>
      </c>
      <c r="R5" s="124">
        <v>16.484999999999999</v>
      </c>
      <c r="S5" s="124">
        <v>21.408000000000001</v>
      </c>
      <c r="T5" s="124">
        <v>19.457999999999998</v>
      </c>
      <c r="U5" s="124">
        <v>16.440999999999999</v>
      </c>
      <c r="V5" s="124">
        <v>17.43</v>
      </c>
      <c r="W5" s="124">
        <v>23.643000000000001</v>
      </c>
      <c r="X5" s="124">
        <v>24.413</v>
      </c>
      <c r="Y5" s="124">
        <v>19.841999999999999</v>
      </c>
      <c r="Z5" s="124">
        <v>16.542999999999999</v>
      </c>
      <c r="AA5" s="124">
        <v>21.497</v>
      </c>
      <c r="AB5" s="124">
        <v>16.59</v>
      </c>
      <c r="AC5" s="124">
        <v>18.395</v>
      </c>
      <c r="AD5" s="124">
        <v>16.440000000000001</v>
      </c>
      <c r="AE5" s="124">
        <v>20.692</v>
      </c>
      <c r="AF5" s="124">
        <v>16.442</v>
      </c>
      <c r="AG5" s="124">
        <v>18.207000000000001</v>
      </c>
      <c r="AH5" s="126">
        <v>16.436</v>
      </c>
      <c r="AI5" s="173">
        <v>16.878</v>
      </c>
      <c r="AJ5" s="173">
        <v>17.123999999999999</v>
      </c>
      <c r="AK5" s="173">
        <v>16.728999999999999</v>
      </c>
      <c r="AL5" s="173">
        <v>20.245999999999999</v>
      </c>
      <c r="AM5" s="173">
        <v>20.98</v>
      </c>
      <c r="AN5" s="173"/>
      <c r="AO5" s="173"/>
      <c r="AP5" s="173"/>
      <c r="AQ5" s="173"/>
      <c r="AR5" s="173"/>
      <c r="AS5" s="173"/>
      <c r="AT5" s="173"/>
      <c r="AU5" s="173"/>
      <c r="AV5" s="173"/>
      <c r="AW5" s="173"/>
      <c r="AX5" s="173"/>
      <c r="AY5" s="173"/>
    </row>
    <row r="6" spans="1:54" ht="15">
      <c r="A6" s="208">
        <v>43525</v>
      </c>
      <c r="B6" s="163">
        <v>31</v>
      </c>
      <c r="C6" s="163">
        <v>31</v>
      </c>
      <c r="D6" s="166">
        <v>31</v>
      </c>
      <c r="E6" s="124">
        <v>25.902000000000001</v>
      </c>
      <c r="F6" s="124">
        <v>27.722000000000001</v>
      </c>
      <c r="G6" s="124">
        <v>33.235999999999997</v>
      </c>
      <c r="H6" s="124">
        <v>15.509</v>
      </c>
      <c r="I6" s="124">
        <v>28.99</v>
      </c>
      <c r="J6" s="124">
        <v>50.575000000000003</v>
      </c>
      <c r="K6" s="124">
        <v>25.678000000000001</v>
      </c>
      <c r="L6" s="124">
        <v>23.942</v>
      </c>
      <c r="M6" s="124">
        <v>44.585999999999999</v>
      </c>
      <c r="N6" s="124">
        <v>33.746000000000002</v>
      </c>
      <c r="O6" s="124">
        <v>26.763000000000002</v>
      </c>
      <c r="P6" s="124">
        <v>31</v>
      </c>
      <c r="Q6" s="124">
        <v>32.767000000000003</v>
      </c>
      <c r="R6" s="124">
        <v>33.652999999999999</v>
      </c>
      <c r="S6" s="124">
        <v>52.375999999999998</v>
      </c>
      <c r="T6" s="124">
        <v>29.675999999999998</v>
      </c>
      <c r="U6" s="124">
        <v>32.987000000000002</v>
      </c>
      <c r="V6" s="124">
        <v>31.021999999999998</v>
      </c>
      <c r="W6" s="124">
        <v>34.259</v>
      </c>
      <c r="X6" s="124">
        <v>28.202000000000002</v>
      </c>
      <c r="Y6" s="124">
        <v>29.937999999999999</v>
      </c>
      <c r="Z6" s="124">
        <v>20.734999999999999</v>
      </c>
      <c r="AA6" s="124">
        <v>31.047000000000001</v>
      </c>
      <c r="AB6" s="124">
        <v>46.932000000000002</v>
      </c>
      <c r="AC6" s="124">
        <v>24.702000000000002</v>
      </c>
      <c r="AD6" s="124">
        <v>23.259</v>
      </c>
      <c r="AE6" s="124">
        <v>48.896999999999998</v>
      </c>
      <c r="AF6" s="124">
        <v>15.842000000000001</v>
      </c>
      <c r="AG6" s="124">
        <v>35.93</v>
      </c>
      <c r="AH6" s="126">
        <v>20.167000000000002</v>
      </c>
      <c r="AI6" s="173">
        <v>31.94</v>
      </c>
      <c r="AJ6" s="173">
        <v>39.838999999999999</v>
      </c>
      <c r="AK6" s="173">
        <v>24.536000000000001</v>
      </c>
      <c r="AL6" s="173">
        <v>22.303999999999998</v>
      </c>
      <c r="AM6" s="173">
        <v>36.606000000000002</v>
      </c>
      <c r="AN6" s="173"/>
      <c r="AO6" s="173"/>
      <c r="AP6" s="173"/>
      <c r="AQ6" s="173"/>
      <c r="AR6" s="173"/>
      <c r="AS6" s="173"/>
      <c r="AT6" s="173"/>
      <c r="AU6" s="173"/>
      <c r="AV6" s="173"/>
      <c r="AW6" s="173"/>
      <c r="AX6" s="173"/>
      <c r="AY6" s="173"/>
    </row>
    <row r="7" spans="1:54" ht="15">
      <c r="A7" s="208">
        <v>43556</v>
      </c>
      <c r="B7" s="163">
        <v>56.69</v>
      </c>
      <c r="C7" s="163">
        <v>104.33</v>
      </c>
      <c r="D7" s="166">
        <v>68</v>
      </c>
      <c r="E7" s="124">
        <v>72.16</v>
      </c>
      <c r="F7" s="124">
        <v>47.813000000000002</v>
      </c>
      <c r="G7" s="124">
        <v>36.765999999999998</v>
      </c>
      <c r="H7" s="124">
        <v>33.692999999999998</v>
      </c>
      <c r="I7" s="124">
        <v>75.426000000000002</v>
      </c>
      <c r="J7" s="124">
        <v>87.563999999999993</v>
      </c>
      <c r="K7" s="124">
        <v>70.192999999999998</v>
      </c>
      <c r="L7" s="124">
        <v>71.641000000000005</v>
      </c>
      <c r="M7" s="124">
        <v>106.492</v>
      </c>
      <c r="N7" s="124">
        <v>84.367999999999995</v>
      </c>
      <c r="O7" s="124">
        <v>55.085999999999999</v>
      </c>
      <c r="P7" s="124">
        <v>80.459000000000003</v>
      </c>
      <c r="Q7" s="124">
        <v>100.452</v>
      </c>
      <c r="R7" s="124">
        <v>69.03</v>
      </c>
      <c r="S7" s="124">
        <v>66.180000000000007</v>
      </c>
      <c r="T7" s="124">
        <v>86.765000000000001</v>
      </c>
      <c r="U7" s="124">
        <v>65.712000000000003</v>
      </c>
      <c r="V7" s="124">
        <v>56.482999999999997</v>
      </c>
      <c r="W7" s="124">
        <v>50.506</v>
      </c>
      <c r="X7" s="124">
        <v>91.28</v>
      </c>
      <c r="Y7" s="124">
        <v>68</v>
      </c>
      <c r="Z7" s="124">
        <v>61.518000000000001</v>
      </c>
      <c r="AA7" s="124">
        <v>61.103000000000002</v>
      </c>
      <c r="AB7" s="124">
        <v>103.29900000000001</v>
      </c>
      <c r="AC7" s="124">
        <v>65.947999999999993</v>
      </c>
      <c r="AD7" s="124">
        <v>73.879000000000005</v>
      </c>
      <c r="AE7" s="124">
        <v>72.025999999999996</v>
      </c>
      <c r="AF7" s="124">
        <v>52.536999999999999</v>
      </c>
      <c r="AG7" s="124">
        <v>66.912000000000006</v>
      </c>
      <c r="AH7" s="126">
        <v>67.39</v>
      </c>
      <c r="AI7" s="173">
        <v>74.45</v>
      </c>
      <c r="AJ7" s="173">
        <v>102.155</v>
      </c>
      <c r="AK7" s="173">
        <v>59.195</v>
      </c>
      <c r="AL7" s="173">
        <v>46.66</v>
      </c>
      <c r="AM7" s="173">
        <v>58.026000000000003</v>
      </c>
      <c r="AN7" s="173"/>
      <c r="AO7" s="173"/>
      <c r="AP7" s="173"/>
      <c r="AQ7" s="173"/>
      <c r="AR7" s="173"/>
      <c r="AS7" s="173"/>
      <c r="AT7" s="173"/>
      <c r="AU7" s="173"/>
      <c r="AV7" s="173"/>
      <c r="AW7" s="173"/>
      <c r="AX7" s="173"/>
      <c r="AY7" s="173"/>
    </row>
    <row r="8" spans="1:54" ht="15">
      <c r="A8" s="208">
        <v>43586</v>
      </c>
      <c r="B8" s="163">
        <v>158.41999999999999</v>
      </c>
      <c r="C8" s="163">
        <v>291.56</v>
      </c>
      <c r="D8" s="166">
        <v>184</v>
      </c>
      <c r="E8" s="124">
        <v>149.53100000000001</v>
      </c>
      <c r="F8" s="124">
        <v>154.13300000000001</v>
      </c>
      <c r="G8" s="124">
        <v>130.74600000000001</v>
      </c>
      <c r="H8" s="124">
        <v>251.91</v>
      </c>
      <c r="I8" s="124">
        <v>272.125</v>
      </c>
      <c r="J8" s="124">
        <v>213.465</v>
      </c>
      <c r="K8" s="124">
        <v>227.79900000000001</v>
      </c>
      <c r="L8" s="124">
        <v>160.15299999999999</v>
      </c>
      <c r="M8" s="124">
        <v>171.791</v>
      </c>
      <c r="N8" s="124">
        <v>158.58699999999999</v>
      </c>
      <c r="O8" s="124">
        <v>139.91</v>
      </c>
      <c r="P8" s="124">
        <v>191.292</v>
      </c>
      <c r="Q8" s="124">
        <v>295.80700000000002</v>
      </c>
      <c r="R8" s="124">
        <v>189.87200000000001</v>
      </c>
      <c r="S8" s="124">
        <v>211.21700000000001</v>
      </c>
      <c r="T8" s="124">
        <v>333.11700000000002</v>
      </c>
      <c r="U8" s="124">
        <v>209.00800000000001</v>
      </c>
      <c r="V8" s="124">
        <v>165.857</v>
      </c>
      <c r="W8" s="124">
        <v>222.63900000000001</v>
      </c>
      <c r="X8" s="124">
        <v>281.85700000000003</v>
      </c>
      <c r="Y8" s="124">
        <v>264.34699999999998</v>
      </c>
      <c r="Z8" s="124">
        <v>80.397000000000006</v>
      </c>
      <c r="AA8" s="124">
        <v>158.01900000000001</v>
      </c>
      <c r="AB8" s="124">
        <v>196.82499999999999</v>
      </c>
      <c r="AC8" s="124">
        <v>237.583</v>
      </c>
      <c r="AD8" s="124">
        <v>160.976</v>
      </c>
      <c r="AE8" s="124">
        <v>184</v>
      </c>
      <c r="AF8" s="124">
        <v>211.58099999999999</v>
      </c>
      <c r="AG8" s="124">
        <v>229.44399999999999</v>
      </c>
      <c r="AH8" s="126">
        <v>123.47499999999999</v>
      </c>
      <c r="AI8" s="173">
        <v>160.148</v>
      </c>
      <c r="AJ8" s="173">
        <v>154.24700000000001</v>
      </c>
      <c r="AK8" s="173">
        <v>155.77799999999999</v>
      </c>
      <c r="AL8" s="173">
        <v>177.91399999999999</v>
      </c>
      <c r="AM8" s="173">
        <v>132.018</v>
      </c>
      <c r="AN8" s="173"/>
      <c r="AO8" s="173"/>
      <c r="AP8" s="173"/>
      <c r="AQ8" s="173"/>
      <c r="AR8" s="173"/>
      <c r="AS8" s="173"/>
      <c r="AT8" s="173"/>
      <c r="AU8" s="173"/>
      <c r="AV8" s="173"/>
      <c r="AW8" s="173"/>
      <c r="AX8" s="173"/>
      <c r="AY8" s="173"/>
    </row>
    <row r="9" spans="1:54" ht="15">
      <c r="A9" s="208">
        <v>43617</v>
      </c>
      <c r="B9" s="163">
        <v>177.36</v>
      </c>
      <c r="C9" s="163">
        <v>326.42</v>
      </c>
      <c r="D9" s="166">
        <v>260</v>
      </c>
      <c r="E9" s="124">
        <v>183.422</v>
      </c>
      <c r="F9" s="124">
        <v>277.70400000000001</v>
      </c>
      <c r="G9" s="124">
        <v>364.72</v>
      </c>
      <c r="H9" s="124">
        <v>375.61500000000001</v>
      </c>
      <c r="I9" s="124">
        <v>309.56099999999998</v>
      </c>
      <c r="J9" s="124">
        <v>301.54700000000003</v>
      </c>
      <c r="K9" s="124">
        <v>236.154</v>
      </c>
      <c r="L9" s="124">
        <v>206.71299999999999</v>
      </c>
      <c r="M9" s="124">
        <v>139.137</v>
      </c>
      <c r="N9" s="124">
        <v>256.029</v>
      </c>
      <c r="O9" s="124">
        <v>264.38099999999997</v>
      </c>
      <c r="P9" s="124">
        <v>171.42099999999999</v>
      </c>
      <c r="Q9" s="124">
        <v>420.54599999999999</v>
      </c>
      <c r="R9" s="124">
        <v>212.72900000000001</v>
      </c>
      <c r="S9" s="124">
        <v>534.86800000000005</v>
      </c>
      <c r="T9" s="124">
        <v>338.95</v>
      </c>
      <c r="U9" s="124">
        <v>338.57100000000003</v>
      </c>
      <c r="V9" s="124">
        <v>196.84100000000001</v>
      </c>
      <c r="W9" s="124">
        <v>384.53699999999998</v>
      </c>
      <c r="X9" s="124">
        <v>260</v>
      </c>
      <c r="Y9" s="124">
        <v>212.67500000000001</v>
      </c>
      <c r="Z9" s="124">
        <v>78.069999999999993</v>
      </c>
      <c r="AA9" s="124">
        <v>229.58099999999999</v>
      </c>
      <c r="AB9" s="124">
        <v>135.21600000000001</v>
      </c>
      <c r="AC9" s="124">
        <v>270.37099999999998</v>
      </c>
      <c r="AD9" s="124">
        <v>164.59200000000001</v>
      </c>
      <c r="AE9" s="124">
        <v>166.62899999999999</v>
      </c>
      <c r="AF9" s="124">
        <v>430.745</v>
      </c>
      <c r="AG9" s="124">
        <v>235.87100000000001</v>
      </c>
      <c r="AH9" s="126">
        <v>280.29199999999997</v>
      </c>
      <c r="AI9" s="173">
        <v>359.64699999999999</v>
      </c>
      <c r="AJ9" s="173">
        <v>72.709000000000003</v>
      </c>
      <c r="AK9" s="173">
        <v>219.792</v>
      </c>
      <c r="AL9" s="173">
        <v>308.01499999999999</v>
      </c>
      <c r="AM9" s="173">
        <v>298.00799999999998</v>
      </c>
      <c r="AN9" s="173"/>
      <c r="AO9" s="173"/>
      <c r="AP9" s="173"/>
      <c r="AQ9" s="173"/>
      <c r="AR9" s="173"/>
      <c r="AS9" s="173"/>
      <c r="AT9" s="173"/>
      <c r="AU9" s="173"/>
      <c r="AV9" s="173"/>
      <c r="AW9" s="173"/>
      <c r="AX9" s="173"/>
      <c r="AY9" s="173"/>
    </row>
    <row r="10" spans="1:54" ht="15">
      <c r="A10" s="208">
        <v>43647</v>
      </c>
      <c r="B10" s="163">
        <v>77.53</v>
      </c>
      <c r="C10" s="163">
        <v>142.69</v>
      </c>
      <c r="D10" s="166">
        <v>98</v>
      </c>
      <c r="E10" s="124">
        <v>73.701999999999998</v>
      </c>
      <c r="F10" s="124">
        <v>165.928</v>
      </c>
      <c r="G10" s="124">
        <v>238.482</v>
      </c>
      <c r="H10" s="124">
        <v>184.26599999999999</v>
      </c>
      <c r="I10" s="124">
        <v>98</v>
      </c>
      <c r="J10" s="124">
        <v>132.76599999999999</v>
      </c>
      <c r="K10" s="124">
        <v>82.379000000000005</v>
      </c>
      <c r="L10" s="124">
        <v>86.643000000000001</v>
      </c>
      <c r="M10" s="124">
        <v>58.633000000000003</v>
      </c>
      <c r="N10" s="124">
        <v>110.2</v>
      </c>
      <c r="O10" s="124">
        <v>139.072</v>
      </c>
      <c r="P10" s="124">
        <v>64.325999999999993</v>
      </c>
      <c r="Q10" s="124">
        <v>202.34299999999999</v>
      </c>
      <c r="R10" s="124">
        <v>66.356999999999999</v>
      </c>
      <c r="S10" s="124">
        <v>507.72899999999998</v>
      </c>
      <c r="T10" s="124">
        <v>137.798</v>
      </c>
      <c r="U10" s="124">
        <v>123.754</v>
      </c>
      <c r="V10" s="124">
        <v>105.634</v>
      </c>
      <c r="W10" s="124">
        <v>248.78200000000001</v>
      </c>
      <c r="X10" s="124">
        <v>74.277000000000001</v>
      </c>
      <c r="Y10" s="124">
        <v>63.131</v>
      </c>
      <c r="Z10" s="124">
        <v>27.207000000000001</v>
      </c>
      <c r="AA10" s="124">
        <v>66.778000000000006</v>
      </c>
      <c r="AB10" s="124">
        <v>49.234000000000002</v>
      </c>
      <c r="AC10" s="124">
        <v>113.89100000000001</v>
      </c>
      <c r="AD10" s="124">
        <v>62.616</v>
      </c>
      <c r="AE10" s="124">
        <v>59.923000000000002</v>
      </c>
      <c r="AF10" s="124">
        <v>204.322</v>
      </c>
      <c r="AG10" s="124">
        <v>121.788</v>
      </c>
      <c r="AH10" s="126">
        <v>85.507999999999996</v>
      </c>
      <c r="AI10" s="173">
        <v>179.411</v>
      </c>
      <c r="AJ10" s="173">
        <v>29.510999999999999</v>
      </c>
      <c r="AK10" s="173">
        <v>76.685000000000002</v>
      </c>
      <c r="AL10" s="173">
        <v>103.075</v>
      </c>
      <c r="AM10" s="173">
        <v>94.534000000000006</v>
      </c>
      <c r="AN10" s="173"/>
      <c r="AO10" s="173"/>
      <c r="AP10" s="173"/>
      <c r="AQ10" s="173"/>
      <c r="AR10" s="173"/>
      <c r="AS10" s="173"/>
      <c r="AT10" s="173"/>
      <c r="AU10" s="173"/>
      <c r="AV10" s="173"/>
      <c r="AW10" s="173"/>
      <c r="AX10" s="173"/>
      <c r="AY10" s="173"/>
    </row>
    <row r="11" spans="1:54" ht="15">
      <c r="A11" s="208">
        <v>43678</v>
      </c>
      <c r="B11" s="163">
        <v>49.73</v>
      </c>
      <c r="C11" s="163">
        <v>80.319999999999993</v>
      </c>
      <c r="D11" s="166">
        <v>50</v>
      </c>
      <c r="E11" s="124">
        <v>40.006999999999998</v>
      </c>
      <c r="F11" s="124">
        <v>92.856999999999999</v>
      </c>
      <c r="G11" s="124">
        <v>91.143000000000001</v>
      </c>
      <c r="H11" s="124">
        <v>88.512</v>
      </c>
      <c r="I11" s="124">
        <v>48.892000000000003</v>
      </c>
      <c r="J11" s="124">
        <v>54.883000000000003</v>
      </c>
      <c r="K11" s="124">
        <v>48.231999999999999</v>
      </c>
      <c r="L11" s="124">
        <v>45.756</v>
      </c>
      <c r="M11" s="124">
        <v>47.423999999999999</v>
      </c>
      <c r="N11" s="124">
        <v>49.929000000000002</v>
      </c>
      <c r="O11" s="124">
        <v>58.334000000000003</v>
      </c>
      <c r="P11" s="124">
        <v>53.133000000000003</v>
      </c>
      <c r="Q11" s="124">
        <v>70.453999999999994</v>
      </c>
      <c r="R11" s="124">
        <v>38.162999999999997</v>
      </c>
      <c r="S11" s="124">
        <v>141.01499999999999</v>
      </c>
      <c r="T11" s="124">
        <v>55.176000000000002</v>
      </c>
      <c r="U11" s="124">
        <v>61.695999999999998</v>
      </c>
      <c r="V11" s="124">
        <v>46.857999999999997</v>
      </c>
      <c r="W11" s="124">
        <v>98.81</v>
      </c>
      <c r="X11" s="124">
        <v>50.935000000000002</v>
      </c>
      <c r="Y11" s="124">
        <v>48.774999999999999</v>
      </c>
      <c r="Z11" s="124">
        <v>20.477</v>
      </c>
      <c r="AA11" s="124">
        <v>41.284999999999997</v>
      </c>
      <c r="AB11" s="124">
        <v>33.581000000000003</v>
      </c>
      <c r="AC11" s="124">
        <v>56.124000000000002</v>
      </c>
      <c r="AD11" s="124">
        <v>49.176000000000002</v>
      </c>
      <c r="AE11" s="124">
        <v>44.319000000000003</v>
      </c>
      <c r="AF11" s="124">
        <v>74.653000000000006</v>
      </c>
      <c r="AG11" s="124">
        <v>48.655999999999999</v>
      </c>
      <c r="AH11" s="126">
        <v>51.274000000000001</v>
      </c>
      <c r="AI11" s="173">
        <v>59.89</v>
      </c>
      <c r="AJ11" s="173">
        <v>27.815000000000001</v>
      </c>
      <c r="AK11" s="173">
        <v>50</v>
      </c>
      <c r="AL11" s="173">
        <v>55.296999999999997</v>
      </c>
      <c r="AM11" s="173">
        <v>41.4</v>
      </c>
      <c r="AN11" s="173"/>
      <c r="AO11" s="173"/>
      <c r="AP11" s="173"/>
      <c r="AQ11" s="173"/>
      <c r="AR11" s="173"/>
      <c r="AS11" s="173"/>
      <c r="AT11" s="173"/>
      <c r="AU11" s="173"/>
      <c r="AV11" s="173"/>
      <c r="AW11" s="173"/>
      <c r="AX11" s="173"/>
      <c r="AY11" s="173"/>
    </row>
    <row r="12" spans="1:54" ht="15">
      <c r="A12" s="208">
        <v>43709</v>
      </c>
      <c r="B12" s="163">
        <v>35.700000000000003</v>
      </c>
      <c r="C12" s="163">
        <v>51.72</v>
      </c>
      <c r="D12" s="166">
        <v>42</v>
      </c>
      <c r="E12" s="124">
        <v>33.247999999999998</v>
      </c>
      <c r="F12" s="124">
        <v>81.991</v>
      </c>
      <c r="G12" s="124">
        <v>46.654000000000003</v>
      </c>
      <c r="H12" s="124">
        <v>55.814</v>
      </c>
      <c r="I12" s="124">
        <v>57.322000000000003</v>
      </c>
      <c r="J12" s="124">
        <v>62.749000000000002</v>
      </c>
      <c r="K12" s="124">
        <v>40.347000000000001</v>
      </c>
      <c r="L12" s="124">
        <v>47.170999999999999</v>
      </c>
      <c r="M12" s="124">
        <v>34.517000000000003</v>
      </c>
      <c r="N12" s="124">
        <v>40.234999999999999</v>
      </c>
      <c r="O12" s="124">
        <v>38.344999999999999</v>
      </c>
      <c r="P12" s="124">
        <v>46.396000000000001</v>
      </c>
      <c r="Q12" s="124">
        <v>61.38</v>
      </c>
      <c r="R12" s="124">
        <v>38.167999999999999</v>
      </c>
      <c r="S12" s="124">
        <v>70.813999999999993</v>
      </c>
      <c r="T12" s="124">
        <v>44.466000000000001</v>
      </c>
      <c r="U12" s="124">
        <v>52.511000000000003</v>
      </c>
      <c r="V12" s="124">
        <v>33.180999999999997</v>
      </c>
      <c r="W12" s="124">
        <v>55.094000000000001</v>
      </c>
      <c r="X12" s="124">
        <v>42</v>
      </c>
      <c r="Y12" s="124">
        <v>35.280999999999999</v>
      </c>
      <c r="Z12" s="124">
        <v>24.065999999999999</v>
      </c>
      <c r="AA12" s="124">
        <v>64.091999999999999</v>
      </c>
      <c r="AB12" s="124">
        <v>39.936999999999998</v>
      </c>
      <c r="AC12" s="124">
        <v>38.863999999999997</v>
      </c>
      <c r="AD12" s="124">
        <v>38.104999999999997</v>
      </c>
      <c r="AE12" s="124">
        <v>47.731000000000002</v>
      </c>
      <c r="AF12" s="124">
        <v>47.037999999999997</v>
      </c>
      <c r="AG12" s="124">
        <v>36.295999999999999</v>
      </c>
      <c r="AH12" s="126">
        <v>33.009</v>
      </c>
      <c r="AI12" s="173">
        <v>40.378999999999998</v>
      </c>
      <c r="AJ12" s="173">
        <v>25.184999999999999</v>
      </c>
      <c r="AK12" s="173">
        <v>69.98</v>
      </c>
      <c r="AL12" s="173">
        <v>52.86</v>
      </c>
      <c r="AM12" s="173">
        <v>35.064</v>
      </c>
      <c r="AN12" s="173"/>
      <c r="AO12" s="173"/>
      <c r="AP12" s="173"/>
      <c r="AQ12" s="173"/>
      <c r="AR12" s="173"/>
      <c r="AS12" s="173"/>
      <c r="AT12" s="173"/>
      <c r="AU12" s="173"/>
      <c r="AV12" s="173"/>
      <c r="AW12" s="173"/>
      <c r="AX12" s="173"/>
      <c r="AY12" s="173"/>
    </row>
    <row r="13" spans="1:54" ht="15">
      <c r="A13" s="208">
        <v>43739</v>
      </c>
      <c r="B13" s="163">
        <v>40.44</v>
      </c>
      <c r="C13" s="163">
        <v>53.4</v>
      </c>
      <c r="D13" s="166">
        <v>43.68</v>
      </c>
      <c r="E13" s="124">
        <v>33.375999999999998</v>
      </c>
      <c r="F13" s="124">
        <v>50.963000000000001</v>
      </c>
      <c r="G13" s="124">
        <v>39.207999999999998</v>
      </c>
      <c r="H13" s="124">
        <v>51.588000000000001</v>
      </c>
      <c r="I13" s="124">
        <v>86.451999999999998</v>
      </c>
      <c r="J13" s="124">
        <v>68.808000000000007</v>
      </c>
      <c r="K13" s="124">
        <v>32.043999999999997</v>
      </c>
      <c r="L13" s="124">
        <v>35.737000000000002</v>
      </c>
      <c r="M13" s="124">
        <v>33.445999999999998</v>
      </c>
      <c r="N13" s="124">
        <v>60.036999999999999</v>
      </c>
      <c r="O13" s="124">
        <v>32.207000000000001</v>
      </c>
      <c r="P13" s="124">
        <v>31.163</v>
      </c>
      <c r="Q13" s="124">
        <v>52.69</v>
      </c>
      <c r="R13" s="124">
        <v>33.79</v>
      </c>
      <c r="S13" s="124">
        <v>65.594999999999999</v>
      </c>
      <c r="T13" s="124">
        <v>54.924999999999997</v>
      </c>
      <c r="U13" s="124">
        <v>60.722999999999999</v>
      </c>
      <c r="V13" s="124">
        <v>40.165999999999997</v>
      </c>
      <c r="W13" s="124">
        <v>42.853999999999999</v>
      </c>
      <c r="X13" s="124">
        <v>36.302999999999997</v>
      </c>
      <c r="Y13" s="124">
        <v>31.356000000000002</v>
      </c>
      <c r="Z13" s="124">
        <v>34.115000000000002</v>
      </c>
      <c r="AA13" s="124">
        <v>40.609000000000002</v>
      </c>
      <c r="AB13" s="124">
        <v>38.017000000000003</v>
      </c>
      <c r="AC13" s="124">
        <v>55.494999999999997</v>
      </c>
      <c r="AD13" s="124">
        <v>70.299000000000007</v>
      </c>
      <c r="AE13" s="124">
        <v>45.752000000000002</v>
      </c>
      <c r="AF13" s="124">
        <v>41.29</v>
      </c>
      <c r="AG13" s="124">
        <v>36.536000000000001</v>
      </c>
      <c r="AH13" s="126">
        <v>33.384</v>
      </c>
      <c r="AI13" s="173">
        <v>40.418999999999997</v>
      </c>
      <c r="AJ13" s="173">
        <v>23.495000000000001</v>
      </c>
      <c r="AK13" s="173">
        <v>63.758000000000003</v>
      </c>
      <c r="AL13" s="173">
        <v>66.966999999999999</v>
      </c>
      <c r="AM13" s="173">
        <v>30.212</v>
      </c>
      <c r="AN13" s="173"/>
      <c r="AO13" s="173"/>
      <c r="AP13" s="173"/>
      <c r="AQ13" s="173"/>
      <c r="AR13" s="173"/>
      <c r="AS13" s="173"/>
      <c r="AT13" s="173"/>
      <c r="AU13" s="173"/>
      <c r="AV13" s="173"/>
      <c r="AW13" s="173"/>
      <c r="AX13" s="173"/>
      <c r="AY13" s="173"/>
    </row>
    <row r="14" spans="1:54" ht="15">
      <c r="A14" s="208">
        <v>43770</v>
      </c>
      <c r="B14" s="163">
        <v>35.46</v>
      </c>
      <c r="C14" s="163">
        <v>41.23</v>
      </c>
      <c r="D14" s="166">
        <v>36.79</v>
      </c>
      <c r="E14" s="124">
        <v>31.129000000000001</v>
      </c>
      <c r="F14" s="124">
        <v>34.908999999999999</v>
      </c>
      <c r="G14" s="124">
        <v>33.316000000000003</v>
      </c>
      <c r="H14" s="124">
        <v>39.72</v>
      </c>
      <c r="I14" s="124">
        <v>49.14</v>
      </c>
      <c r="J14" s="124">
        <v>47.502000000000002</v>
      </c>
      <c r="K14" s="124">
        <v>31.242999999999999</v>
      </c>
      <c r="L14" s="124">
        <v>27.132000000000001</v>
      </c>
      <c r="M14" s="124">
        <v>26.603000000000002</v>
      </c>
      <c r="N14" s="124">
        <v>49.877000000000002</v>
      </c>
      <c r="O14" s="124">
        <v>29.658999999999999</v>
      </c>
      <c r="P14" s="124">
        <v>26.084</v>
      </c>
      <c r="Q14" s="124">
        <v>40.978999999999999</v>
      </c>
      <c r="R14" s="124">
        <v>30.757000000000001</v>
      </c>
      <c r="S14" s="124">
        <v>48.62</v>
      </c>
      <c r="T14" s="124">
        <v>39.936999999999998</v>
      </c>
      <c r="U14" s="124">
        <v>40.665999999999997</v>
      </c>
      <c r="V14" s="124">
        <v>34.033999999999999</v>
      </c>
      <c r="W14" s="124">
        <v>34.305999999999997</v>
      </c>
      <c r="X14" s="124">
        <v>31.108000000000001</v>
      </c>
      <c r="Y14" s="124">
        <v>30.577000000000002</v>
      </c>
      <c r="Z14" s="124">
        <v>20.756</v>
      </c>
      <c r="AA14" s="124">
        <v>28.85</v>
      </c>
      <c r="AB14" s="124">
        <v>32.743000000000002</v>
      </c>
      <c r="AC14" s="124">
        <v>40.866</v>
      </c>
      <c r="AD14" s="124">
        <v>43.610999999999997</v>
      </c>
      <c r="AE14" s="124">
        <v>33.497</v>
      </c>
      <c r="AF14" s="124">
        <v>35.991</v>
      </c>
      <c r="AG14" s="124">
        <v>34.246000000000002</v>
      </c>
      <c r="AH14" s="126">
        <v>33.091000000000001</v>
      </c>
      <c r="AI14" s="173">
        <v>33.475000000000001</v>
      </c>
      <c r="AJ14" s="173">
        <v>19.88</v>
      </c>
      <c r="AK14" s="173">
        <v>38.356999999999999</v>
      </c>
      <c r="AL14" s="173">
        <v>39.968000000000004</v>
      </c>
      <c r="AM14" s="173">
        <v>28.536000000000001</v>
      </c>
      <c r="AN14" s="173"/>
      <c r="AO14" s="173"/>
      <c r="AP14" s="173"/>
      <c r="AQ14" s="173"/>
      <c r="AR14" s="173"/>
      <c r="AS14" s="173"/>
      <c r="AT14" s="173"/>
      <c r="AU14" s="173"/>
      <c r="AV14" s="173"/>
      <c r="AW14" s="173"/>
      <c r="AX14" s="173"/>
      <c r="AY14" s="173"/>
    </row>
    <row r="15" spans="1:54" ht="15">
      <c r="A15" s="208">
        <v>43800</v>
      </c>
      <c r="B15" s="163">
        <v>31.06</v>
      </c>
      <c r="C15" s="163">
        <v>34.9</v>
      </c>
      <c r="D15" s="166">
        <v>32.43</v>
      </c>
      <c r="E15" s="124">
        <v>25.373999999999999</v>
      </c>
      <c r="F15" s="124">
        <v>30.718</v>
      </c>
      <c r="G15" s="124">
        <v>31.664999999999999</v>
      </c>
      <c r="H15" s="124">
        <v>33.313000000000002</v>
      </c>
      <c r="I15" s="124">
        <v>34.630000000000003</v>
      </c>
      <c r="J15" s="124">
        <v>35.619</v>
      </c>
      <c r="K15" s="124">
        <v>27.504999999999999</v>
      </c>
      <c r="L15" s="124">
        <v>24.722000000000001</v>
      </c>
      <c r="M15" s="124">
        <v>23.832000000000001</v>
      </c>
      <c r="N15" s="124">
        <v>35.44</v>
      </c>
      <c r="O15" s="124">
        <v>27.213000000000001</v>
      </c>
      <c r="P15" s="124">
        <v>24.15</v>
      </c>
      <c r="Q15" s="124">
        <v>35.725999999999999</v>
      </c>
      <c r="R15" s="124">
        <v>25.934999999999999</v>
      </c>
      <c r="S15" s="124">
        <v>44.37</v>
      </c>
      <c r="T15" s="124">
        <v>35.03</v>
      </c>
      <c r="U15" s="124">
        <v>32.112000000000002</v>
      </c>
      <c r="V15" s="124">
        <v>31.196999999999999</v>
      </c>
      <c r="W15" s="124">
        <v>31.69</v>
      </c>
      <c r="X15" s="124">
        <v>27.856999999999999</v>
      </c>
      <c r="Y15" s="124">
        <v>26.425999999999998</v>
      </c>
      <c r="Z15" s="124">
        <v>17.420999999999999</v>
      </c>
      <c r="AA15" s="124">
        <v>26.904</v>
      </c>
      <c r="AB15" s="124">
        <v>25.766999999999999</v>
      </c>
      <c r="AC15" s="124">
        <v>30.908999999999999</v>
      </c>
      <c r="AD15" s="124">
        <v>30.184000000000001</v>
      </c>
      <c r="AE15" s="124">
        <v>25.37</v>
      </c>
      <c r="AF15" s="124">
        <v>32.628999999999998</v>
      </c>
      <c r="AG15" s="124">
        <v>28.041</v>
      </c>
      <c r="AH15" s="126">
        <v>27.99</v>
      </c>
      <c r="AI15" s="173">
        <v>29.588000000000001</v>
      </c>
      <c r="AJ15" s="173">
        <v>18.53</v>
      </c>
      <c r="AK15" s="173">
        <v>29.855</v>
      </c>
      <c r="AL15" s="173">
        <v>30.541</v>
      </c>
      <c r="AM15" s="173">
        <v>27.003</v>
      </c>
      <c r="AN15" s="173"/>
      <c r="AO15" s="173"/>
      <c r="AP15" s="173"/>
      <c r="AQ15" s="173"/>
      <c r="AR15" s="173"/>
      <c r="AS15" s="173"/>
      <c r="AT15" s="173"/>
      <c r="AU15" s="173"/>
      <c r="AV15" s="173"/>
      <c r="AW15" s="173"/>
      <c r="AX15" s="173"/>
      <c r="AY15" s="173"/>
    </row>
    <row r="16" spans="1:54" ht="15">
      <c r="A16" s="208">
        <v>43831</v>
      </c>
      <c r="B16" s="163">
        <v>29.94</v>
      </c>
      <c r="C16" s="163">
        <v>33.25</v>
      </c>
      <c r="D16" s="166">
        <v>31.25</v>
      </c>
      <c r="E16" s="124">
        <v>21.736000000000001</v>
      </c>
      <c r="F16" s="124">
        <v>27.629000000000001</v>
      </c>
      <c r="G16" s="124">
        <v>30.684999999999999</v>
      </c>
      <c r="H16" s="124">
        <v>29.719000000000001</v>
      </c>
      <c r="I16" s="124">
        <v>29.856000000000002</v>
      </c>
      <c r="J16" s="124">
        <v>29.521000000000001</v>
      </c>
      <c r="K16" s="124">
        <v>24.338999999999999</v>
      </c>
      <c r="L16" s="124">
        <v>22.209</v>
      </c>
      <c r="M16" s="124">
        <v>21.359000000000002</v>
      </c>
      <c r="N16" s="124">
        <v>28.335000000000001</v>
      </c>
      <c r="O16" s="124">
        <v>23.831</v>
      </c>
      <c r="P16" s="124">
        <v>21.992000000000001</v>
      </c>
      <c r="Q16" s="124">
        <v>32.054000000000002</v>
      </c>
      <c r="R16" s="124">
        <v>23.094000000000001</v>
      </c>
      <c r="S16" s="124">
        <v>38.679000000000002</v>
      </c>
      <c r="T16" s="124">
        <v>30.024999999999999</v>
      </c>
      <c r="U16" s="124">
        <v>28.789000000000001</v>
      </c>
      <c r="V16" s="124">
        <v>26.887</v>
      </c>
      <c r="W16" s="124">
        <v>30.635999999999999</v>
      </c>
      <c r="X16" s="124">
        <v>24.925000000000001</v>
      </c>
      <c r="Y16" s="124">
        <v>23.44</v>
      </c>
      <c r="Z16" s="124">
        <v>15.627000000000001</v>
      </c>
      <c r="AA16" s="124">
        <v>23.846</v>
      </c>
      <c r="AB16" s="124">
        <v>26.446000000000002</v>
      </c>
      <c r="AC16" s="124">
        <v>26.768999999999998</v>
      </c>
      <c r="AD16" s="124">
        <v>26.943000000000001</v>
      </c>
      <c r="AE16" s="124">
        <v>21.904</v>
      </c>
      <c r="AF16" s="124">
        <v>29.498000000000001</v>
      </c>
      <c r="AG16" s="124">
        <v>24.559000000000001</v>
      </c>
      <c r="AH16" s="126">
        <v>24.869</v>
      </c>
      <c r="AI16" s="173">
        <v>27.024999999999999</v>
      </c>
      <c r="AJ16" s="173">
        <v>16.712</v>
      </c>
      <c r="AK16" s="173">
        <v>26.062999999999999</v>
      </c>
      <c r="AL16" s="173">
        <v>26.693000000000001</v>
      </c>
      <c r="AM16" s="173">
        <v>24.878</v>
      </c>
      <c r="AN16" s="173"/>
      <c r="AO16" s="173"/>
      <c r="AP16" s="173"/>
      <c r="AQ16" s="173"/>
      <c r="AR16" s="173"/>
      <c r="AS16" s="173"/>
      <c r="AT16" s="173"/>
      <c r="AU16" s="173"/>
      <c r="AV16" s="173"/>
      <c r="AW16" s="173"/>
      <c r="AX16" s="173"/>
      <c r="AY16" s="173"/>
    </row>
    <row r="17" spans="1:1005" ht="15">
      <c r="A17" s="208">
        <v>43862</v>
      </c>
      <c r="B17" s="163">
        <v>27.84</v>
      </c>
      <c r="C17" s="163">
        <v>30.45</v>
      </c>
      <c r="D17" s="166">
        <v>28.83</v>
      </c>
      <c r="E17" s="124">
        <v>18.914000000000001</v>
      </c>
      <c r="F17" s="124">
        <v>24.382000000000001</v>
      </c>
      <c r="G17" s="124">
        <v>24.481999999999999</v>
      </c>
      <c r="H17" s="124">
        <v>25.812999999999999</v>
      </c>
      <c r="I17" s="124">
        <v>42.954999999999998</v>
      </c>
      <c r="J17" s="124">
        <v>28.853999999999999</v>
      </c>
      <c r="K17" s="124">
        <v>20.741</v>
      </c>
      <c r="L17" s="124">
        <v>18.986000000000001</v>
      </c>
      <c r="M17" s="124">
        <v>19.175000000000001</v>
      </c>
      <c r="N17" s="124">
        <v>25.533000000000001</v>
      </c>
      <c r="O17" s="124">
        <v>21.428999999999998</v>
      </c>
      <c r="P17" s="124">
        <v>20.988</v>
      </c>
      <c r="Q17" s="124">
        <v>27.138000000000002</v>
      </c>
      <c r="R17" s="124">
        <v>25.379000000000001</v>
      </c>
      <c r="S17" s="124">
        <v>36.363</v>
      </c>
      <c r="T17" s="124">
        <v>25.186</v>
      </c>
      <c r="U17" s="124">
        <v>26.091000000000001</v>
      </c>
      <c r="V17" s="124">
        <v>27.777999999999999</v>
      </c>
      <c r="W17" s="124">
        <v>31.635000000000002</v>
      </c>
      <c r="X17" s="124">
        <v>25.081</v>
      </c>
      <c r="Y17" s="124">
        <v>19.920000000000002</v>
      </c>
      <c r="Z17" s="124">
        <v>19.716000000000001</v>
      </c>
      <c r="AA17" s="124">
        <v>20.567</v>
      </c>
      <c r="AB17" s="124">
        <v>23.472999999999999</v>
      </c>
      <c r="AC17" s="124">
        <v>22.443000000000001</v>
      </c>
      <c r="AD17" s="124">
        <v>26.643000000000001</v>
      </c>
      <c r="AE17" s="124">
        <v>18.483000000000001</v>
      </c>
      <c r="AF17" s="124">
        <v>26.773</v>
      </c>
      <c r="AG17" s="124">
        <v>20.782</v>
      </c>
      <c r="AH17" s="126">
        <v>20.994</v>
      </c>
      <c r="AI17" s="173">
        <v>23.452000000000002</v>
      </c>
      <c r="AJ17" s="173">
        <v>14.375</v>
      </c>
      <c r="AK17" s="173">
        <v>26.655000000000001</v>
      </c>
      <c r="AL17" s="173">
        <v>28.154</v>
      </c>
      <c r="AM17" s="173">
        <v>22.032</v>
      </c>
      <c r="AN17" s="173"/>
      <c r="AO17" s="173"/>
      <c r="AP17" s="173"/>
      <c r="AQ17" s="173"/>
      <c r="AR17" s="173"/>
      <c r="AS17" s="173"/>
      <c r="AT17" s="173"/>
      <c r="AU17" s="173"/>
      <c r="AV17" s="173"/>
      <c r="AW17" s="173"/>
      <c r="AX17" s="173"/>
      <c r="AY17" s="173"/>
    </row>
    <row r="18" spans="1:1005" ht="15">
      <c r="A18" s="208">
        <v>43891</v>
      </c>
      <c r="B18" s="163">
        <v>43.19</v>
      </c>
      <c r="C18" s="163">
        <v>50.95</v>
      </c>
      <c r="D18" s="166">
        <v>46.35</v>
      </c>
      <c r="E18" s="124">
        <v>31.856999999999999</v>
      </c>
      <c r="F18" s="124">
        <v>38.613</v>
      </c>
      <c r="G18" s="124">
        <v>24.427</v>
      </c>
      <c r="H18" s="124">
        <v>40.923000000000002</v>
      </c>
      <c r="I18" s="124">
        <v>82.700999999999993</v>
      </c>
      <c r="J18" s="124">
        <v>34.582000000000001</v>
      </c>
      <c r="K18" s="124">
        <v>31.914999999999999</v>
      </c>
      <c r="L18" s="124">
        <v>53.238</v>
      </c>
      <c r="M18" s="124">
        <v>31.6</v>
      </c>
      <c r="N18" s="124">
        <v>36.162999999999997</v>
      </c>
      <c r="O18" s="124">
        <v>36.972999999999999</v>
      </c>
      <c r="P18" s="124">
        <v>39.319000000000003</v>
      </c>
      <c r="Q18" s="124">
        <v>49.636000000000003</v>
      </c>
      <c r="R18" s="124">
        <v>58.279000000000003</v>
      </c>
      <c r="S18" s="124">
        <v>48.996000000000002</v>
      </c>
      <c r="T18" s="124">
        <v>51.341999999999999</v>
      </c>
      <c r="U18" s="124">
        <v>44.234000000000002</v>
      </c>
      <c r="V18" s="124">
        <v>40.112000000000002</v>
      </c>
      <c r="W18" s="124">
        <v>37.104999999999997</v>
      </c>
      <c r="X18" s="124">
        <v>37.832999999999998</v>
      </c>
      <c r="Y18" s="124">
        <v>25.061</v>
      </c>
      <c r="Z18" s="124">
        <v>32.936</v>
      </c>
      <c r="AA18" s="124">
        <v>60.423000000000002</v>
      </c>
      <c r="AB18" s="124">
        <v>27.896999999999998</v>
      </c>
      <c r="AC18" s="124">
        <v>32.279000000000003</v>
      </c>
      <c r="AD18" s="124">
        <v>75.843999999999994</v>
      </c>
      <c r="AE18" s="124">
        <v>20.305</v>
      </c>
      <c r="AF18" s="124">
        <v>53.802</v>
      </c>
      <c r="AG18" s="124">
        <v>25.928000000000001</v>
      </c>
      <c r="AH18" s="126">
        <v>39.703000000000003</v>
      </c>
      <c r="AI18" s="173">
        <v>48.947000000000003</v>
      </c>
      <c r="AJ18" s="173">
        <v>22.931000000000001</v>
      </c>
      <c r="AK18" s="173">
        <v>29.326000000000001</v>
      </c>
      <c r="AL18" s="173">
        <v>53.844999999999999</v>
      </c>
      <c r="AM18" s="173">
        <v>24.452999999999999</v>
      </c>
      <c r="AN18" s="173"/>
      <c r="AO18" s="173"/>
      <c r="AP18" s="173"/>
      <c r="AQ18" s="173"/>
      <c r="AR18" s="173"/>
      <c r="AS18" s="173"/>
      <c r="AT18" s="173"/>
      <c r="AU18" s="173"/>
      <c r="AV18" s="173"/>
      <c r="AW18" s="173"/>
      <c r="AX18" s="173"/>
      <c r="AY18" s="173"/>
    </row>
    <row r="19" spans="1:1005" ht="15">
      <c r="A19" s="208">
        <v>43922</v>
      </c>
      <c r="B19" s="163">
        <v>82.54</v>
      </c>
      <c r="C19" s="163">
        <v>120.74</v>
      </c>
      <c r="D19" s="166">
        <v>100.63</v>
      </c>
      <c r="E19" s="124">
        <v>56.399000000000001</v>
      </c>
      <c r="F19" s="124">
        <v>48.415999999999997</v>
      </c>
      <c r="G19" s="124">
        <v>58.201999999999998</v>
      </c>
      <c r="H19" s="124">
        <v>105.83799999999999</v>
      </c>
      <c r="I19" s="124">
        <v>145.43299999999999</v>
      </c>
      <c r="J19" s="124">
        <v>121.988</v>
      </c>
      <c r="K19" s="124">
        <v>77.225999999999999</v>
      </c>
      <c r="L19" s="124">
        <v>136.19900000000001</v>
      </c>
      <c r="M19" s="124">
        <v>74.87</v>
      </c>
      <c r="N19" s="124">
        <v>69.046000000000006</v>
      </c>
      <c r="O19" s="124">
        <v>97.76</v>
      </c>
      <c r="P19" s="124">
        <v>117.01</v>
      </c>
      <c r="Q19" s="124">
        <v>98.51</v>
      </c>
      <c r="R19" s="124">
        <v>74.524000000000001</v>
      </c>
      <c r="S19" s="124">
        <v>114.64400000000001</v>
      </c>
      <c r="T19" s="124">
        <v>111.84699999999999</v>
      </c>
      <c r="U19" s="124">
        <v>75.775999999999996</v>
      </c>
      <c r="V19" s="124">
        <v>57.158999999999999</v>
      </c>
      <c r="W19" s="124">
        <v>99.421999999999997</v>
      </c>
      <c r="X19" s="124">
        <v>78.111999999999995</v>
      </c>
      <c r="Y19" s="124">
        <v>66.527000000000001</v>
      </c>
      <c r="Z19" s="124">
        <v>67.566000000000003</v>
      </c>
      <c r="AA19" s="124">
        <v>128.20500000000001</v>
      </c>
      <c r="AB19" s="124">
        <v>76.644999999999996</v>
      </c>
      <c r="AC19" s="124">
        <v>109.053</v>
      </c>
      <c r="AD19" s="124">
        <v>114.93</v>
      </c>
      <c r="AE19" s="124">
        <v>78.364999999999995</v>
      </c>
      <c r="AF19" s="124">
        <v>93.965999999999994</v>
      </c>
      <c r="AG19" s="124">
        <v>72.421999999999997</v>
      </c>
      <c r="AH19" s="126">
        <v>93.679000000000002</v>
      </c>
      <c r="AI19" s="173">
        <v>106.063</v>
      </c>
      <c r="AJ19" s="173">
        <v>53.406999999999996</v>
      </c>
      <c r="AK19" s="173">
        <v>70.317999999999998</v>
      </c>
      <c r="AL19" s="173">
        <v>93.447999999999993</v>
      </c>
      <c r="AM19" s="173">
        <v>62.332999999999998</v>
      </c>
      <c r="AN19" s="173"/>
      <c r="AO19" s="173"/>
      <c r="AP19" s="173"/>
      <c r="AQ19" s="173"/>
      <c r="AR19" s="173"/>
      <c r="AS19" s="173"/>
      <c r="AT19" s="173"/>
      <c r="AU19" s="173"/>
      <c r="AV19" s="173"/>
      <c r="AW19" s="173"/>
      <c r="AX19" s="173"/>
      <c r="AY19" s="173"/>
    </row>
    <row r="20" spans="1:1005" ht="15">
      <c r="A20" s="208">
        <v>43952</v>
      </c>
      <c r="B20" s="163">
        <v>192.54</v>
      </c>
      <c r="C20" s="163">
        <v>351.46</v>
      </c>
      <c r="D20" s="166">
        <v>281.23</v>
      </c>
      <c r="E20" s="124">
        <v>205.68700000000001</v>
      </c>
      <c r="F20" s="124">
        <v>190.15700000000001</v>
      </c>
      <c r="G20" s="124">
        <v>591.86300000000006</v>
      </c>
      <c r="H20" s="124">
        <v>439.73200000000003</v>
      </c>
      <c r="I20" s="124">
        <v>386.33699999999999</v>
      </c>
      <c r="J20" s="124">
        <v>369.30700000000002</v>
      </c>
      <c r="K20" s="124">
        <v>173.38800000000001</v>
      </c>
      <c r="L20" s="124">
        <v>222.37</v>
      </c>
      <c r="M20" s="124">
        <v>144.625</v>
      </c>
      <c r="N20" s="124">
        <v>224.48599999999999</v>
      </c>
      <c r="O20" s="124">
        <v>246.32300000000001</v>
      </c>
      <c r="P20" s="124">
        <v>340.35199999999998</v>
      </c>
      <c r="Q20" s="124">
        <v>266.61200000000002</v>
      </c>
      <c r="R20" s="124">
        <v>248.744</v>
      </c>
      <c r="S20" s="124">
        <v>427.93099999999998</v>
      </c>
      <c r="T20" s="124">
        <v>412.60599999999999</v>
      </c>
      <c r="U20" s="124">
        <v>248.33099999999999</v>
      </c>
      <c r="V20" s="124">
        <v>273.524</v>
      </c>
      <c r="W20" s="124">
        <v>278.35899999999998</v>
      </c>
      <c r="X20" s="124">
        <v>311.75400000000002</v>
      </c>
      <c r="Y20" s="124">
        <v>86.326999999999998</v>
      </c>
      <c r="Z20" s="124">
        <v>196.76599999999999</v>
      </c>
      <c r="AA20" s="124">
        <v>267.37700000000001</v>
      </c>
      <c r="AB20" s="124">
        <v>305.47699999999998</v>
      </c>
      <c r="AC20" s="124">
        <v>258.46499999999997</v>
      </c>
      <c r="AD20" s="124">
        <v>294.29899999999998</v>
      </c>
      <c r="AE20" s="124">
        <v>343.35300000000001</v>
      </c>
      <c r="AF20" s="124">
        <v>330.46499999999997</v>
      </c>
      <c r="AG20" s="124">
        <v>144.82499999999999</v>
      </c>
      <c r="AH20" s="126">
        <v>222.76400000000001</v>
      </c>
      <c r="AI20" s="173">
        <v>146.05699999999999</v>
      </c>
      <c r="AJ20" s="173">
        <v>126.411</v>
      </c>
      <c r="AK20" s="173">
        <v>305.101</v>
      </c>
      <c r="AL20" s="173">
        <v>235.31100000000001</v>
      </c>
      <c r="AM20" s="173">
        <v>123.55</v>
      </c>
      <c r="AN20" s="173"/>
      <c r="AO20" s="173"/>
      <c r="AP20" s="173"/>
      <c r="AQ20" s="173"/>
      <c r="AR20" s="173"/>
      <c r="AS20" s="173"/>
      <c r="AT20" s="173"/>
      <c r="AU20" s="173"/>
      <c r="AV20" s="173"/>
      <c r="AW20" s="173"/>
      <c r="AX20" s="173"/>
      <c r="AY20" s="173"/>
    </row>
    <row r="21" spans="1:1005" ht="15">
      <c r="A21" s="208">
        <v>43983</v>
      </c>
      <c r="B21" s="163">
        <v>205.81</v>
      </c>
      <c r="C21" s="163">
        <v>415.2</v>
      </c>
      <c r="D21" s="166">
        <v>314.85000000000002</v>
      </c>
      <c r="E21" s="124">
        <v>365.61</v>
      </c>
      <c r="F21" s="124">
        <v>457.44900000000001</v>
      </c>
      <c r="G21" s="124">
        <v>823.78700000000003</v>
      </c>
      <c r="H21" s="124">
        <v>460.70299999999997</v>
      </c>
      <c r="I21" s="124">
        <v>455.392</v>
      </c>
      <c r="J21" s="124">
        <v>335.66</v>
      </c>
      <c r="K21" s="124">
        <v>203.45099999999999</v>
      </c>
      <c r="L21" s="124">
        <v>174.07499999999999</v>
      </c>
      <c r="M21" s="124">
        <v>205.48400000000001</v>
      </c>
      <c r="N21" s="124">
        <v>336.07900000000001</v>
      </c>
      <c r="O21" s="124">
        <v>209.07900000000001</v>
      </c>
      <c r="P21" s="124">
        <v>470.79700000000003</v>
      </c>
      <c r="Q21" s="124">
        <v>253.30799999999999</v>
      </c>
      <c r="R21" s="124">
        <v>650.70299999999997</v>
      </c>
      <c r="S21" s="124">
        <v>356.34699999999998</v>
      </c>
      <c r="T21" s="124">
        <v>612.01199999999994</v>
      </c>
      <c r="U21" s="124">
        <v>236.626</v>
      </c>
      <c r="V21" s="124">
        <v>425.34699999999998</v>
      </c>
      <c r="W21" s="124">
        <v>183.5</v>
      </c>
      <c r="X21" s="124">
        <v>238.06899999999999</v>
      </c>
      <c r="Y21" s="124">
        <v>59.792999999999999</v>
      </c>
      <c r="Z21" s="124">
        <v>247.48099999999999</v>
      </c>
      <c r="AA21" s="124">
        <v>171.404</v>
      </c>
      <c r="AB21" s="124">
        <v>337.13</v>
      </c>
      <c r="AC21" s="124">
        <v>228.64</v>
      </c>
      <c r="AD21" s="124">
        <v>228.64699999999999</v>
      </c>
      <c r="AE21" s="124">
        <v>586.64200000000005</v>
      </c>
      <c r="AF21" s="124">
        <v>321.012</v>
      </c>
      <c r="AG21" s="124">
        <v>295.57299999999998</v>
      </c>
      <c r="AH21" s="126">
        <v>529.84299999999996</v>
      </c>
      <c r="AI21" s="173">
        <v>60.235999999999997</v>
      </c>
      <c r="AJ21" s="173">
        <v>166.57400000000001</v>
      </c>
      <c r="AK21" s="173">
        <v>391.96499999999997</v>
      </c>
      <c r="AL21" s="173">
        <v>382.54399999999998</v>
      </c>
      <c r="AM21" s="173">
        <v>130.917</v>
      </c>
      <c r="AN21" s="173"/>
      <c r="AO21" s="173"/>
      <c r="AP21" s="173"/>
      <c r="AQ21" s="173"/>
      <c r="AR21" s="173"/>
      <c r="AS21" s="173"/>
      <c r="AT21" s="173"/>
      <c r="AU21" s="173"/>
      <c r="AV21" s="173"/>
      <c r="AW21" s="173"/>
      <c r="AX21" s="173"/>
      <c r="AY21" s="173"/>
    </row>
    <row r="22" spans="1:1005" ht="15">
      <c r="A22" s="208">
        <v>44013</v>
      </c>
      <c r="B22" s="163">
        <v>69.89</v>
      </c>
      <c r="C22" s="163">
        <v>178.61</v>
      </c>
      <c r="D22" s="166">
        <v>137.63</v>
      </c>
      <c r="E22" s="124">
        <v>197.042</v>
      </c>
      <c r="F22" s="124">
        <v>246.126</v>
      </c>
      <c r="G22" s="124">
        <v>364.32799999999997</v>
      </c>
      <c r="H22" s="124">
        <v>139.53299999999999</v>
      </c>
      <c r="I22" s="124">
        <v>181.78</v>
      </c>
      <c r="J22" s="124">
        <v>106.614</v>
      </c>
      <c r="K22" s="124">
        <v>76.207999999999998</v>
      </c>
      <c r="L22" s="124">
        <v>71.944000000000003</v>
      </c>
      <c r="M22" s="124">
        <v>79.87</v>
      </c>
      <c r="N22" s="124">
        <v>148.97200000000001</v>
      </c>
      <c r="O22" s="124">
        <v>78.593000000000004</v>
      </c>
      <c r="P22" s="124">
        <v>217.63</v>
      </c>
      <c r="Q22" s="124">
        <v>78.037000000000006</v>
      </c>
      <c r="R22" s="124">
        <v>549.875</v>
      </c>
      <c r="S22" s="124">
        <v>134.93899999999999</v>
      </c>
      <c r="T22" s="124">
        <v>216.721</v>
      </c>
      <c r="U22" s="124">
        <v>109.544</v>
      </c>
      <c r="V22" s="124">
        <v>243.756</v>
      </c>
      <c r="W22" s="124">
        <v>56.451999999999998</v>
      </c>
      <c r="X22" s="124">
        <v>68.356999999999999</v>
      </c>
      <c r="Y22" s="124">
        <v>24.334</v>
      </c>
      <c r="Z22" s="124">
        <v>70.38</v>
      </c>
      <c r="AA22" s="124">
        <v>62.508000000000003</v>
      </c>
      <c r="AB22" s="124">
        <v>131.834</v>
      </c>
      <c r="AC22" s="124">
        <v>83.632999999999996</v>
      </c>
      <c r="AD22" s="124">
        <v>77.373000000000005</v>
      </c>
      <c r="AE22" s="124">
        <v>240.76900000000001</v>
      </c>
      <c r="AF22" s="124">
        <v>162.791</v>
      </c>
      <c r="AG22" s="124">
        <v>83.978999999999999</v>
      </c>
      <c r="AH22" s="126">
        <v>239.803</v>
      </c>
      <c r="AI22" s="173">
        <v>27.558</v>
      </c>
      <c r="AJ22" s="173">
        <v>58.274999999999999</v>
      </c>
      <c r="AK22" s="173">
        <v>118.997</v>
      </c>
      <c r="AL22" s="173">
        <v>112.354</v>
      </c>
      <c r="AM22" s="173">
        <v>51.067</v>
      </c>
      <c r="AN22" s="173"/>
      <c r="AO22" s="173"/>
      <c r="AP22" s="173"/>
      <c r="AQ22" s="173"/>
      <c r="AR22" s="173"/>
      <c r="AS22" s="173"/>
      <c r="AT22" s="173"/>
      <c r="AU22" s="173"/>
      <c r="AV22" s="173"/>
      <c r="AW22" s="173"/>
      <c r="AX22" s="173"/>
      <c r="AY22" s="173"/>
    </row>
    <row r="23" spans="1:1005" ht="15">
      <c r="A23" s="208">
        <v>44044</v>
      </c>
      <c r="B23" s="163">
        <v>52.99</v>
      </c>
      <c r="C23" s="163">
        <v>92.21</v>
      </c>
      <c r="D23" s="166">
        <v>75.010000000000005</v>
      </c>
      <c r="E23" s="124">
        <v>103.441</v>
      </c>
      <c r="F23" s="124">
        <v>92.46</v>
      </c>
      <c r="G23" s="124">
        <v>141.065</v>
      </c>
      <c r="H23" s="124">
        <v>62.908000000000001</v>
      </c>
      <c r="I23" s="124">
        <v>70.647000000000006</v>
      </c>
      <c r="J23" s="124">
        <v>60.688000000000002</v>
      </c>
      <c r="K23" s="124">
        <v>45.301000000000002</v>
      </c>
      <c r="L23" s="124">
        <v>53.725999999999999</v>
      </c>
      <c r="M23" s="124">
        <v>41.999000000000002</v>
      </c>
      <c r="N23" s="124">
        <v>63.162999999999997</v>
      </c>
      <c r="O23" s="124">
        <v>60.735999999999997</v>
      </c>
      <c r="P23" s="124">
        <v>75.376999999999995</v>
      </c>
      <c r="Q23" s="124">
        <v>45.537999999999997</v>
      </c>
      <c r="R23" s="124">
        <v>146.56700000000001</v>
      </c>
      <c r="S23" s="124">
        <v>58.484999999999999</v>
      </c>
      <c r="T23" s="124">
        <v>92.631</v>
      </c>
      <c r="U23" s="124">
        <v>51.476999999999997</v>
      </c>
      <c r="V23" s="124">
        <v>96.102000000000004</v>
      </c>
      <c r="W23" s="124">
        <v>45.886000000000003</v>
      </c>
      <c r="X23" s="124">
        <v>51.988</v>
      </c>
      <c r="Y23" s="124">
        <v>20.02</v>
      </c>
      <c r="Z23" s="124">
        <v>42.709000000000003</v>
      </c>
      <c r="AA23" s="124">
        <v>39.39</v>
      </c>
      <c r="AB23" s="124">
        <v>61.795000000000002</v>
      </c>
      <c r="AC23" s="124">
        <v>59.61</v>
      </c>
      <c r="AD23" s="124">
        <v>52.515999999999998</v>
      </c>
      <c r="AE23" s="124">
        <v>86.551000000000002</v>
      </c>
      <c r="AF23" s="124">
        <v>61.026000000000003</v>
      </c>
      <c r="AG23" s="124">
        <v>51.697000000000003</v>
      </c>
      <c r="AH23" s="126">
        <v>74.738</v>
      </c>
      <c r="AI23" s="173">
        <v>27.663</v>
      </c>
      <c r="AJ23" s="173">
        <v>41.47</v>
      </c>
      <c r="AK23" s="173">
        <v>63.287999999999997</v>
      </c>
      <c r="AL23" s="173">
        <v>48.29</v>
      </c>
      <c r="AM23" s="173">
        <v>31.722000000000001</v>
      </c>
      <c r="AN23" s="173"/>
      <c r="AO23" s="173"/>
      <c r="AP23" s="173"/>
      <c r="AQ23" s="173"/>
      <c r="AR23" s="173"/>
      <c r="AS23" s="173"/>
      <c r="AT23" s="173"/>
      <c r="AU23" s="173"/>
      <c r="AV23" s="173"/>
      <c r="AW23" s="173"/>
      <c r="AX23" s="173"/>
      <c r="AY23" s="173"/>
    </row>
    <row r="24" spans="1:1005" ht="15">
      <c r="A24" s="208">
        <v>44075</v>
      </c>
      <c r="B24" s="163">
        <v>36.58</v>
      </c>
      <c r="C24" s="163">
        <v>55.77</v>
      </c>
      <c r="D24" s="166">
        <v>46.81</v>
      </c>
      <c r="E24" s="124">
        <v>86.528000000000006</v>
      </c>
      <c r="F24" s="124">
        <v>48.220999999999997</v>
      </c>
      <c r="G24" s="124">
        <v>82.35</v>
      </c>
      <c r="H24" s="124">
        <v>67.272000000000006</v>
      </c>
      <c r="I24" s="124">
        <v>75.448999999999998</v>
      </c>
      <c r="J24" s="124">
        <v>47.448</v>
      </c>
      <c r="K24" s="124">
        <v>47.198</v>
      </c>
      <c r="L24" s="124">
        <v>38.545000000000002</v>
      </c>
      <c r="M24" s="124">
        <v>36.726999999999997</v>
      </c>
      <c r="N24" s="124">
        <v>41.883000000000003</v>
      </c>
      <c r="O24" s="124">
        <v>49.061</v>
      </c>
      <c r="P24" s="124">
        <v>64.37</v>
      </c>
      <c r="Q24" s="124">
        <v>44.107999999999997</v>
      </c>
      <c r="R24" s="124">
        <v>73.361999999999995</v>
      </c>
      <c r="S24" s="124">
        <v>48.548999999999999</v>
      </c>
      <c r="T24" s="124">
        <v>70.135000000000005</v>
      </c>
      <c r="U24" s="124">
        <v>37.366</v>
      </c>
      <c r="V24" s="124">
        <v>54.942</v>
      </c>
      <c r="W24" s="124">
        <v>39.012</v>
      </c>
      <c r="X24" s="124">
        <v>37.159999999999997</v>
      </c>
      <c r="Y24" s="124">
        <v>24.247</v>
      </c>
      <c r="Z24" s="124">
        <v>65.27</v>
      </c>
      <c r="AA24" s="124">
        <v>45.615000000000002</v>
      </c>
      <c r="AB24" s="124">
        <v>41.618000000000002</v>
      </c>
      <c r="AC24" s="124">
        <v>45.863999999999997</v>
      </c>
      <c r="AD24" s="124">
        <v>54.566000000000003</v>
      </c>
      <c r="AE24" s="124">
        <v>54.664000000000001</v>
      </c>
      <c r="AF24" s="124">
        <v>43.819000000000003</v>
      </c>
      <c r="AG24" s="124">
        <v>33.277999999999999</v>
      </c>
      <c r="AH24" s="126">
        <v>47.597000000000001</v>
      </c>
      <c r="AI24" s="173">
        <v>25.033999999999999</v>
      </c>
      <c r="AJ24" s="173">
        <v>62.56</v>
      </c>
      <c r="AK24" s="173">
        <v>59.459000000000003</v>
      </c>
      <c r="AL24" s="173">
        <v>39.85</v>
      </c>
      <c r="AM24" s="173">
        <v>28.091000000000001</v>
      </c>
      <c r="AN24" s="173"/>
      <c r="AO24" s="173"/>
      <c r="AP24" s="173"/>
      <c r="AQ24" s="173"/>
      <c r="AR24" s="173"/>
      <c r="AS24" s="173"/>
      <c r="AT24" s="173"/>
      <c r="AU24" s="173"/>
      <c r="AV24" s="173"/>
      <c r="AW24" s="173"/>
      <c r="AX24" s="173"/>
      <c r="AY24" s="173"/>
    </row>
    <row r="25" spans="1:1005" ht="15">
      <c r="A25" s="208">
        <v>44105</v>
      </c>
      <c r="B25" s="163">
        <v>41.03</v>
      </c>
      <c r="C25" s="163">
        <v>52.14</v>
      </c>
      <c r="D25" s="166">
        <v>46.89</v>
      </c>
      <c r="E25" s="124">
        <v>53.134999999999998</v>
      </c>
      <c r="F25" s="124">
        <v>40.798000000000002</v>
      </c>
      <c r="G25" s="124">
        <v>73.563000000000002</v>
      </c>
      <c r="H25" s="124">
        <v>97.07</v>
      </c>
      <c r="I25" s="124">
        <v>77.772999999999996</v>
      </c>
      <c r="J25" s="124">
        <v>38.378</v>
      </c>
      <c r="K25" s="124">
        <v>35.496000000000002</v>
      </c>
      <c r="L25" s="124">
        <v>36.936999999999998</v>
      </c>
      <c r="M25" s="124">
        <v>55.414000000000001</v>
      </c>
      <c r="N25" s="124">
        <v>35.418999999999997</v>
      </c>
      <c r="O25" s="124">
        <v>34.043999999999997</v>
      </c>
      <c r="P25" s="124">
        <v>55.34</v>
      </c>
      <c r="Q25" s="124">
        <v>38.93</v>
      </c>
      <c r="R25" s="124">
        <v>66.863</v>
      </c>
      <c r="S25" s="124">
        <v>59.14</v>
      </c>
      <c r="T25" s="124">
        <v>76.774000000000001</v>
      </c>
      <c r="U25" s="124">
        <v>44.941000000000003</v>
      </c>
      <c r="V25" s="124">
        <v>43.177</v>
      </c>
      <c r="W25" s="124">
        <v>34.463000000000001</v>
      </c>
      <c r="X25" s="124">
        <v>33.085999999999999</v>
      </c>
      <c r="Y25" s="124">
        <v>33.780999999999999</v>
      </c>
      <c r="Z25" s="124">
        <v>40.298000000000002</v>
      </c>
      <c r="AA25" s="124">
        <v>41.484000000000002</v>
      </c>
      <c r="AB25" s="124">
        <v>58.661000000000001</v>
      </c>
      <c r="AC25" s="124">
        <v>77.19</v>
      </c>
      <c r="AD25" s="124">
        <v>50.829000000000001</v>
      </c>
      <c r="AE25" s="124">
        <v>48.18</v>
      </c>
      <c r="AF25" s="124">
        <v>43.31</v>
      </c>
      <c r="AG25" s="124">
        <v>33.936</v>
      </c>
      <c r="AH25" s="126">
        <v>46.738999999999997</v>
      </c>
      <c r="AI25" s="173">
        <v>23.297000000000001</v>
      </c>
      <c r="AJ25" s="173">
        <v>57.984000000000002</v>
      </c>
      <c r="AK25" s="173">
        <v>72.477999999999994</v>
      </c>
      <c r="AL25" s="173">
        <v>34.374000000000002</v>
      </c>
      <c r="AM25" s="173">
        <v>28.957999999999998</v>
      </c>
      <c r="AN25" s="173"/>
      <c r="AO25" s="173"/>
      <c r="AP25" s="173"/>
      <c r="AQ25" s="173"/>
      <c r="AR25" s="173"/>
      <c r="AS25" s="173"/>
      <c r="AT25" s="173"/>
      <c r="AU25" s="173"/>
      <c r="AV25" s="173"/>
      <c r="AW25" s="173"/>
      <c r="AX25" s="173"/>
      <c r="AY25" s="173"/>
    </row>
    <row r="26" spans="1:1005" ht="15">
      <c r="A26" s="208">
        <v>44136</v>
      </c>
      <c r="B26" s="163">
        <v>36.5</v>
      </c>
      <c r="C26" s="163">
        <v>39.28</v>
      </c>
      <c r="D26" s="166">
        <v>38.090000000000003</v>
      </c>
      <c r="E26" s="124">
        <v>37.188000000000002</v>
      </c>
      <c r="F26" s="124">
        <v>34.722999999999999</v>
      </c>
      <c r="G26" s="124">
        <v>57.908999999999999</v>
      </c>
      <c r="H26" s="124">
        <v>55.819000000000003</v>
      </c>
      <c r="I26" s="124">
        <v>53.956000000000003</v>
      </c>
      <c r="J26" s="124">
        <v>36.814</v>
      </c>
      <c r="K26" s="124">
        <v>27.202000000000002</v>
      </c>
      <c r="L26" s="124">
        <v>29.481000000000002</v>
      </c>
      <c r="M26" s="124">
        <v>45.787999999999997</v>
      </c>
      <c r="N26" s="124">
        <v>32.552</v>
      </c>
      <c r="O26" s="124">
        <v>28.684999999999999</v>
      </c>
      <c r="P26" s="124">
        <v>43.179000000000002</v>
      </c>
      <c r="Q26" s="124">
        <v>35.03</v>
      </c>
      <c r="R26" s="124">
        <v>50.182000000000002</v>
      </c>
      <c r="S26" s="124">
        <v>43.494999999999997</v>
      </c>
      <c r="T26" s="124">
        <v>52.268999999999998</v>
      </c>
      <c r="U26" s="124">
        <v>37.448999999999998</v>
      </c>
      <c r="V26" s="124">
        <v>34.877000000000002</v>
      </c>
      <c r="W26" s="124">
        <v>29.638000000000002</v>
      </c>
      <c r="X26" s="124">
        <v>31.983000000000001</v>
      </c>
      <c r="Y26" s="124">
        <v>20.56</v>
      </c>
      <c r="Z26" s="124">
        <v>29.041</v>
      </c>
      <c r="AA26" s="124">
        <v>36.095999999999997</v>
      </c>
      <c r="AB26" s="124">
        <v>42.976999999999997</v>
      </c>
      <c r="AC26" s="124">
        <v>48.206000000000003</v>
      </c>
      <c r="AD26" s="124">
        <v>37.073999999999998</v>
      </c>
      <c r="AE26" s="124">
        <v>41.728999999999999</v>
      </c>
      <c r="AF26" s="124">
        <v>39.994999999999997</v>
      </c>
      <c r="AG26" s="124">
        <v>33.252000000000002</v>
      </c>
      <c r="AH26" s="126">
        <v>38.314999999999998</v>
      </c>
      <c r="AI26" s="173">
        <v>19.806000000000001</v>
      </c>
      <c r="AJ26" s="173">
        <v>34.311999999999998</v>
      </c>
      <c r="AK26" s="173">
        <v>43.357999999999997</v>
      </c>
      <c r="AL26" s="173">
        <v>32.411999999999999</v>
      </c>
      <c r="AM26" s="173">
        <v>27.318999999999999</v>
      </c>
      <c r="AN26" s="173"/>
      <c r="AO26" s="173"/>
      <c r="AP26" s="173"/>
      <c r="AQ26" s="173"/>
      <c r="AR26" s="173"/>
      <c r="AS26" s="173"/>
      <c r="AT26" s="173"/>
      <c r="AU26" s="173"/>
      <c r="AV26" s="173"/>
      <c r="AW26" s="173"/>
      <c r="AX26" s="173"/>
      <c r="AY26" s="173"/>
    </row>
    <row r="27" spans="1:1005" ht="15">
      <c r="A27" s="208">
        <v>44166</v>
      </c>
      <c r="B27" s="163">
        <v>32.43</v>
      </c>
      <c r="C27" s="163">
        <v>32.43</v>
      </c>
      <c r="D27" s="166">
        <v>32.43</v>
      </c>
      <c r="E27" s="124">
        <v>32.881</v>
      </c>
      <c r="F27" s="124">
        <v>33.246000000000002</v>
      </c>
      <c r="G27" s="124">
        <v>49.71</v>
      </c>
      <c r="H27" s="124">
        <v>40.271000000000001</v>
      </c>
      <c r="I27" s="124">
        <v>41.552</v>
      </c>
      <c r="J27" s="124">
        <v>32.648000000000003</v>
      </c>
      <c r="K27" s="124">
        <v>24.852</v>
      </c>
      <c r="L27" s="124">
        <v>26.481000000000002</v>
      </c>
      <c r="M27" s="124">
        <v>32.456000000000003</v>
      </c>
      <c r="N27" s="124">
        <v>29.797000000000001</v>
      </c>
      <c r="O27" s="124">
        <v>26.565000000000001</v>
      </c>
      <c r="P27" s="124">
        <v>37.731000000000002</v>
      </c>
      <c r="Q27" s="124">
        <v>30.137</v>
      </c>
      <c r="R27" s="124">
        <v>45.609000000000002</v>
      </c>
      <c r="S27" s="124">
        <v>38.143000000000001</v>
      </c>
      <c r="T27" s="124">
        <v>42.247999999999998</v>
      </c>
      <c r="U27" s="124">
        <v>34.319000000000003</v>
      </c>
      <c r="V27" s="124">
        <v>32.252000000000002</v>
      </c>
      <c r="W27" s="124">
        <v>26.599</v>
      </c>
      <c r="X27" s="124">
        <v>27.824999999999999</v>
      </c>
      <c r="Y27" s="124">
        <v>17.375</v>
      </c>
      <c r="Z27" s="124">
        <v>27.077999999999999</v>
      </c>
      <c r="AA27" s="124">
        <v>28.588999999999999</v>
      </c>
      <c r="AB27" s="124">
        <v>32.682000000000002</v>
      </c>
      <c r="AC27" s="124">
        <v>34.436999999999998</v>
      </c>
      <c r="AD27" s="124">
        <v>28.736999999999998</v>
      </c>
      <c r="AE27" s="124">
        <v>38.106000000000002</v>
      </c>
      <c r="AF27" s="124">
        <v>33.279000000000003</v>
      </c>
      <c r="AG27" s="124">
        <v>28.298999999999999</v>
      </c>
      <c r="AH27" s="126">
        <v>34.338000000000001</v>
      </c>
      <c r="AI27" s="173">
        <v>18.507999999999999</v>
      </c>
      <c r="AJ27" s="173">
        <v>26.587</v>
      </c>
      <c r="AK27" s="173">
        <v>34.070999999999998</v>
      </c>
      <c r="AL27" s="173">
        <v>30.616</v>
      </c>
      <c r="AM27" s="173">
        <v>22.077000000000002</v>
      </c>
      <c r="AN27" s="173"/>
      <c r="AO27" s="173"/>
      <c r="AP27" s="173"/>
      <c r="AQ27" s="173"/>
      <c r="AR27" s="173"/>
      <c r="AS27" s="173"/>
      <c r="AT27" s="173"/>
      <c r="AU27" s="173"/>
      <c r="AV27" s="173"/>
      <c r="AW27" s="173"/>
      <c r="AX27" s="173"/>
      <c r="AY27" s="173"/>
    </row>
    <row r="28" spans="1:1005" ht="15">
      <c r="A28" s="208">
        <v>44197</v>
      </c>
      <c r="B28" s="163">
        <v>29.94</v>
      </c>
      <c r="C28" s="163">
        <v>33.25</v>
      </c>
      <c r="D28" s="166">
        <v>31.25</v>
      </c>
      <c r="E28" s="124">
        <v>29.605</v>
      </c>
      <c r="F28" s="124">
        <v>31.805</v>
      </c>
      <c r="G28" s="124">
        <v>44.408000000000001</v>
      </c>
      <c r="H28" s="124">
        <v>34.850999999999999</v>
      </c>
      <c r="I28" s="124">
        <v>35.088999999999999</v>
      </c>
      <c r="J28" s="124">
        <v>29.026</v>
      </c>
      <c r="K28" s="124">
        <v>22.353000000000002</v>
      </c>
      <c r="L28" s="124">
        <v>23.747</v>
      </c>
      <c r="M28" s="124">
        <v>25.95</v>
      </c>
      <c r="N28" s="124">
        <v>26.251999999999999</v>
      </c>
      <c r="O28" s="124">
        <v>24.198</v>
      </c>
      <c r="P28" s="124">
        <v>33.853000000000002</v>
      </c>
      <c r="Q28" s="124">
        <v>26.981000000000002</v>
      </c>
      <c r="R28" s="124">
        <v>39.857999999999997</v>
      </c>
      <c r="S28" s="124">
        <v>32.953000000000003</v>
      </c>
      <c r="T28" s="124">
        <v>37.908000000000001</v>
      </c>
      <c r="U28" s="124">
        <v>29.884</v>
      </c>
      <c r="V28" s="124">
        <v>31.318999999999999</v>
      </c>
      <c r="W28" s="124">
        <v>23.806999999999999</v>
      </c>
      <c r="X28" s="124">
        <v>24.713000000000001</v>
      </c>
      <c r="Y28" s="124">
        <v>15.781000000000001</v>
      </c>
      <c r="Z28" s="124">
        <v>23.99</v>
      </c>
      <c r="AA28" s="124">
        <v>29.167000000000002</v>
      </c>
      <c r="AB28" s="124">
        <v>28.341000000000001</v>
      </c>
      <c r="AC28" s="124">
        <v>30.861000000000001</v>
      </c>
      <c r="AD28" s="124">
        <v>24.954999999999998</v>
      </c>
      <c r="AE28" s="124">
        <v>34.49</v>
      </c>
      <c r="AF28" s="124">
        <v>29.276</v>
      </c>
      <c r="AG28" s="124">
        <v>25.04</v>
      </c>
      <c r="AH28" s="126">
        <v>31.346</v>
      </c>
      <c r="AI28" s="173">
        <v>16.727</v>
      </c>
      <c r="AJ28" s="173">
        <v>23.18</v>
      </c>
      <c r="AK28" s="173">
        <v>29.998000000000001</v>
      </c>
      <c r="AL28" s="173">
        <v>27.966000000000001</v>
      </c>
      <c r="AM28" s="173">
        <v>18.835000000000001</v>
      </c>
      <c r="AN28" s="173"/>
      <c r="AO28" s="173"/>
      <c r="AP28" s="173"/>
      <c r="AQ28" s="173"/>
      <c r="AR28" s="173"/>
      <c r="AS28" s="173"/>
      <c r="AT28" s="173"/>
      <c r="AU28" s="173"/>
      <c r="AV28" s="173"/>
      <c r="AW28" s="173"/>
      <c r="AX28" s="173"/>
      <c r="AY28" s="173"/>
      <c r="ALQ28" s="2" t="e">
        <v>#N/A</v>
      </c>
    </row>
    <row r="29" spans="1:1005" ht="15">
      <c r="A29" s="208">
        <v>44228</v>
      </c>
      <c r="B29" s="163">
        <v>27.84</v>
      </c>
      <c r="C29" s="163">
        <v>30.45</v>
      </c>
      <c r="D29" s="166">
        <v>28.83</v>
      </c>
      <c r="E29" s="124">
        <v>25.207000000000001</v>
      </c>
      <c r="F29" s="124">
        <v>24.745999999999999</v>
      </c>
      <c r="G29" s="124">
        <v>37.005000000000003</v>
      </c>
      <c r="H29" s="124">
        <v>45.08</v>
      </c>
      <c r="I29" s="124">
        <v>32.615000000000002</v>
      </c>
      <c r="J29" s="124">
        <v>23.934000000000001</v>
      </c>
      <c r="K29" s="124">
        <v>18.494</v>
      </c>
      <c r="L29" s="124">
        <v>20.364999999999998</v>
      </c>
      <c r="M29" s="124">
        <v>22.788</v>
      </c>
      <c r="N29" s="124">
        <v>22.757999999999999</v>
      </c>
      <c r="O29" s="124">
        <v>22.114000000000001</v>
      </c>
      <c r="P29" s="124">
        <v>27.673999999999999</v>
      </c>
      <c r="Q29" s="124">
        <v>27.817</v>
      </c>
      <c r="R29" s="124">
        <v>36.253</v>
      </c>
      <c r="S29" s="124">
        <v>26.774999999999999</v>
      </c>
      <c r="T29" s="124">
        <v>32.570999999999998</v>
      </c>
      <c r="U29" s="124">
        <v>29.477</v>
      </c>
      <c r="V29" s="124">
        <v>31.097999999999999</v>
      </c>
      <c r="W29" s="124">
        <v>23.428000000000001</v>
      </c>
      <c r="X29" s="124">
        <v>20.306999999999999</v>
      </c>
      <c r="Y29" s="124">
        <v>19.09</v>
      </c>
      <c r="Z29" s="124">
        <v>20.024000000000001</v>
      </c>
      <c r="AA29" s="124">
        <v>24.9</v>
      </c>
      <c r="AB29" s="124">
        <v>22.960999999999999</v>
      </c>
      <c r="AC29" s="124">
        <v>29.024000000000001</v>
      </c>
      <c r="AD29" s="124">
        <v>20.356999999999999</v>
      </c>
      <c r="AE29" s="124">
        <v>30.245999999999999</v>
      </c>
      <c r="AF29" s="124">
        <v>24.007000000000001</v>
      </c>
      <c r="AG29" s="124">
        <v>20.53</v>
      </c>
      <c r="AH29" s="126">
        <v>26.163</v>
      </c>
      <c r="AI29" s="173">
        <v>13.914999999999999</v>
      </c>
      <c r="AJ29" s="173">
        <v>23.311</v>
      </c>
      <c r="AK29" s="173">
        <v>30.071000000000002</v>
      </c>
      <c r="AL29" s="173">
        <v>24.04</v>
      </c>
      <c r="AM29" s="173">
        <v>15.848000000000001</v>
      </c>
      <c r="AN29" s="173"/>
      <c r="AO29" s="173"/>
      <c r="AP29" s="173"/>
      <c r="AQ29" s="173"/>
      <c r="AR29" s="173"/>
      <c r="AS29" s="173"/>
      <c r="AT29" s="173"/>
      <c r="AU29" s="173"/>
      <c r="AV29" s="173"/>
      <c r="AW29" s="173"/>
      <c r="AX29" s="173"/>
      <c r="AY29" s="173"/>
      <c r="ALQ29" s="2" t="e">
        <v>#N/A</v>
      </c>
    </row>
    <row r="30" spans="1:1005" ht="15">
      <c r="A30" s="208">
        <v>44256</v>
      </c>
      <c r="B30" s="141">
        <v>43.19</v>
      </c>
      <c r="C30" s="141">
        <v>50.95</v>
      </c>
      <c r="D30" s="166">
        <v>46.35</v>
      </c>
      <c r="E30" s="124">
        <v>40.398000000000003</v>
      </c>
      <c r="F30" s="124">
        <v>25.623000000000001</v>
      </c>
      <c r="G30" s="124">
        <v>55.284999999999997</v>
      </c>
      <c r="H30" s="124">
        <v>86.366</v>
      </c>
      <c r="I30" s="124">
        <v>39.572000000000003</v>
      </c>
      <c r="J30" s="124">
        <v>36.119</v>
      </c>
      <c r="K30" s="124">
        <v>53.518000000000001</v>
      </c>
      <c r="L30" s="124">
        <v>33.26</v>
      </c>
      <c r="M30" s="124">
        <v>34.198999999999998</v>
      </c>
      <c r="N30" s="124">
        <v>39.420999999999999</v>
      </c>
      <c r="O30" s="124">
        <v>41.375999999999998</v>
      </c>
      <c r="P30" s="124">
        <v>51</v>
      </c>
      <c r="Q30" s="124">
        <v>62.655000000000001</v>
      </c>
      <c r="R30" s="124">
        <v>50.281999999999996</v>
      </c>
      <c r="S30" s="124">
        <v>54.427</v>
      </c>
      <c r="T30" s="124">
        <v>52.606000000000002</v>
      </c>
      <c r="U30" s="124">
        <v>43.21</v>
      </c>
      <c r="V30" s="124">
        <v>37.856000000000002</v>
      </c>
      <c r="W30" s="124">
        <v>36.968000000000004</v>
      </c>
      <c r="X30" s="124">
        <v>25.597000000000001</v>
      </c>
      <c r="Y30" s="124">
        <v>33.014000000000003</v>
      </c>
      <c r="Z30" s="124">
        <v>60.722000000000001</v>
      </c>
      <c r="AA30" s="124">
        <v>30.378</v>
      </c>
      <c r="AB30" s="124">
        <v>33.198999999999998</v>
      </c>
      <c r="AC30" s="124">
        <v>80.385999999999996</v>
      </c>
      <c r="AD30" s="124">
        <v>23.085999999999999</v>
      </c>
      <c r="AE30" s="124">
        <v>59.878</v>
      </c>
      <c r="AF30" s="124">
        <v>29.324999999999999</v>
      </c>
      <c r="AG30" s="124">
        <v>39.884999999999998</v>
      </c>
      <c r="AH30" s="126">
        <v>53.430999999999997</v>
      </c>
      <c r="AI30" s="173">
        <v>23.064</v>
      </c>
      <c r="AJ30" s="173">
        <v>27.088999999999999</v>
      </c>
      <c r="AK30" s="173">
        <v>57.396999999999998</v>
      </c>
      <c r="AL30" s="173">
        <v>27.346</v>
      </c>
      <c r="AM30" s="173">
        <v>28.771000000000001</v>
      </c>
      <c r="AN30" s="173"/>
      <c r="AO30" s="173"/>
      <c r="AP30" s="173"/>
      <c r="AQ30" s="173"/>
      <c r="AR30" s="173"/>
      <c r="AS30" s="173"/>
      <c r="AT30" s="173"/>
      <c r="AU30" s="173"/>
      <c r="AV30" s="173"/>
      <c r="AW30" s="173"/>
      <c r="AX30" s="173"/>
      <c r="AY30" s="173"/>
      <c r="ALQ30" s="2" t="e">
        <v>#N/A</v>
      </c>
    </row>
    <row r="31" spans="1:1005" ht="15">
      <c r="A31" s="208">
        <v>44287</v>
      </c>
      <c r="B31" s="141">
        <v>82.54</v>
      </c>
      <c r="C31" s="141">
        <v>120.74</v>
      </c>
      <c r="D31" s="166">
        <v>100.63</v>
      </c>
      <c r="E31" s="124">
        <v>50.420999999999999</v>
      </c>
      <c r="F31" s="124">
        <v>59.463000000000001</v>
      </c>
      <c r="G31" s="124">
        <v>125.80800000000001</v>
      </c>
      <c r="H31" s="124">
        <v>151.999</v>
      </c>
      <c r="I31" s="124">
        <v>131.01599999999999</v>
      </c>
      <c r="J31" s="124">
        <v>82.903000000000006</v>
      </c>
      <c r="K31" s="124">
        <v>136.20500000000001</v>
      </c>
      <c r="L31" s="124">
        <v>76.866</v>
      </c>
      <c r="M31" s="124">
        <v>66.424000000000007</v>
      </c>
      <c r="N31" s="124">
        <v>101.79600000000001</v>
      </c>
      <c r="O31" s="124">
        <v>120.032</v>
      </c>
      <c r="P31" s="124">
        <v>99.167000000000002</v>
      </c>
      <c r="Q31" s="124">
        <v>79.058000000000007</v>
      </c>
      <c r="R31" s="124">
        <v>116.74299999999999</v>
      </c>
      <c r="S31" s="124">
        <v>115.586</v>
      </c>
      <c r="T31" s="124">
        <v>83.962999999999994</v>
      </c>
      <c r="U31" s="124">
        <v>60.259</v>
      </c>
      <c r="V31" s="124">
        <v>100.30800000000001</v>
      </c>
      <c r="W31" s="124">
        <v>76.722999999999999</v>
      </c>
      <c r="X31" s="124">
        <v>67.061999999999998</v>
      </c>
      <c r="Y31" s="124">
        <v>67.450999999999993</v>
      </c>
      <c r="Z31" s="124">
        <v>128.62700000000001</v>
      </c>
      <c r="AA31" s="124">
        <v>80.138000000000005</v>
      </c>
      <c r="AB31" s="124">
        <v>109.209</v>
      </c>
      <c r="AC31" s="124">
        <v>120.798</v>
      </c>
      <c r="AD31" s="124">
        <v>82.68</v>
      </c>
      <c r="AE31" s="124">
        <v>101.318</v>
      </c>
      <c r="AF31" s="124">
        <v>76.959999999999994</v>
      </c>
      <c r="AG31" s="124">
        <v>93.766999999999996</v>
      </c>
      <c r="AH31" s="126">
        <v>112.239</v>
      </c>
      <c r="AI31" s="173">
        <v>53.822000000000003</v>
      </c>
      <c r="AJ31" s="173">
        <v>65.147000000000006</v>
      </c>
      <c r="AK31" s="173">
        <v>97.486000000000004</v>
      </c>
      <c r="AL31" s="173">
        <v>66.597999999999999</v>
      </c>
      <c r="AM31" s="173">
        <v>51.158999999999999</v>
      </c>
      <c r="AN31" s="173"/>
      <c r="AO31" s="173"/>
      <c r="AP31" s="173"/>
      <c r="AQ31" s="173"/>
      <c r="AR31" s="173"/>
      <c r="AS31" s="173"/>
      <c r="AT31" s="173"/>
      <c r="AU31" s="173"/>
      <c r="AV31" s="173"/>
      <c r="AW31" s="173"/>
      <c r="AX31" s="173"/>
      <c r="AY31" s="173"/>
      <c r="ALQ31" s="2" t="e">
        <v>#N/A</v>
      </c>
    </row>
    <row r="32" spans="1:1005" ht="15">
      <c r="A32" s="208">
        <v>44317</v>
      </c>
      <c r="B32" s="141">
        <v>192.54</v>
      </c>
      <c r="C32" s="141">
        <v>351.46</v>
      </c>
      <c r="D32" s="166">
        <v>281.23</v>
      </c>
      <c r="E32" s="124">
        <v>193.85900000000001</v>
      </c>
      <c r="F32" s="124">
        <v>600.149</v>
      </c>
      <c r="G32" s="124">
        <v>480.589</v>
      </c>
      <c r="H32" s="124">
        <v>395.82400000000001</v>
      </c>
      <c r="I32" s="124">
        <v>384.76299999999998</v>
      </c>
      <c r="J32" s="124">
        <v>181.45</v>
      </c>
      <c r="K32" s="124">
        <v>221.94300000000001</v>
      </c>
      <c r="L32" s="124">
        <v>144.94</v>
      </c>
      <c r="M32" s="124">
        <v>215.77099999999999</v>
      </c>
      <c r="N32" s="124">
        <v>251.54900000000001</v>
      </c>
      <c r="O32" s="124">
        <v>348.59100000000001</v>
      </c>
      <c r="P32" s="124">
        <v>260.548</v>
      </c>
      <c r="Q32" s="124">
        <v>256.55599999999998</v>
      </c>
      <c r="R32" s="124">
        <v>430.53</v>
      </c>
      <c r="S32" s="124">
        <v>419.16699999999997</v>
      </c>
      <c r="T32" s="124">
        <v>261.89600000000002</v>
      </c>
      <c r="U32" s="124">
        <v>279.95499999999998</v>
      </c>
      <c r="V32" s="124">
        <v>278.04899999999998</v>
      </c>
      <c r="W32" s="124">
        <v>304.79199999999997</v>
      </c>
      <c r="X32" s="124">
        <v>85.125</v>
      </c>
      <c r="Y32" s="124">
        <v>195.435</v>
      </c>
      <c r="Z32" s="124">
        <v>268.06599999999997</v>
      </c>
      <c r="AA32" s="124">
        <v>312.62</v>
      </c>
      <c r="AB32" s="124">
        <v>257.55200000000002</v>
      </c>
      <c r="AC32" s="124">
        <v>303.82499999999999</v>
      </c>
      <c r="AD32" s="124">
        <v>351.37900000000002</v>
      </c>
      <c r="AE32" s="124">
        <v>340.35399999999998</v>
      </c>
      <c r="AF32" s="124">
        <v>144.69900000000001</v>
      </c>
      <c r="AG32" s="124">
        <v>222.42</v>
      </c>
      <c r="AH32" s="126">
        <v>151.60300000000001</v>
      </c>
      <c r="AI32" s="173">
        <v>125.89100000000001</v>
      </c>
      <c r="AJ32" s="173">
        <v>278.99200000000002</v>
      </c>
      <c r="AK32" s="173">
        <v>241.17099999999999</v>
      </c>
      <c r="AL32" s="173">
        <v>128.15299999999999</v>
      </c>
      <c r="AM32" s="173">
        <v>190.15100000000001</v>
      </c>
      <c r="AN32" s="173"/>
      <c r="AO32" s="173"/>
      <c r="AP32" s="173"/>
      <c r="AQ32" s="173"/>
      <c r="AR32" s="173"/>
      <c r="AS32" s="173"/>
      <c r="AT32" s="173"/>
      <c r="AU32" s="173"/>
      <c r="AV32" s="173"/>
      <c r="AW32" s="173"/>
      <c r="AX32" s="173"/>
      <c r="AY32" s="173"/>
      <c r="ALQ32" s="2" t="e">
        <v>#N/A</v>
      </c>
    </row>
    <row r="33" spans="1:1005" ht="15">
      <c r="A33" s="208">
        <v>44348</v>
      </c>
      <c r="B33" s="143">
        <v>205.81</v>
      </c>
      <c r="C33" s="143">
        <v>415.2</v>
      </c>
      <c r="D33" s="144">
        <v>314.85000000000002</v>
      </c>
      <c r="E33" s="124">
        <v>462.62299999999999</v>
      </c>
      <c r="F33" s="124">
        <v>827.851</v>
      </c>
      <c r="G33" s="124">
        <v>478.524</v>
      </c>
      <c r="H33" s="124">
        <v>463.33</v>
      </c>
      <c r="I33" s="124">
        <v>341.66399999999999</v>
      </c>
      <c r="J33" s="124">
        <v>208.69200000000001</v>
      </c>
      <c r="K33" s="124">
        <v>173.75899999999999</v>
      </c>
      <c r="L33" s="124">
        <v>210.97399999999999</v>
      </c>
      <c r="M33" s="124">
        <v>329.92200000000003</v>
      </c>
      <c r="N33" s="124">
        <v>211.833</v>
      </c>
      <c r="O33" s="124">
        <v>476.24</v>
      </c>
      <c r="P33" s="124">
        <v>260.387</v>
      </c>
      <c r="Q33" s="124">
        <v>661.20299999999997</v>
      </c>
      <c r="R33" s="124">
        <v>356.59300000000002</v>
      </c>
      <c r="S33" s="124">
        <v>615.92999999999995</v>
      </c>
      <c r="T33" s="124">
        <v>251.989</v>
      </c>
      <c r="U33" s="124">
        <v>429.62700000000001</v>
      </c>
      <c r="V33" s="124">
        <v>183.45699999999999</v>
      </c>
      <c r="W33" s="124">
        <v>235.19499999999999</v>
      </c>
      <c r="X33" s="124">
        <v>63.081000000000003</v>
      </c>
      <c r="Y33" s="124">
        <v>246.49799999999999</v>
      </c>
      <c r="Z33" s="124">
        <v>171.54900000000001</v>
      </c>
      <c r="AA33" s="124">
        <v>340.7</v>
      </c>
      <c r="AB33" s="124">
        <v>233.74299999999999</v>
      </c>
      <c r="AC33" s="124">
        <v>232.102</v>
      </c>
      <c r="AD33" s="124">
        <v>593.476</v>
      </c>
      <c r="AE33" s="124">
        <v>325.49799999999999</v>
      </c>
      <c r="AF33" s="124">
        <v>306.06599999999997</v>
      </c>
      <c r="AG33" s="124">
        <v>529.70299999999997</v>
      </c>
      <c r="AH33" s="126">
        <v>62.456000000000003</v>
      </c>
      <c r="AI33" s="173">
        <v>165.69</v>
      </c>
      <c r="AJ33" s="173">
        <v>394.62799999999999</v>
      </c>
      <c r="AK33" s="173">
        <v>386.81099999999998</v>
      </c>
      <c r="AL33" s="173">
        <v>133.773</v>
      </c>
      <c r="AM33" s="173">
        <v>354.91899999999998</v>
      </c>
      <c r="AN33" s="173"/>
      <c r="AO33" s="173"/>
      <c r="AP33" s="173"/>
      <c r="AQ33" s="173"/>
      <c r="AR33" s="173"/>
      <c r="AS33" s="173"/>
      <c r="AT33" s="173"/>
      <c r="AU33" s="173"/>
      <c r="AV33" s="173"/>
      <c r="AW33" s="173"/>
      <c r="AX33" s="173"/>
      <c r="AY33" s="173"/>
      <c r="ALQ33" s="2" t="e">
        <v>#N/A</v>
      </c>
    </row>
    <row r="34" spans="1:1005" ht="15">
      <c r="A34" s="208">
        <v>44378</v>
      </c>
      <c r="B34" s="141">
        <v>69.89</v>
      </c>
      <c r="C34" s="141">
        <v>178.61</v>
      </c>
      <c r="D34" s="144">
        <v>137.63</v>
      </c>
      <c r="E34" s="124">
        <v>247.23400000000001</v>
      </c>
      <c r="F34" s="124">
        <v>364.48599999999999</v>
      </c>
      <c r="G34" s="124">
        <v>146.24799999999999</v>
      </c>
      <c r="H34" s="124">
        <v>190.131</v>
      </c>
      <c r="I34" s="124">
        <v>108.73099999999999</v>
      </c>
      <c r="J34" s="124">
        <v>78.349999999999994</v>
      </c>
      <c r="K34" s="124">
        <v>71.591999999999999</v>
      </c>
      <c r="L34" s="124">
        <v>82.596999999999994</v>
      </c>
      <c r="M34" s="124">
        <v>146.32400000000001</v>
      </c>
      <c r="N34" s="124">
        <v>79.269000000000005</v>
      </c>
      <c r="O34" s="124">
        <v>218.727</v>
      </c>
      <c r="P34" s="124">
        <v>80.981999999999999</v>
      </c>
      <c r="Q34" s="124">
        <v>553.274</v>
      </c>
      <c r="R34" s="124">
        <v>134.863</v>
      </c>
      <c r="S34" s="124">
        <v>217.52799999999999</v>
      </c>
      <c r="T34" s="124">
        <v>117.514</v>
      </c>
      <c r="U34" s="124">
        <v>244.77500000000001</v>
      </c>
      <c r="V34" s="124">
        <v>56.271999999999998</v>
      </c>
      <c r="W34" s="124">
        <v>67.23</v>
      </c>
      <c r="X34" s="124">
        <v>24.92</v>
      </c>
      <c r="Y34" s="124">
        <v>69.847999999999999</v>
      </c>
      <c r="Z34" s="124">
        <v>62.182000000000002</v>
      </c>
      <c r="AA34" s="124">
        <v>132.68899999999999</v>
      </c>
      <c r="AB34" s="124">
        <v>85.099000000000004</v>
      </c>
      <c r="AC34" s="124">
        <v>78.772999999999996</v>
      </c>
      <c r="AD34" s="124">
        <v>241.80099999999999</v>
      </c>
      <c r="AE34" s="124">
        <v>164.69200000000001</v>
      </c>
      <c r="AF34" s="124">
        <v>89.013999999999996</v>
      </c>
      <c r="AG34" s="124">
        <v>239.37299999999999</v>
      </c>
      <c r="AH34" s="126">
        <v>29.411000000000001</v>
      </c>
      <c r="AI34" s="173">
        <v>57.838999999999999</v>
      </c>
      <c r="AJ34" s="173">
        <v>120.28</v>
      </c>
      <c r="AK34" s="173">
        <v>113.378</v>
      </c>
      <c r="AL34" s="173">
        <v>52.475999999999999</v>
      </c>
      <c r="AM34" s="173">
        <v>201.15</v>
      </c>
      <c r="AN34" s="173"/>
      <c r="AO34" s="173"/>
      <c r="AP34" s="173"/>
      <c r="AQ34" s="173"/>
      <c r="AR34" s="173"/>
      <c r="AS34" s="173"/>
      <c r="AT34" s="173"/>
      <c r="AU34" s="173"/>
      <c r="AV34" s="173"/>
      <c r="AW34" s="173"/>
      <c r="AX34" s="173"/>
      <c r="AY34" s="173"/>
      <c r="ALQ34" s="2" t="e">
        <v>#N/A</v>
      </c>
    </row>
    <row r="35" spans="1:1005" ht="15">
      <c r="A35" s="208">
        <v>44409</v>
      </c>
      <c r="B35" s="141">
        <v>52.99</v>
      </c>
      <c r="C35" s="141">
        <v>92.21</v>
      </c>
      <c r="D35" s="144">
        <v>75.010000000000005</v>
      </c>
      <c r="E35" s="124">
        <v>92.978999999999999</v>
      </c>
      <c r="F35" s="124">
        <v>140.98699999999999</v>
      </c>
      <c r="G35" s="124">
        <v>67.930000000000007</v>
      </c>
      <c r="H35" s="124">
        <v>73.072000000000003</v>
      </c>
      <c r="I35" s="124">
        <v>62.506</v>
      </c>
      <c r="J35" s="124">
        <v>47.081000000000003</v>
      </c>
      <c r="K35" s="124">
        <v>53.558</v>
      </c>
      <c r="L35" s="124">
        <v>43.173999999999999</v>
      </c>
      <c r="M35" s="124">
        <v>61.851999999999997</v>
      </c>
      <c r="N35" s="124">
        <v>61.468000000000004</v>
      </c>
      <c r="O35" s="124">
        <v>75.822999999999993</v>
      </c>
      <c r="P35" s="124">
        <v>46.43</v>
      </c>
      <c r="Q35" s="124">
        <v>147.488</v>
      </c>
      <c r="R35" s="124">
        <v>58.594000000000001</v>
      </c>
      <c r="S35" s="124">
        <v>93.251999999999995</v>
      </c>
      <c r="T35" s="124">
        <v>55.856999999999999</v>
      </c>
      <c r="U35" s="124">
        <v>96.762</v>
      </c>
      <c r="V35" s="124">
        <v>45.871000000000002</v>
      </c>
      <c r="W35" s="124">
        <v>51.286000000000001</v>
      </c>
      <c r="X35" s="124">
        <v>20.579000000000001</v>
      </c>
      <c r="Y35" s="124">
        <v>42.411000000000001</v>
      </c>
      <c r="Z35" s="124">
        <v>39.130000000000003</v>
      </c>
      <c r="AA35" s="124">
        <v>62.420999999999999</v>
      </c>
      <c r="AB35" s="124">
        <v>60.241</v>
      </c>
      <c r="AC35" s="124">
        <v>53.750999999999998</v>
      </c>
      <c r="AD35" s="124">
        <v>86.927999999999997</v>
      </c>
      <c r="AE35" s="124">
        <v>62.634</v>
      </c>
      <c r="AF35" s="124">
        <v>54.104999999999997</v>
      </c>
      <c r="AG35" s="124">
        <v>74.456000000000003</v>
      </c>
      <c r="AH35" s="126">
        <v>29.413</v>
      </c>
      <c r="AI35" s="173">
        <v>41.243000000000002</v>
      </c>
      <c r="AJ35" s="173">
        <v>62.817</v>
      </c>
      <c r="AK35" s="173">
        <v>49.15</v>
      </c>
      <c r="AL35" s="173">
        <v>32.908000000000001</v>
      </c>
      <c r="AM35" s="173">
        <v>103.673</v>
      </c>
      <c r="AN35" s="173"/>
      <c r="AO35" s="173"/>
      <c r="AP35" s="173"/>
      <c r="AQ35" s="173"/>
      <c r="AR35" s="173"/>
      <c r="AS35" s="173"/>
      <c r="AT35" s="173"/>
      <c r="AU35" s="173"/>
      <c r="AV35" s="173"/>
      <c r="AW35" s="173"/>
      <c r="AX35" s="173"/>
      <c r="AY35" s="173"/>
      <c r="ALQ35" s="2" t="e">
        <v>#N/A</v>
      </c>
    </row>
    <row r="36" spans="1:1005" ht="15">
      <c r="A36" s="208">
        <v>44440</v>
      </c>
      <c r="B36" s="141">
        <v>36.58</v>
      </c>
      <c r="C36" s="141">
        <v>55.77</v>
      </c>
      <c r="D36" s="142">
        <v>46.81</v>
      </c>
      <c r="E36" s="124">
        <v>48.664000000000001</v>
      </c>
      <c r="F36" s="124">
        <v>82.343000000000004</v>
      </c>
      <c r="G36" s="124">
        <v>71.92</v>
      </c>
      <c r="H36" s="124">
        <v>75.741</v>
      </c>
      <c r="I36" s="124">
        <v>49.09</v>
      </c>
      <c r="J36" s="124">
        <v>48.915999999999997</v>
      </c>
      <c r="K36" s="124">
        <v>38.533000000000001</v>
      </c>
      <c r="L36" s="124">
        <v>36.665999999999997</v>
      </c>
      <c r="M36" s="124">
        <v>41.011000000000003</v>
      </c>
      <c r="N36" s="124">
        <v>49.713999999999999</v>
      </c>
      <c r="O36" s="124">
        <v>64.882000000000005</v>
      </c>
      <c r="P36" s="124">
        <v>44.7</v>
      </c>
      <c r="Q36" s="124">
        <v>74.106999999999999</v>
      </c>
      <c r="R36" s="124">
        <v>48.771999999999998</v>
      </c>
      <c r="S36" s="124">
        <v>70.77</v>
      </c>
      <c r="T36" s="124">
        <v>40.643999999999998</v>
      </c>
      <c r="U36" s="124">
        <v>55.582000000000001</v>
      </c>
      <c r="V36" s="124">
        <v>39.106999999999999</v>
      </c>
      <c r="W36" s="124">
        <v>36.734000000000002</v>
      </c>
      <c r="X36" s="124">
        <v>24.53</v>
      </c>
      <c r="Y36" s="124">
        <v>65.126999999999995</v>
      </c>
      <c r="Z36" s="124">
        <v>45.521999999999998</v>
      </c>
      <c r="AA36" s="124">
        <v>42.231999999999999</v>
      </c>
      <c r="AB36" s="124">
        <v>45.686999999999998</v>
      </c>
      <c r="AC36" s="124">
        <v>55.828000000000003</v>
      </c>
      <c r="AD36" s="124">
        <v>55.026000000000003</v>
      </c>
      <c r="AE36" s="126">
        <v>45.308</v>
      </c>
      <c r="AF36" s="124">
        <v>35.085999999999999</v>
      </c>
      <c r="AG36" s="125">
        <v>47.484000000000002</v>
      </c>
      <c r="AH36" s="125">
        <v>26.655999999999999</v>
      </c>
      <c r="AI36" s="173">
        <v>62.460999999999999</v>
      </c>
      <c r="AJ36" s="173">
        <v>58.136000000000003</v>
      </c>
      <c r="AK36" s="173">
        <v>40.713000000000001</v>
      </c>
      <c r="AL36" s="173">
        <v>29.222000000000001</v>
      </c>
      <c r="AM36" s="173">
        <v>86.632999999999996</v>
      </c>
      <c r="AN36" s="173"/>
      <c r="AO36" s="173"/>
      <c r="AP36" s="173"/>
      <c r="AQ36" s="173"/>
      <c r="AR36" s="173"/>
      <c r="AS36" s="173"/>
      <c r="AT36" s="173"/>
      <c r="AU36" s="173"/>
      <c r="AV36" s="173"/>
      <c r="AW36" s="173"/>
      <c r="AX36" s="173"/>
      <c r="AY36" s="173"/>
      <c r="ALQ36" s="2" t="e">
        <v>#N/A</v>
      </c>
    </row>
    <row r="37" spans="1:1005" ht="15">
      <c r="A37" s="208">
        <v>44470</v>
      </c>
      <c r="B37" s="142">
        <v>41.03</v>
      </c>
      <c r="C37" s="142">
        <v>52.14</v>
      </c>
      <c r="D37" s="142">
        <v>46.89</v>
      </c>
      <c r="E37" s="124">
        <v>41.268000000000001</v>
      </c>
      <c r="F37" s="124">
        <v>73.631</v>
      </c>
      <c r="G37" s="124">
        <v>101.922</v>
      </c>
      <c r="H37" s="124">
        <v>80.087000000000003</v>
      </c>
      <c r="I37" s="124">
        <v>39.898000000000003</v>
      </c>
      <c r="J37" s="124">
        <v>36.973999999999997</v>
      </c>
      <c r="K37" s="124">
        <v>37.01</v>
      </c>
      <c r="L37" s="124">
        <v>56.57</v>
      </c>
      <c r="M37" s="124">
        <v>34.719000000000001</v>
      </c>
      <c r="N37" s="124">
        <v>34.652999999999999</v>
      </c>
      <c r="O37" s="124">
        <v>55.844999999999999</v>
      </c>
      <c r="P37" s="124">
        <v>39.695</v>
      </c>
      <c r="Q37" s="124">
        <v>67.635999999999996</v>
      </c>
      <c r="R37" s="124">
        <v>59.503999999999998</v>
      </c>
      <c r="S37" s="124">
        <v>77.475999999999999</v>
      </c>
      <c r="T37" s="124">
        <v>47.838000000000001</v>
      </c>
      <c r="U37" s="124">
        <v>43.843000000000004</v>
      </c>
      <c r="V37" s="124">
        <v>34.65</v>
      </c>
      <c r="W37" s="124">
        <v>32.770000000000003</v>
      </c>
      <c r="X37" s="124">
        <v>34.74</v>
      </c>
      <c r="Y37" s="124">
        <v>40.261000000000003</v>
      </c>
      <c r="Z37" s="124">
        <v>41.436</v>
      </c>
      <c r="AA37" s="124">
        <v>59.396000000000001</v>
      </c>
      <c r="AB37" s="124">
        <v>78.656000000000006</v>
      </c>
      <c r="AC37" s="124">
        <v>51.95</v>
      </c>
      <c r="AD37" s="124">
        <v>48.585000000000001</v>
      </c>
      <c r="AE37" s="126">
        <v>44.805</v>
      </c>
      <c r="AF37" s="124">
        <v>35.475999999999999</v>
      </c>
      <c r="AG37" s="125">
        <v>46.683999999999997</v>
      </c>
      <c r="AH37" s="125">
        <v>24.872</v>
      </c>
      <c r="AI37" s="173">
        <v>57.997</v>
      </c>
      <c r="AJ37" s="173">
        <v>72.332999999999998</v>
      </c>
      <c r="AK37" s="173">
        <v>35.206000000000003</v>
      </c>
      <c r="AL37" s="173">
        <v>30.152000000000001</v>
      </c>
      <c r="AM37" s="173">
        <v>53.460999999999999</v>
      </c>
      <c r="AN37" s="173"/>
      <c r="AO37" s="173"/>
      <c r="AP37" s="173"/>
      <c r="AQ37" s="173"/>
      <c r="AR37" s="173"/>
      <c r="AS37" s="173"/>
      <c r="AT37" s="173"/>
      <c r="AU37" s="173"/>
      <c r="AV37" s="173"/>
      <c r="AW37" s="173"/>
      <c r="AX37" s="173"/>
      <c r="AY37" s="173"/>
      <c r="ALQ37" s="2" t="e">
        <v>#N/A</v>
      </c>
    </row>
    <row r="38" spans="1:1005" ht="15">
      <c r="A38" s="208">
        <v>44501</v>
      </c>
      <c r="B38" s="142">
        <v>36.5</v>
      </c>
      <c r="C38" s="142">
        <v>39.28</v>
      </c>
      <c r="D38" s="142">
        <v>38.090000000000003</v>
      </c>
      <c r="E38" s="124">
        <v>35.131</v>
      </c>
      <c r="F38" s="124">
        <v>57.976999999999997</v>
      </c>
      <c r="G38" s="124">
        <v>59.475999999999999</v>
      </c>
      <c r="H38" s="124">
        <v>56.03</v>
      </c>
      <c r="I38" s="124">
        <v>38.131</v>
      </c>
      <c r="J38" s="124">
        <v>28.507999999999999</v>
      </c>
      <c r="K38" s="124">
        <v>29.556000000000001</v>
      </c>
      <c r="L38" s="124">
        <v>47.37</v>
      </c>
      <c r="M38" s="124">
        <v>31.937999999999999</v>
      </c>
      <c r="N38" s="124">
        <v>29.231000000000002</v>
      </c>
      <c r="O38" s="124">
        <v>43.604999999999997</v>
      </c>
      <c r="P38" s="124">
        <v>35.85</v>
      </c>
      <c r="Q38" s="124">
        <v>50.831000000000003</v>
      </c>
      <c r="R38" s="124">
        <v>43.768999999999998</v>
      </c>
      <c r="S38" s="124">
        <v>52.859000000000002</v>
      </c>
      <c r="T38" s="124">
        <v>40.317</v>
      </c>
      <c r="U38" s="124">
        <v>35.441000000000003</v>
      </c>
      <c r="V38" s="124">
        <v>29.821000000000002</v>
      </c>
      <c r="W38" s="124">
        <v>31.739000000000001</v>
      </c>
      <c r="X38" s="124">
        <v>21.288</v>
      </c>
      <c r="Y38" s="124">
        <v>29.024999999999999</v>
      </c>
      <c r="Z38" s="124">
        <v>36.061</v>
      </c>
      <c r="AA38" s="124">
        <v>43.579000000000001</v>
      </c>
      <c r="AB38" s="124">
        <v>49.51</v>
      </c>
      <c r="AC38" s="124">
        <v>38.070999999999998</v>
      </c>
      <c r="AD38" s="124">
        <v>42.087000000000003</v>
      </c>
      <c r="AE38" s="126">
        <v>41.348999999999997</v>
      </c>
      <c r="AF38" s="124">
        <v>34.869999999999997</v>
      </c>
      <c r="AG38" s="125">
        <v>38.274000000000001</v>
      </c>
      <c r="AH38" s="125">
        <v>21.2</v>
      </c>
      <c r="AI38" s="173">
        <v>34.340000000000003</v>
      </c>
      <c r="AJ38" s="173">
        <v>43.587000000000003</v>
      </c>
      <c r="AK38" s="173">
        <v>33.113999999999997</v>
      </c>
      <c r="AL38" s="173">
        <v>28.413</v>
      </c>
      <c r="AM38" s="173">
        <v>36.673999999999999</v>
      </c>
      <c r="AN38" s="173"/>
      <c r="AO38" s="173"/>
      <c r="AP38" s="173"/>
      <c r="AQ38" s="173"/>
      <c r="AR38" s="173"/>
      <c r="AS38" s="173"/>
      <c r="AT38" s="173"/>
      <c r="AU38" s="173"/>
      <c r="AV38" s="173"/>
      <c r="AW38" s="173"/>
      <c r="AX38" s="173"/>
      <c r="AY38" s="173"/>
      <c r="ALQ38" s="2" t="e">
        <v>#N/A</v>
      </c>
    </row>
    <row r="39" spans="1:1005" ht="15">
      <c r="A39" s="208">
        <v>44531</v>
      </c>
      <c r="B39" s="142">
        <v>32.43</v>
      </c>
      <c r="C39" s="142">
        <v>32.43</v>
      </c>
      <c r="D39" s="142">
        <v>32.43</v>
      </c>
      <c r="E39" s="124">
        <v>33.631</v>
      </c>
      <c r="F39" s="124">
        <v>49.76</v>
      </c>
      <c r="G39" s="124">
        <v>43.582000000000001</v>
      </c>
      <c r="H39" s="124">
        <v>42.985999999999997</v>
      </c>
      <c r="I39" s="124">
        <v>33.933999999999997</v>
      </c>
      <c r="J39" s="124">
        <v>26.08</v>
      </c>
      <c r="K39" s="124">
        <v>26.542999999999999</v>
      </c>
      <c r="L39" s="124">
        <v>33.517000000000003</v>
      </c>
      <c r="M39" s="124">
        <v>29.216999999999999</v>
      </c>
      <c r="N39" s="124">
        <v>27.081</v>
      </c>
      <c r="O39" s="124">
        <v>38.115000000000002</v>
      </c>
      <c r="P39" s="124">
        <v>30.806999999999999</v>
      </c>
      <c r="Q39" s="124">
        <v>46.216999999999999</v>
      </c>
      <c r="R39" s="124">
        <v>38.375</v>
      </c>
      <c r="S39" s="124">
        <v>42.79</v>
      </c>
      <c r="T39" s="124">
        <v>37.203000000000003</v>
      </c>
      <c r="U39" s="124">
        <v>32.805999999999997</v>
      </c>
      <c r="V39" s="124">
        <v>26.747</v>
      </c>
      <c r="W39" s="124">
        <v>27.574000000000002</v>
      </c>
      <c r="X39" s="124">
        <v>17.93</v>
      </c>
      <c r="Y39" s="124">
        <v>27.062999999999999</v>
      </c>
      <c r="Z39" s="124">
        <v>28.544</v>
      </c>
      <c r="AA39" s="124">
        <v>33.222999999999999</v>
      </c>
      <c r="AB39" s="124">
        <v>35.066000000000003</v>
      </c>
      <c r="AC39" s="124">
        <v>29.69</v>
      </c>
      <c r="AD39" s="124">
        <v>38.435000000000002</v>
      </c>
      <c r="AE39" s="126">
        <v>34.521999999999998</v>
      </c>
      <c r="AF39" s="124">
        <v>29.757999999999999</v>
      </c>
      <c r="AG39" s="125">
        <v>34.302</v>
      </c>
      <c r="AH39" s="125">
        <v>19.818999999999999</v>
      </c>
      <c r="AI39" s="173">
        <v>26.591000000000001</v>
      </c>
      <c r="AJ39" s="173">
        <v>33.698</v>
      </c>
      <c r="AK39" s="173">
        <v>31.359000000000002</v>
      </c>
      <c r="AL39" s="173">
        <v>23.047999999999998</v>
      </c>
      <c r="AM39" s="173">
        <v>32.277999999999999</v>
      </c>
      <c r="AN39" s="173"/>
      <c r="AO39" s="173"/>
      <c r="AP39" s="173"/>
      <c r="AQ39" s="173"/>
      <c r="AR39" s="173"/>
      <c r="AS39" s="173"/>
      <c r="AT39" s="173"/>
      <c r="AU39" s="173"/>
      <c r="AV39" s="173"/>
      <c r="AW39" s="173"/>
      <c r="AX39" s="173"/>
      <c r="AY39" s="173"/>
      <c r="ALQ39" s="2" t="e">
        <v>#N/A</v>
      </c>
    </row>
    <row r="40" spans="1:1005" ht="15">
      <c r="A40" s="208">
        <v>44562</v>
      </c>
      <c r="B40" s="142">
        <v>29.94</v>
      </c>
      <c r="C40" s="142">
        <v>33.25</v>
      </c>
      <c r="D40" s="142">
        <v>31.25</v>
      </c>
      <c r="E40" s="124">
        <v>32.156999999999996</v>
      </c>
      <c r="F40" s="124">
        <v>44.46</v>
      </c>
      <c r="G40" s="124">
        <v>37.847999999999999</v>
      </c>
      <c r="H40" s="124">
        <v>36.082000000000001</v>
      </c>
      <c r="I40" s="124">
        <v>30.198</v>
      </c>
      <c r="J40" s="124">
        <v>23.475000000000001</v>
      </c>
      <c r="K40" s="124">
        <v>23.806999999999999</v>
      </c>
      <c r="L40" s="124">
        <v>26.643999999999998</v>
      </c>
      <c r="M40" s="124">
        <v>25.718</v>
      </c>
      <c r="N40" s="124">
        <v>24.672999999999998</v>
      </c>
      <c r="O40" s="124">
        <v>34.209000000000003</v>
      </c>
      <c r="P40" s="124">
        <v>27.526</v>
      </c>
      <c r="Q40" s="124">
        <v>40.415999999999997</v>
      </c>
      <c r="R40" s="124">
        <v>33.168999999999997</v>
      </c>
      <c r="S40" s="124">
        <v>38.411000000000001</v>
      </c>
      <c r="T40" s="124">
        <v>32.284999999999997</v>
      </c>
      <c r="U40" s="124">
        <v>31.844999999999999</v>
      </c>
      <c r="V40" s="124">
        <v>23.943000000000001</v>
      </c>
      <c r="W40" s="124">
        <v>24.486000000000001</v>
      </c>
      <c r="X40" s="124">
        <v>16.109000000000002</v>
      </c>
      <c r="Y40" s="124">
        <v>23.977</v>
      </c>
      <c r="Z40" s="124">
        <v>29.126000000000001</v>
      </c>
      <c r="AA40" s="124">
        <v>28.837</v>
      </c>
      <c r="AB40" s="124">
        <v>31.280999999999999</v>
      </c>
      <c r="AC40" s="124">
        <v>25.823</v>
      </c>
      <c r="AD40" s="124">
        <v>34.801000000000002</v>
      </c>
      <c r="AE40" s="126">
        <v>30.413</v>
      </c>
      <c r="AF40" s="124">
        <v>26.454999999999998</v>
      </c>
      <c r="AG40" s="125">
        <v>31.32</v>
      </c>
      <c r="AH40" s="125">
        <v>17.920999999999999</v>
      </c>
      <c r="AI40" s="173">
        <v>23.181999999999999</v>
      </c>
      <c r="AJ40" s="173">
        <v>29.532</v>
      </c>
      <c r="AK40" s="173">
        <v>28.641999999999999</v>
      </c>
      <c r="AL40" s="173">
        <v>19.699000000000002</v>
      </c>
      <c r="AM40" s="173">
        <v>29.018999999999998</v>
      </c>
      <c r="AN40" s="173"/>
      <c r="AO40" s="173"/>
      <c r="AP40" s="173"/>
      <c r="AQ40" s="173"/>
      <c r="AR40" s="173"/>
      <c r="AS40" s="173"/>
      <c r="AT40" s="173"/>
      <c r="AU40" s="173"/>
      <c r="AV40" s="173"/>
      <c r="AW40" s="173"/>
      <c r="AX40" s="173"/>
      <c r="AY40" s="173"/>
      <c r="ALQ40" s="2" t="e">
        <v>#N/A</v>
      </c>
    </row>
    <row r="41" spans="1:1005" ht="15">
      <c r="A41" s="208">
        <v>44593</v>
      </c>
      <c r="B41" s="142">
        <v>27.84</v>
      </c>
      <c r="C41" s="142">
        <v>30.45</v>
      </c>
      <c r="D41" s="142">
        <v>28.83</v>
      </c>
      <c r="E41" s="124">
        <v>25.027999999999999</v>
      </c>
      <c r="F41" s="124">
        <v>37.049999999999997</v>
      </c>
      <c r="G41" s="124">
        <v>48.119</v>
      </c>
      <c r="H41" s="124">
        <v>33.401000000000003</v>
      </c>
      <c r="I41" s="124">
        <v>24.873999999999999</v>
      </c>
      <c r="J41" s="124">
        <v>19.425999999999998</v>
      </c>
      <c r="K41" s="124">
        <v>20.423999999999999</v>
      </c>
      <c r="L41" s="124">
        <v>23.204999999999998</v>
      </c>
      <c r="M41" s="124">
        <v>22.312999999999999</v>
      </c>
      <c r="N41" s="124">
        <v>22.510999999999999</v>
      </c>
      <c r="O41" s="124">
        <v>27.97</v>
      </c>
      <c r="P41" s="124">
        <v>27.84</v>
      </c>
      <c r="Q41" s="124">
        <v>36.747999999999998</v>
      </c>
      <c r="R41" s="124">
        <v>26.95</v>
      </c>
      <c r="S41" s="124">
        <v>32.994999999999997</v>
      </c>
      <c r="T41" s="124">
        <v>31.393999999999998</v>
      </c>
      <c r="U41" s="124">
        <v>31.562999999999999</v>
      </c>
      <c r="V41" s="124">
        <v>23.56</v>
      </c>
      <c r="W41" s="124">
        <v>20.12</v>
      </c>
      <c r="X41" s="124">
        <v>19.526</v>
      </c>
      <c r="Y41" s="124">
        <v>20.015999999999998</v>
      </c>
      <c r="Z41" s="124">
        <v>24.864000000000001</v>
      </c>
      <c r="AA41" s="124">
        <v>23.361999999999998</v>
      </c>
      <c r="AB41" s="124">
        <v>29.204000000000001</v>
      </c>
      <c r="AC41" s="124">
        <v>21.076000000000001</v>
      </c>
      <c r="AD41" s="124">
        <v>30.521999999999998</v>
      </c>
      <c r="AE41" s="126">
        <v>24.940999999999999</v>
      </c>
      <c r="AF41" s="124">
        <v>21.561</v>
      </c>
      <c r="AG41" s="125">
        <v>26.135999999999999</v>
      </c>
      <c r="AH41" s="125">
        <v>14.903</v>
      </c>
      <c r="AI41" s="173">
        <v>23.334</v>
      </c>
      <c r="AJ41" s="173">
        <v>29.686</v>
      </c>
      <c r="AK41" s="173">
        <v>24.591999999999999</v>
      </c>
      <c r="AL41" s="173">
        <v>16.562000000000001</v>
      </c>
      <c r="AM41" s="173">
        <v>24.504999999999999</v>
      </c>
      <c r="AN41" s="173"/>
      <c r="AO41" s="173"/>
      <c r="AP41" s="173"/>
      <c r="AQ41" s="173"/>
      <c r="AR41" s="173"/>
      <c r="AS41" s="173"/>
      <c r="AT41" s="173"/>
      <c r="AU41" s="173"/>
      <c r="AV41" s="173"/>
      <c r="AW41" s="173"/>
      <c r="AX41" s="173"/>
      <c r="AY41" s="173"/>
      <c r="ALQ41" s="2" t="e">
        <v>#N/A</v>
      </c>
    </row>
    <row r="42" spans="1:1005" ht="15">
      <c r="A42" s="208">
        <v>44621</v>
      </c>
      <c r="B42" s="142">
        <v>43.19</v>
      </c>
      <c r="C42" s="142">
        <v>50.95</v>
      </c>
      <c r="D42" s="142">
        <v>46.35</v>
      </c>
      <c r="E42" s="124">
        <v>25.914999999999999</v>
      </c>
      <c r="F42" s="125">
        <v>55.36</v>
      </c>
      <c r="G42" s="125">
        <v>90.066000000000003</v>
      </c>
      <c r="H42" s="125">
        <v>40.426000000000002</v>
      </c>
      <c r="I42" s="125">
        <v>37.198999999999998</v>
      </c>
      <c r="J42" s="125">
        <v>54.802999999999997</v>
      </c>
      <c r="K42" s="125">
        <v>33.326999999999998</v>
      </c>
      <c r="L42" s="125">
        <v>34.536999999999999</v>
      </c>
      <c r="M42" s="125">
        <v>38.893999999999998</v>
      </c>
      <c r="N42" s="125">
        <v>41.862000000000002</v>
      </c>
      <c r="O42" s="125">
        <v>51.360999999999997</v>
      </c>
      <c r="P42" s="125">
        <v>62.863999999999997</v>
      </c>
      <c r="Q42" s="125">
        <v>50.875</v>
      </c>
      <c r="R42" s="125">
        <v>54.703000000000003</v>
      </c>
      <c r="S42" s="125">
        <v>53.142000000000003</v>
      </c>
      <c r="T42" s="125">
        <v>44.56</v>
      </c>
      <c r="U42" s="125">
        <v>38.390999999999998</v>
      </c>
      <c r="V42" s="125">
        <v>37.146999999999998</v>
      </c>
      <c r="W42" s="125">
        <v>25.411999999999999</v>
      </c>
      <c r="X42" s="125">
        <v>32.795000000000002</v>
      </c>
      <c r="Y42" s="125">
        <v>60.723999999999997</v>
      </c>
      <c r="Z42" s="125">
        <v>30.347000000000001</v>
      </c>
      <c r="AA42" s="125">
        <v>33.697000000000003</v>
      </c>
      <c r="AB42" s="125">
        <v>79.894999999999996</v>
      </c>
      <c r="AC42" s="125">
        <v>23.826000000000001</v>
      </c>
      <c r="AD42" s="125">
        <v>60.29</v>
      </c>
      <c r="AE42" s="126">
        <v>30.373000000000001</v>
      </c>
      <c r="AF42" s="125">
        <v>40.555</v>
      </c>
      <c r="AG42" s="125">
        <v>53.384</v>
      </c>
      <c r="AH42" s="125">
        <v>24.109000000000002</v>
      </c>
      <c r="AI42" s="173">
        <v>27.117000000000001</v>
      </c>
      <c r="AJ42" s="173">
        <v>54.302</v>
      </c>
      <c r="AK42" s="173">
        <v>27.913</v>
      </c>
      <c r="AL42" s="173">
        <v>29.507999999999999</v>
      </c>
      <c r="AM42" s="173">
        <v>39.491999999999997</v>
      </c>
      <c r="AN42" s="173"/>
      <c r="AO42" s="173"/>
      <c r="AP42" s="173"/>
      <c r="AQ42" s="173"/>
      <c r="AR42" s="173"/>
      <c r="AS42" s="173"/>
      <c r="AT42" s="173"/>
      <c r="AU42" s="173"/>
      <c r="AV42" s="173"/>
      <c r="AW42" s="173"/>
      <c r="AX42" s="173"/>
      <c r="AY42" s="173"/>
      <c r="ALQ42" s="2" t="e">
        <v>#N/A</v>
      </c>
    </row>
    <row r="43" spans="1:1005" ht="15">
      <c r="A43" s="208">
        <v>44652</v>
      </c>
      <c r="B43" s="142">
        <v>82.54</v>
      </c>
      <c r="C43" s="142">
        <v>120.74</v>
      </c>
      <c r="D43" s="142">
        <v>100.63</v>
      </c>
      <c r="E43" s="124">
        <v>59.787999999999997</v>
      </c>
      <c r="F43" s="125">
        <v>126.01300000000001</v>
      </c>
      <c r="G43" s="125">
        <v>155.947</v>
      </c>
      <c r="H43" s="125">
        <v>122.134</v>
      </c>
      <c r="I43" s="125">
        <v>84.337999999999994</v>
      </c>
      <c r="J43" s="125">
        <v>137.923</v>
      </c>
      <c r="K43" s="125">
        <v>76.983999999999995</v>
      </c>
      <c r="L43" s="125">
        <v>66.302000000000007</v>
      </c>
      <c r="M43" s="125">
        <v>100.93300000000001</v>
      </c>
      <c r="N43" s="125">
        <v>120.723</v>
      </c>
      <c r="O43" s="125">
        <v>99.69</v>
      </c>
      <c r="P43" s="125">
        <v>75.656000000000006</v>
      </c>
      <c r="Q43" s="125">
        <v>117.64700000000001</v>
      </c>
      <c r="R43" s="125">
        <v>115.949</v>
      </c>
      <c r="S43" s="125">
        <v>84.575999999999993</v>
      </c>
      <c r="T43" s="125">
        <v>60.249000000000002</v>
      </c>
      <c r="U43" s="125">
        <v>101.027</v>
      </c>
      <c r="V43" s="125">
        <v>76.938000000000002</v>
      </c>
      <c r="W43" s="125">
        <v>66.841999999999999</v>
      </c>
      <c r="X43" s="125">
        <v>66.128</v>
      </c>
      <c r="Y43" s="125">
        <v>128.65100000000001</v>
      </c>
      <c r="Z43" s="125">
        <v>80.084000000000003</v>
      </c>
      <c r="AA43" s="125">
        <v>109.98099999999999</v>
      </c>
      <c r="AB43" s="125">
        <v>115.407</v>
      </c>
      <c r="AC43" s="125">
        <v>83.683000000000007</v>
      </c>
      <c r="AD43" s="125">
        <v>101.776</v>
      </c>
      <c r="AE43" s="126">
        <v>78.456999999999994</v>
      </c>
      <c r="AF43" s="125">
        <v>93.676000000000002</v>
      </c>
      <c r="AG43" s="125">
        <v>112.21299999999999</v>
      </c>
      <c r="AH43" s="125">
        <v>54.996000000000002</v>
      </c>
      <c r="AI43" s="173">
        <v>65.159000000000006</v>
      </c>
      <c r="AJ43" s="173">
        <v>96.888999999999996</v>
      </c>
      <c r="AK43" s="173">
        <v>67.316999999999993</v>
      </c>
      <c r="AL43" s="173">
        <v>52.039000000000001</v>
      </c>
      <c r="AM43" s="173">
        <v>47.994999999999997</v>
      </c>
      <c r="AN43" s="173"/>
      <c r="AO43" s="173"/>
      <c r="AP43" s="173"/>
      <c r="AQ43" s="173"/>
      <c r="AR43" s="173"/>
      <c r="AS43" s="173"/>
      <c r="AT43" s="173"/>
      <c r="AU43" s="173"/>
      <c r="AV43" s="173"/>
      <c r="AW43" s="173"/>
      <c r="AX43" s="173"/>
      <c r="AY43" s="173"/>
      <c r="ALQ43" s="2" t="e">
        <v>#N/A</v>
      </c>
    </row>
    <row r="44" spans="1:1005" ht="15">
      <c r="A44" s="208">
        <v>44682</v>
      </c>
      <c r="B44" s="142">
        <v>192.54</v>
      </c>
      <c r="C44" s="142">
        <v>351.46</v>
      </c>
      <c r="D44" s="142">
        <v>281.23</v>
      </c>
      <c r="E44" s="124">
        <v>601.40200000000004</v>
      </c>
      <c r="F44" s="125">
        <v>480.96899999999999</v>
      </c>
      <c r="G44" s="125">
        <v>400.21899999999999</v>
      </c>
      <c r="H44" s="125">
        <v>390.25900000000001</v>
      </c>
      <c r="I44" s="125">
        <v>182.94300000000001</v>
      </c>
      <c r="J44" s="125">
        <v>223.52799999999999</v>
      </c>
      <c r="K44" s="125">
        <v>145.08099999999999</v>
      </c>
      <c r="L44" s="125">
        <v>207.44900000000001</v>
      </c>
      <c r="M44" s="125">
        <v>250.58500000000001</v>
      </c>
      <c r="N44" s="125">
        <v>350.07100000000003</v>
      </c>
      <c r="O44" s="125">
        <v>261.28100000000001</v>
      </c>
      <c r="P44" s="125">
        <v>250.666</v>
      </c>
      <c r="Q44" s="125">
        <v>431.55200000000002</v>
      </c>
      <c r="R44" s="125">
        <v>419.85500000000002</v>
      </c>
      <c r="S44" s="125">
        <v>262.66300000000001</v>
      </c>
      <c r="T44" s="125">
        <v>274.15899999999999</v>
      </c>
      <c r="U44" s="125">
        <v>278.87400000000002</v>
      </c>
      <c r="V44" s="125">
        <v>305.13200000000001</v>
      </c>
      <c r="W44" s="125">
        <v>84.942999999999998</v>
      </c>
      <c r="X44" s="125">
        <v>184.65700000000001</v>
      </c>
      <c r="Y44" s="125">
        <v>268.13299999999998</v>
      </c>
      <c r="Z44" s="125">
        <v>312.55399999999997</v>
      </c>
      <c r="AA44" s="125">
        <v>258.24900000000002</v>
      </c>
      <c r="AB44" s="125">
        <v>303.61200000000002</v>
      </c>
      <c r="AC44" s="125">
        <v>353.661</v>
      </c>
      <c r="AD44" s="125">
        <v>340.97800000000001</v>
      </c>
      <c r="AE44" s="126">
        <v>146.00800000000001</v>
      </c>
      <c r="AF44" s="125">
        <v>214.40199999999999</v>
      </c>
      <c r="AG44" s="125">
        <v>151.60900000000001</v>
      </c>
      <c r="AH44" s="125">
        <v>127.47199999999999</v>
      </c>
      <c r="AI44" s="173">
        <v>279.03899999999999</v>
      </c>
      <c r="AJ44" s="173">
        <v>233.81</v>
      </c>
      <c r="AK44" s="173">
        <v>128.827</v>
      </c>
      <c r="AL44" s="173">
        <v>192.065</v>
      </c>
      <c r="AM44" s="173">
        <v>178.352</v>
      </c>
      <c r="AN44" s="173"/>
      <c r="AO44" s="173"/>
      <c r="AP44" s="173"/>
      <c r="AQ44" s="173"/>
      <c r="AR44" s="173"/>
      <c r="AS44" s="173"/>
      <c r="AT44" s="173"/>
      <c r="AU44" s="173"/>
      <c r="AV44" s="173"/>
      <c r="AW44" s="173"/>
      <c r="AX44" s="173"/>
      <c r="AY44" s="173"/>
      <c r="ALQ44" s="2" t="e">
        <v>#N/A</v>
      </c>
    </row>
    <row r="45" spans="1:1005" ht="15">
      <c r="A45" s="208">
        <v>44713</v>
      </c>
      <c r="B45" s="142">
        <v>205.81</v>
      </c>
      <c r="C45" s="142">
        <v>415.2</v>
      </c>
      <c r="D45" s="142">
        <v>314.85000000000002</v>
      </c>
      <c r="E45" s="124">
        <v>828.64800000000002</v>
      </c>
      <c r="F45" s="124">
        <v>478.58</v>
      </c>
      <c r="G45" s="125">
        <v>465.541</v>
      </c>
      <c r="H45" s="125">
        <v>342.16800000000001</v>
      </c>
      <c r="I45" s="125">
        <v>209.59299999999999</v>
      </c>
      <c r="J45" s="125">
        <v>174.66</v>
      </c>
      <c r="K45" s="125">
        <v>211.05099999999999</v>
      </c>
      <c r="L45" s="125">
        <v>332.76600000000002</v>
      </c>
      <c r="M45" s="125">
        <v>211.32599999999999</v>
      </c>
      <c r="N45" s="125">
        <v>477.089</v>
      </c>
      <c r="O45" s="125">
        <v>260.755</v>
      </c>
      <c r="P45" s="125">
        <v>648.22900000000004</v>
      </c>
      <c r="Q45" s="125">
        <v>357.029</v>
      </c>
      <c r="R45" s="125">
        <v>616.12199999999996</v>
      </c>
      <c r="S45" s="125">
        <v>252.35499999999999</v>
      </c>
      <c r="T45" s="125">
        <v>431.67700000000002</v>
      </c>
      <c r="U45" s="125">
        <v>183.851</v>
      </c>
      <c r="V45" s="125">
        <v>235.29599999999999</v>
      </c>
      <c r="W45" s="125">
        <v>63</v>
      </c>
      <c r="X45" s="125">
        <v>256.52699999999999</v>
      </c>
      <c r="Y45" s="125">
        <v>171.56</v>
      </c>
      <c r="Z45" s="125">
        <v>340.68200000000002</v>
      </c>
      <c r="AA45" s="125">
        <v>234.137</v>
      </c>
      <c r="AB45" s="125">
        <v>236.303</v>
      </c>
      <c r="AC45" s="125">
        <v>595.30399999999997</v>
      </c>
      <c r="AD45" s="125">
        <v>325.85300000000001</v>
      </c>
      <c r="AE45" s="126">
        <v>306.94499999999999</v>
      </c>
      <c r="AF45" s="125">
        <v>528.81399999999996</v>
      </c>
      <c r="AG45" s="125">
        <v>62.420999999999999</v>
      </c>
      <c r="AH45" s="125">
        <v>166.87100000000001</v>
      </c>
      <c r="AI45" s="173">
        <v>394.65499999999997</v>
      </c>
      <c r="AJ45" s="173">
        <v>387.86900000000003</v>
      </c>
      <c r="AK45" s="173">
        <v>134.21799999999999</v>
      </c>
      <c r="AL45" s="173">
        <v>356.36500000000001</v>
      </c>
      <c r="AM45" s="173">
        <v>464.38099999999997</v>
      </c>
      <c r="AN45" s="173"/>
      <c r="AO45" s="173"/>
      <c r="AP45" s="173"/>
      <c r="AQ45" s="173"/>
      <c r="AR45" s="173"/>
      <c r="AS45" s="173"/>
      <c r="AT45" s="173"/>
      <c r="AU45" s="173"/>
      <c r="AV45" s="173"/>
      <c r="AW45" s="173"/>
      <c r="AX45" s="173"/>
      <c r="AY45" s="173"/>
      <c r="ALQ45" s="2" t="e">
        <v>#N/A</v>
      </c>
    </row>
    <row r="46" spans="1:1005" ht="15">
      <c r="A46" s="208">
        <v>44743</v>
      </c>
      <c r="B46" s="142">
        <v>69.89</v>
      </c>
      <c r="C46" s="142">
        <v>178.61</v>
      </c>
      <c r="D46" s="142">
        <v>137.63</v>
      </c>
      <c r="E46" s="124">
        <v>364.678</v>
      </c>
      <c r="F46" s="124">
        <v>146.25</v>
      </c>
      <c r="G46" s="125">
        <v>191.56700000000001</v>
      </c>
      <c r="H46" s="125">
        <v>114.128</v>
      </c>
      <c r="I46" s="125">
        <v>78.997</v>
      </c>
      <c r="J46" s="125">
        <v>72.153999999999996</v>
      </c>
      <c r="K46" s="125">
        <v>82.644000000000005</v>
      </c>
      <c r="L46" s="125">
        <v>151.994</v>
      </c>
      <c r="M46" s="125">
        <v>79.004999999999995</v>
      </c>
      <c r="N46" s="125">
        <v>219.00800000000001</v>
      </c>
      <c r="O46" s="125">
        <v>81.162000000000006</v>
      </c>
      <c r="P46" s="125">
        <v>566.81700000000001</v>
      </c>
      <c r="Q46" s="125">
        <v>135.13</v>
      </c>
      <c r="R46" s="125">
        <v>217.59200000000001</v>
      </c>
      <c r="S46" s="125">
        <v>117.78100000000001</v>
      </c>
      <c r="T46" s="125">
        <v>254.321</v>
      </c>
      <c r="U46" s="125">
        <v>56.537999999999997</v>
      </c>
      <c r="V46" s="125">
        <v>67.292000000000002</v>
      </c>
      <c r="W46" s="125">
        <v>24.856000000000002</v>
      </c>
      <c r="X46" s="125">
        <v>72.388999999999996</v>
      </c>
      <c r="Y46" s="125">
        <v>62.18</v>
      </c>
      <c r="Z46" s="125">
        <v>132.655</v>
      </c>
      <c r="AA46" s="125">
        <v>85.367999999999995</v>
      </c>
      <c r="AB46" s="125">
        <v>81.042000000000002</v>
      </c>
      <c r="AC46" s="125">
        <v>242.35499999999999</v>
      </c>
      <c r="AD46" s="125">
        <v>164.858</v>
      </c>
      <c r="AE46" s="126">
        <v>89.623999999999995</v>
      </c>
      <c r="AF46" s="125">
        <v>249.971</v>
      </c>
      <c r="AG46" s="125">
        <v>29.388000000000002</v>
      </c>
      <c r="AH46" s="125">
        <v>58.531999999999996</v>
      </c>
      <c r="AI46" s="173">
        <v>120.289</v>
      </c>
      <c r="AJ46" s="173">
        <v>117.033</v>
      </c>
      <c r="AK46" s="173">
        <v>52.865000000000002</v>
      </c>
      <c r="AL46" s="173">
        <v>201.727</v>
      </c>
      <c r="AM46" s="173">
        <v>256.12599999999998</v>
      </c>
      <c r="AN46" s="173"/>
      <c r="AO46" s="173"/>
      <c r="AP46" s="173"/>
      <c r="AQ46" s="173"/>
      <c r="AR46" s="173"/>
      <c r="AS46" s="173"/>
      <c r="AT46" s="173"/>
      <c r="AU46" s="173"/>
      <c r="AV46" s="173"/>
      <c r="AW46" s="173"/>
      <c r="AX46" s="173"/>
      <c r="AY46" s="173"/>
      <c r="ALQ46" s="2" t="e">
        <v>#N/A</v>
      </c>
    </row>
    <row r="47" spans="1:1005" ht="15">
      <c r="A47" s="208">
        <v>44774</v>
      </c>
      <c r="B47" s="142">
        <v>52.99</v>
      </c>
      <c r="C47" s="142">
        <v>92.21</v>
      </c>
      <c r="D47" s="142">
        <v>75.010000000000005</v>
      </c>
      <c r="E47" s="124">
        <v>141.07300000000001</v>
      </c>
      <c r="F47" s="124">
        <v>67.924999999999997</v>
      </c>
      <c r="G47" s="125">
        <v>74.245000000000005</v>
      </c>
      <c r="H47" s="125">
        <v>63.125</v>
      </c>
      <c r="I47" s="125">
        <v>47.664999999999999</v>
      </c>
      <c r="J47" s="125">
        <v>54.052999999999997</v>
      </c>
      <c r="K47" s="125">
        <v>43.215000000000003</v>
      </c>
      <c r="L47" s="125">
        <v>63.377000000000002</v>
      </c>
      <c r="M47" s="125">
        <v>61.218000000000004</v>
      </c>
      <c r="N47" s="125">
        <v>75.983000000000004</v>
      </c>
      <c r="O47" s="125">
        <v>46.58</v>
      </c>
      <c r="P47" s="125">
        <v>152.98500000000001</v>
      </c>
      <c r="Q47" s="125">
        <v>58.822000000000003</v>
      </c>
      <c r="R47" s="125">
        <v>93.3</v>
      </c>
      <c r="S47" s="125">
        <v>56.094999999999999</v>
      </c>
      <c r="T47" s="125">
        <v>100.53700000000001</v>
      </c>
      <c r="U47" s="125">
        <v>46.13</v>
      </c>
      <c r="V47" s="125">
        <v>51.347000000000001</v>
      </c>
      <c r="W47" s="125">
        <v>20.481000000000002</v>
      </c>
      <c r="X47" s="125">
        <v>42.881</v>
      </c>
      <c r="Y47" s="125">
        <v>39.131999999999998</v>
      </c>
      <c r="Z47" s="125">
        <v>62.383000000000003</v>
      </c>
      <c r="AA47" s="125">
        <v>60.484999999999999</v>
      </c>
      <c r="AB47" s="125">
        <v>54.613999999999997</v>
      </c>
      <c r="AC47" s="125">
        <v>87.222999999999999</v>
      </c>
      <c r="AD47" s="125">
        <v>62.747999999999998</v>
      </c>
      <c r="AE47" s="126">
        <v>54.683999999999997</v>
      </c>
      <c r="AF47" s="125">
        <v>76.742000000000004</v>
      </c>
      <c r="AG47" s="125">
        <v>29.402999999999999</v>
      </c>
      <c r="AH47" s="125">
        <v>41.813000000000002</v>
      </c>
      <c r="AI47" s="173">
        <v>62.825000000000003</v>
      </c>
      <c r="AJ47" s="173">
        <v>49.518000000000001</v>
      </c>
      <c r="AK47" s="173">
        <v>33.258000000000003</v>
      </c>
      <c r="AL47" s="173">
        <v>104.05</v>
      </c>
      <c r="AM47" s="173">
        <v>95.192999999999998</v>
      </c>
      <c r="AN47" s="173"/>
      <c r="AO47" s="173"/>
      <c r="AP47" s="173"/>
      <c r="AQ47" s="173"/>
      <c r="AR47" s="173"/>
      <c r="AS47" s="173"/>
      <c r="AT47" s="173"/>
      <c r="AU47" s="173"/>
      <c r="AV47" s="173"/>
      <c r="AW47" s="173"/>
      <c r="AX47" s="173"/>
      <c r="AY47" s="173"/>
      <c r="ALQ47" s="2" t="e">
        <v>#N/A</v>
      </c>
    </row>
    <row r="48" spans="1:1005" ht="15">
      <c r="A48" s="208">
        <v>44805</v>
      </c>
      <c r="B48" s="142">
        <v>36.58</v>
      </c>
      <c r="C48" s="142">
        <v>55.77</v>
      </c>
      <c r="D48" s="142">
        <v>46.81</v>
      </c>
      <c r="E48" s="124">
        <v>82.406999999999996</v>
      </c>
      <c r="F48" s="124">
        <v>71.921000000000006</v>
      </c>
      <c r="G48" s="125">
        <v>76.832999999999998</v>
      </c>
      <c r="H48" s="125">
        <v>50.07</v>
      </c>
      <c r="I48" s="125">
        <v>49.442999999999998</v>
      </c>
      <c r="J48" s="125">
        <v>38.960999999999999</v>
      </c>
      <c r="K48" s="125">
        <v>36.707000000000001</v>
      </c>
      <c r="L48" s="125">
        <v>41.515999999999998</v>
      </c>
      <c r="M48" s="125">
        <v>49.512</v>
      </c>
      <c r="N48" s="125">
        <v>65.019000000000005</v>
      </c>
      <c r="O48" s="125">
        <v>44.823</v>
      </c>
      <c r="P48" s="125">
        <v>74.837000000000003</v>
      </c>
      <c r="Q48" s="125">
        <v>48.98</v>
      </c>
      <c r="R48" s="125">
        <v>70.816000000000003</v>
      </c>
      <c r="S48" s="125">
        <v>40.851999999999997</v>
      </c>
      <c r="T48" s="125">
        <v>57.027000000000001</v>
      </c>
      <c r="U48" s="125">
        <v>39.326000000000001</v>
      </c>
      <c r="V48" s="125">
        <v>36.790999999999997</v>
      </c>
      <c r="W48" s="125">
        <v>24.431999999999999</v>
      </c>
      <c r="X48" s="125">
        <v>65.001999999999995</v>
      </c>
      <c r="Y48" s="125">
        <v>45.526000000000003</v>
      </c>
      <c r="Z48" s="125">
        <v>42.198999999999998</v>
      </c>
      <c r="AA48" s="125">
        <v>45.896000000000001</v>
      </c>
      <c r="AB48" s="125">
        <v>55.636000000000003</v>
      </c>
      <c r="AC48" s="125">
        <v>55.26</v>
      </c>
      <c r="AD48" s="125">
        <v>45.402999999999999</v>
      </c>
      <c r="AE48" s="126">
        <v>35.570999999999998</v>
      </c>
      <c r="AF48" s="125">
        <v>48.151000000000003</v>
      </c>
      <c r="AG48" s="125">
        <v>26.648</v>
      </c>
      <c r="AH48" s="125">
        <v>63.042999999999999</v>
      </c>
      <c r="AI48" s="173">
        <v>58.148000000000003</v>
      </c>
      <c r="AJ48" s="173">
        <v>40.72</v>
      </c>
      <c r="AK48" s="173">
        <v>29.538</v>
      </c>
      <c r="AL48" s="173">
        <v>86.953000000000003</v>
      </c>
      <c r="AM48" s="173">
        <v>49.012</v>
      </c>
      <c r="AN48" s="173"/>
      <c r="AO48" s="173"/>
      <c r="AP48" s="173"/>
      <c r="AQ48" s="173"/>
      <c r="AR48" s="173"/>
      <c r="AS48" s="173"/>
      <c r="AT48" s="173"/>
      <c r="AU48" s="173"/>
      <c r="AV48" s="173"/>
      <c r="AW48" s="173"/>
      <c r="AX48" s="173"/>
      <c r="AY48" s="173"/>
      <c r="ALQ48" s="2" t="e">
        <v>#N/A</v>
      </c>
    </row>
    <row r="49" spans="1:1005" ht="15">
      <c r="A49" s="208">
        <v>44835</v>
      </c>
      <c r="B49" s="142">
        <v>41.03</v>
      </c>
      <c r="C49" s="142">
        <v>52.14</v>
      </c>
      <c r="D49" s="142">
        <v>46.89</v>
      </c>
      <c r="E49" s="124">
        <v>73.688999999999993</v>
      </c>
      <c r="F49" s="124">
        <v>101.932</v>
      </c>
      <c r="G49" s="125">
        <v>81.119</v>
      </c>
      <c r="H49" s="125">
        <v>40.305999999999997</v>
      </c>
      <c r="I49" s="125">
        <v>37.417000000000002</v>
      </c>
      <c r="J49" s="125">
        <v>37.393000000000001</v>
      </c>
      <c r="K49" s="125">
        <v>56.616</v>
      </c>
      <c r="L49" s="125">
        <v>35.033000000000001</v>
      </c>
      <c r="M49" s="125">
        <v>34.484000000000002</v>
      </c>
      <c r="N49" s="125">
        <v>55.972000000000001</v>
      </c>
      <c r="O49" s="125">
        <v>39.814999999999998</v>
      </c>
      <c r="P49" s="125">
        <v>68.760000000000005</v>
      </c>
      <c r="Q49" s="125">
        <v>59.712000000000003</v>
      </c>
      <c r="R49" s="125">
        <v>77.528999999999996</v>
      </c>
      <c r="S49" s="125">
        <v>48.045999999999999</v>
      </c>
      <c r="T49" s="125">
        <v>44.915999999999997</v>
      </c>
      <c r="U49" s="125">
        <v>34.85</v>
      </c>
      <c r="V49" s="125">
        <v>32.822000000000003</v>
      </c>
      <c r="W49" s="125">
        <v>34.649000000000001</v>
      </c>
      <c r="X49" s="125">
        <v>41.165999999999997</v>
      </c>
      <c r="Y49" s="125">
        <v>41.442</v>
      </c>
      <c r="Z49" s="125">
        <v>59.363</v>
      </c>
      <c r="AA49" s="125">
        <v>78.911000000000001</v>
      </c>
      <c r="AB49" s="125">
        <v>52.612000000000002</v>
      </c>
      <c r="AC49" s="125">
        <v>48.802999999999997</v>
      </c>
      <c r="AD49" s="125">
        <v>44.896000000000001</v>
      </c>
      <c r="AE49" s="126">
        <v>35.911000000000001</v>
      </c>
      <c r="AF49" s="125">
        <v>47.101999999999997</v>
      </c>
      <c r="AG49" s="125">
        <v>24.866</v>
      </c>
      <c r="AH49" s="125">
        <v>58.509</v>
      </c>
      <c r="AI49" s="173">
        <v>72.343000000000004</v>
      </c>
      <c r="AJ49" s="173">
        <v>35.158999999999999</v>
      </c>
      <c r="AK49" s="173">
        <v>30.457000000000001</v>
      </c>
      <c r="AL49" s="173">
        <v>53.716999999999999</v>
      </c>
      <c r="AM49" s="173">
        <v>41.253</v>
      </c>
      <c r="AN49" s="173"/>
      <c r="AO49" s="173"/>
      <c r="AP49" s="173"/>
      <c r="AQ49" s="173"/>
      <c r="AR49" s="173"/>
      <c r="AS49" s="173"/>
      <c r="AT49" s="173"/>
      <c r="AU49" s="173"/>
      <c r="AV49" s="173"/>
      <c r="AW49" s="173"/>
      <c r="AX49" s="173"/>
      <c r="AY49" s="173"/>
      <c r="ALQ49" s="2" t="e">
        <v>#N/A</v>
      </c>
    </row>
    <row r="50" spans="1:1005" ht="15">
      <c r="A50" s="208">
        <v>44866</v>
      </c>
      <c r="B50" s="142">
        <v>36.5</v>
      </c>
      <c r="C50" s="142">
        <v>39.28</v>
      </c>
      <c r="D50" s="142">
        <v>38.090000000000003</v>
      </c>
      <c r="E50" s="124">
        <v>58.027000000000001</v>
      </c>
      <c r="F50" s="124">
        <v>59.472999999999999</v>
      </c>
      <c r="G50" s="125">
        <v>56.935000000000002</v>
      </c>
      <c r="H50" s="125">
        <v>38.463999999999999</v>
      </c>
      <c r="I50" s="125">
        <v>28.916</v>
      </c>
      <c r="J50" s="125">
        <v>29.885000000000002</v>
      </c>
      <c r="K50" s="125">
        <v>47.411000000000001</v>
      </c>
      <c r="L50" s="125">
        <v>32.119999999999997</v>
      </c>
      <c r="M50" s="125">
        <v>29.079000000000001</v>
      </c>
      <c r="N50" s="125">
        <v>43.713999999999999</v>
      </c>
      <c r="O50" s="125">
        <v>35.959000000000003</v>
      </c>
      <c r="P50" s="125">
        <v>51.191000000000003</v>
      </c>
      <c r="Q50" s="125">
        <v>43.951000000000001</v>
      </c>
      <c r="R50" s="125">
        <v>52.895000000000003</v>
      </c>
      <c r="S50" s="125">
        <v>40.494</v>
      </c>
      <c r="T50" s="125">
        <v>36.124000000000002</v>
      </c>
      <c r="U50" s="125">
        <v>29.998999999999999</v>
      </c>
      <c r="V50" s="125">
        <v>31.797000000000001</v>
      </c>
      <c r="W50" s="125">
        <v>21.207000000000001</v>
      </c>
      <c r="X50" s="125">
        <v>29.3</v>
      </c>
      <c r="Y50" s="125">
        <v>36.069000000000003</v>
      </c>
      <c r="Z50" s="125">
        <v>43.551000000000002</v>
      </c>
      <c r="AA50" s="125">
        <v>49.692</v>
      </c>
      <c r="AB50" s="125">
        <v>39.027999999999999</v>
      </c>
      <c r="AC50" s="125">
        <v>42.280999999999999</v>
      </c>
      <c r="AD50" s="125">
        <v>41.433</v>
      </c>
      <c r="AE50" s="126">
        <v>35.277000000000001</v>
      </c>
      <c r="AF50" s="125">
        <v>38.787999999999997</v>
      </c>
      <c r="AG50" s="125">
        <v>21.193999999999999</v>
      </c>
      <c r="AH50" s="125">
        <v>34.704000000000001</v>
      </c>
      <c r="AI50" s="173">
        <v>43.588000000000001</v>
      </c>
      <c r="AJ50" s="173">
        <v>32.996000000000002</v>
      </c>
      <c r="AK50" s="173">
        <v>28.687999999999999</v>
      </c>
      <c r="AL50" s="173">
        <v>36.865000000000002</v>
      </c>
      <c r="AM50" s="173">
        <v>35.034999999999997</v>
      </c>
      <c r="AN50" s="173"/>
      <c r="AO50" s="173"/>
      <c r="AP50" s="173"/>
      <c r="AQ50" s="173"/>
      <c r="AR50" s="173"/>
      <c r="AS50" s="173"/>
      <c r="AT50" s="173"/>
      <c r="AU50" s="173"/>
      <c r="AV50" s="173"/>
      <c r="AW50" s="173"/>
      <c r="AX50" s="173"/>
      <c r="AY50" s="173"/>
      <c r="ALQ50" s="2" t="e">
        <v>#N/A</v>
      </c>
    </row>
    <row r="51" spans="1:1005" ht="15">
      <c r="A51" s="208">
        <v>44896</v>
      </c>
      <c r="B51" s="142">
        <v>32.43</v>
      </c>
      <c r="C51" s="142">
        <v>32.43</v>
      </c>
      <c r="D51" s="142">
        <v>32.43</v>
      </c>
      <c r="E51" s="124">
        <v>49.804000000000002</v>
      </c>
      <c r="F51" s="124">
        <v>43.576999999999998</v>
      </c>
      <c r="G51" s="125">
        <v>43.789000000000001</v>
      </c>
      <c r="H51" s="125">
        <v>34.311999999999998</v>
      </c>
      <c r="I51" s="125">
        <v>26.47</v>
      </c>
      <c r="J51" s="125">
        <v>26.872</v>
      </c>
      <c r="K51" s="125">
        <v>33.551000000000002</v>
      </c>
      <c r="L51" s="125">
        <v>29.52</v>
      </c>
      <c r="M51" s="125">
        <v>26.937000000000001</v>
      </c>
      <c r="N51" s="125">
        <v>38.216999999999999</v>
      </c>
      <c r="O51" s="125">
        <v>30.908999999999999</v>
      </c>
      <c r="P51" s="125">
        <v>46.563000000000002</v>
      </c>
      <c r="Q51" s="125">
        <v>38.542000000000002</v>
      </c>
      <c r="R51" s="125">
        <v>42.82</v>
      </c>
      <c r="S51" s="125">
        <v>37.378999999999998</v>
      </c>
      <c r="T51" s="125">
        <v>33.448</v>
      </c>
      <c r="U51" s="125">
        <v>26.922000000000001</v>
      </c>
      <c r="V51" s="125">
        <v>27.617000000000001</v>
      </c>
      <c r="W51" s="125">
        <v>17.852</v>
      </c>
      <c r="X51" s="125">
        <v>27.285</v>
      </c>
      <c r="Y51" s="125">
        <v>28.547999999999998</v>
      </c>
      <c r="Z51" s="125">
        <v>33.195999999999998</v>
      </c>
      <c r="AA51" s="125">
        <v>35.225000000000001</v>
      </c>
      <c r="AB51" s="125">
        <v>29.986999999999998</v>
      </c>
      <c r="AC51" s="125">
        <v>38.619999999999997</v>
      </c>
      <c r="AD51" s="125">
        <v>34.598999999999997</v>
      </c>
      <c r="AE51" s="126">
        <v>30.152999999999999</v>
      </c>
      <c r="AF51" s="125">
        <v>34.700000000000003</v>
      </c>
      <c r="AG51" s="125">
        <v>19.814</v>
      </c>
      <c r="AH51" s="125">
        <v>26.948</v>
      </c>
      <c r="AI51" s="173">
        <v>33.698999999999998</v>
      </c>
      <c r="AJ51" s="173">
        <v>31.245000000000001</v>
      </c>
      <c r="AK51" s="173">
        <v>23.298999999999999</v>
      </c>
      <c r="AL51" s="173">
        <v>32.472999999999999</v>
      </c>
      <c r="AM51" s="173">
        <v>33.343000000000004</v>
      </c>
      <c r="AN51" s="173"/>
      <c r="AO51" s="173"/>
      <c r="AP51" s="173"/>
      <c r="AQ51" s="173"/>
      <c r="AR51" s="173"/>
      <c r="AS51" s="173"/>
      <c r="AT51" s="173"/>
      <c r="AU51" s="173"/>
      <c r="AV51" s="173"/>
      <c r="AW51" s="173"/>
      <c r="AX51" s="173"/>
      <c r="AY51" s="173"/>
      <c r="ALQ51" s="2" t="e">
        <v>#N/A</v>
      </c>
    </row>
    <row r="52" spans="1:1005" ht="15">
      <c r="A52" s="208">
        <v>44927</v>
      </c>
      <c r="B52" s="142">
        <v>29.94</v>
      </c>
      <c r="C52" s="142">
        <v>33.25</v>
      </c>
      <c r="D52" s="142">
        <v>31.25</v>
      </c>
      <c r="E52" s="124">
        <v>44.499000000000002</v>
      </c>
      <c r="F52" s="124">
        <v>37.843000000000004</v>
      </c>
      <c r="G52" s="125">
        <v>36.793999999999997</v>
      </c>
      <c r="H52" s="125">
        <v>30.516999999999999</v>
      </c>
      <c r="I52" s="125">
        <v>23.834</v>
      </c>
      <c r="J52" s="125">
        <v>24.11</v>
      </c>
      <c r="K52" s="125">
        <v>26.672999999999998</v>
      </c>
      <c r="L52" s="125">
        <v>25.928000000000001</v>
      </c>
      <c r="M52" s="125">
        <v>24.54</v>
      </c>
      <c r="N52" s="125">
        <v>34.302999999999997</v>
      </c>
      <c r="O52" s="125">
        <v>27.619</v>
      </c>
      <c r="P52" s="125">
        <v>40.604999999999997</v>
      </c>
      <c r="Q52" s="125">
        <v>33.319000000000003</v>
      </c>
      <c r="R52" s="125">
        <v>38.438000000000002</v>
      </c>
      <c r="S52" s="125">
        <v>32.445</v>
      </c>
      <c r="T52" s="125">
        <v>32.286999999999999</v>
      </c>
      <c r="U52" s="125">
        <v>24.103999999999999</v>
      </c>
      <c r="V52" s="125">
        <v>24.526</v>
      </c>
      <c r="W52" s="125">
        <v>16.038</v>
      </c>
      <c r="X52" s="125">
        <v>24.173999999999999</v>
      </c>
      <c r="Y52" s="125">
        <v>29.129000000000001</v>
      </c>
      <c r="Z52" s="125">
        <v>28.812000000000001</v>
      </c>
      <c r="AA52" s="125">
        <v>31.43</v>
      </c>
      <c r="AB52" s="125">
        <v>26.001999999999999</v>
      </c>
      <c r="AC52" s="125">
        <v>34.972000000000001</v>
      </c>
      <c r="AD52" s="125">
        <v>30.484000000000002</v>
      </c>
      <c r="AE52" s="126">
        <v>26.815000000000001</v>
      </c>
      <c r="AF52" s="125">
        <v>31.693999999999999</v>
      </c>
      <c r="AG52" s="125">
        <v>17.917000000000002</v>
      </c>
      <c r="AH52" s="125">
        <v>23.516999999999999</v>
      </c>
      <c r="AI52" s="173">
        <v>29.533000000000001</v>
      </c>
      <c r="AJ52" s="173">
        <v>28.734999999999999</v>
      </c>
      <c r="AK52" s="173">
        <v>19.927</v>
      </c>
      <c r="AL52" s="173">
        <v>29.204999999999998</v>
      </c>
      <c r="AM52" s="173">
        <v>32.200000000000003</v>
      </c>
      <c r="AN52" s="173"/>
      <c r="AO52" s="173"/>
      <c r="AP52" s="173"/>
      <c r="AQ52" s="173"/>
      <c r="AR52" s="173"/>
      <c r="AS52" s="173"/>
      <c r="AT52" s="173"/>
      <c r="AU52" s="173"/>
      <c r="AV52" s="173"/>
      <c r="AW52" s="173"/>
      <c r="AX52" s="173"/>
      <c r="AY52" s="173"/>
      <c r="ALQ52" s="2" t="e">
        <v>#N/A</v>
      </c>
    </row>
    <row r="53" spans="1:1005" ht="15">
      <c r="A53" s="208">
        <v>44958</v>
      </c>
      <c r="B53" s="142">
        <v>27.84</v>
      </c>
      <c r="C53" s="142">
        <v>30.45</v>
      </c>
      <c r="D53" s="142">
        <v>28.83</v>
      </c>
      <c r="E53" s="124">
        <v>37.082000000000001</v>
      </c>
      <c r="F53" s="124">
        <v>48.106000000000002</v>
      </c>
      <c r="G53" s="125">
        <v>34.026000000000003</v>
      </c>
      <c r="H53" s="125">
        <v>25.071000000000002</v>
      </c>
      <c r="I53" s="125">
        <v>19.725999999999999</v>
      </c>
      <c r="J53" s="125">
        <v>20.672000000000001</v>
      </c>
      <c r="K53" s="125">
        <v>23.23</v>
      </c>
      <c r="L53" s="125">
        <v>22.370999999999999</v>
      </c>
      <c r="M53" s="125">
        <v>22.4</v>
      </c>
      <c r="N53" s="125">
        <v>28.047999999999998</v>
      </c>
      <c r="O53" s="125">
        <v>27.919</v>
      </c>
      <c r="P53" s="125">
        <v>36.567</v>
      </c>
      <c r="Q53" s="125">
        <v>27.074999999999999</v>
      </c>
      <c r="R53" s="125">
        <v>33.018000000000001</v>
      </c>
      <c r="S53" s="125">
        <v>31.538</v>
      </c>
      <c r="T53" s="125">
        <v>31.966000000000001</v>
      </c>
      <c r="U53" s="125">
        <v>23.702000000000002</v>
      </c>
      <c r="V53" s="125">
        <v>20.152999999999999</v>
      </c>
      <c r="W53" s="125">
        <v>19.466000000000001</v>
      </c>
      <c r="X53" s="125">
        <v>20.007000000000001</v>
      </c>
      <c r="Y53" s="125">
        <v>24.87</v>
      </c>
      <c r="Z53" s="125">
        <v>23.341000000000001</v>
      </c>
      <c r="AA53" s="125">
        <v>29.343</v>
      </c>
      <c r="AB53" s="125">
        <v>21.219000000000001</v>
      </c>
      <c r="AC53" s="125">
        <v>30.669</v>
      </c>
      <c r="AD53" s="125">
        <v>25.001000000000001</v>
      </c>
      <c r="AE53" s="126">
        <v>21.858000000000001</v>
      </c>
      <c r="AF53" s="125">
        <v>26.332000000000001</v>
      </c>
      <c r="AG53" s="125">
        <v>14.9</v>
      </c>
      <c r="AH53" s="125">
        <v>23.6</v>
      </c>
      <c r="AI53" s="173">
        <v>29.69</v>
      </c>
      <c r="AJ53" s="173">
        <v>24.332999999999998</v>
      </c>
      <c r="AK53" s="173">
        <v>16.753</v>
      </c>
      <c r="AL53" s="173">
        <v>24.651</v>
      </c>
      <c r="AM53" s="173">
        <v>24.951000000000001</v>
      </c>
      <c r="AN53" s="173"/>
      <c r="AO53" s="173"/>
      <c r="AP53" s="173"/>
      <c r="AQ53" s="173"/>
      <c r="AR53" s="173"/>
      <c r="AS53" s="173"/>
      <c r="AT53" s="173"/>
      <c r="AU53" s="173"/>
      <c r="AV53" s="173"/>
      <c r="AW53" s="173"/>
      <c r="AX53" s="173"/>
      <c r="AY53" s="173"/>
      <c r="ALQ53" s="2" t="e">
        <v>#N/A</v>
      </c>
    </row>
    <row r="54" spans="1:1005" ht="15">
      <c r="A54" s="208">
        <v>44986</v>
      </c>
      <c r="B54" s="142">
        <v>43.19</v>
      </c>
      <c r="C54" s="142">
        <v>50.95</v>
      </c>
      <c r="D54" s="142">
        <v>46.35</v>
      </c>
      <c r="E54" s="124">
        <v>55.395000000000003</v>
      </c>
      <c r="F54" s="125">
        <v>90.073999999999998</v>
      </c>
      <c r="G54" s="125">
        <v>41.124000000000002</v>
      </c>
      <c r="H54" s="125">
        <v>36.567999999999998</v>
      </c>
      <c r="I54" s="125">
        <v>55.2</v>
      </c>
      <c r="J54" s="125">
        <v>33.624000000000002</v>
      </c>
      <c r="K54" s="125">
        <v>34.572000000000003</v>
      </c>
      <c r="L54" s="125">
        <v>38.259</v>
      </c>
      <c r="M54" s="125">
        <v>41.72</v>
      </c>
      <c r="N54" s="125">
        <v>51.444000000000003</v>
      </c>
      <c r="O54" s="125">
        <v>62.962000000000003</v>
      </c>
      <c r="P54" s="125">
        <v>50.378</v>
      </c>
      <c r="Q54" s="125">
        <v>54.878999999999998</v>
      </c>
      <c r="R54" s="125">
        <v>53.164999999999999</v>
      </c>
      <c r="S54" s="125">
        <v>44.718000000000004</v>
      </c>
      <c r="T54" s="125">
        <v>38.283999999999999</v>
      </c>
      <c r="U54" s="125">
        <v>37.323</v>
      </c>
      <c r="V54" s="125">
        <v>25.457000000000001</v>
      </c>
      <c r="W54" s="125">
        <v>32.734000000000002</v>
      </c>
      <c r="X54" s="125">
        <v>59.104999999999997</v>
      </c>
      <c r="Y54" s="125">
        <v>30.35</v>
      </c>
      <c r="Z54" s="125">
        <v>33.677999999999997</v>
      </c>
      <c r="AA54" s="125">
        <v>80.117999999999995</v>
      </c>
      <c r="AB54" s="125">
        <v>23.154</v>
      </c>
      <c r="AC54" s="125">
        <v>60.491999999999997</v>
      </c>
      <c r="AD54" s="125">
        <v>30.443000000000001</v>
      </c>
      <c r="AE54" s="126">
        <v>40.98</v>
      </c>
      <c r="AF54" s="125">
        <v>51.728999999999999</v>
      </c>
      <c r="AG54" s="125">
        <v>24.100999999999999</v>
      </c>
      <c r="AH54" s="125">
        <v>27.411999999999999</v>
      </c>
      <c r="AI54" s="173">
        <v>54.311</v>
      </c>
      <c r="AJ54" s="173">
        <v>27.745999999999999</v>
      </c>
      <c r="AK54" s="173">
        <v>29.718</v>
      </c>
      <c r="AL54" s="173">
        <v>39.677</v>
      </c>
      <c r="AM54" s="173">
        <v>25.774999999999999</v>
      </c>
      <c r="AN54" s="173"/>
      <c r="AO54" s="173"/>
      <c r="AP54" s="173"/>
      <c r="AQ54" s="173"/>
      <c r="AR54" s="173"/>
      <c r="AS54" s="173"/>
      <c r="AT54" s="173"/>
      <c r="AU54" s="173"/>
      <c r="AV54" s="173"/>
      <c r="AW54" s="173"/>
      <c r="AX54" s="173"/>
      <c r="AY54" s="173"/>
      <c r="ALQ54" s="2" t="e">
        <v>#N/A</v>
      </c>
    </row>
    <row r="55" spans="1:1005" ht="15">
      <c r="A55" s="208">
        <v>45017</v>
      </c>
      <c r="B55" s="142">
        <v>82.54</v>
      </c>
      <c r="C55" s="142">
        <v>120.74</v>
      </c>
      <c r="D55" s="142">
        <v>100.63</v>
      </c>
      <c r="E55" s="124">
        <v>126.063</v>
      </c>
      <c r="F55" s="125">
        <v>155.982</v>
      </c>
      <c r="G55" s="125">
        <v>123.131</v>
      </c>
      <c r="H55" s="125">
        <v>82.676000000000002</v>
      </c>
      <c r="I55" s="125">
        <v>138.453</v>
      </c>
      <c r="J55" s="125">
        <v>77.379000000000005</v>
      </c>
      <c r="K55" s="125">
        <v>66.352999999999994</v>
      </c>
      <c r="L55" s="125">
        <v>95.977000000000004</v>
      </c>
      <c r="M55" s="125">
        <v>120.502</v>
      </c>
      <c r="N55" s="125">
        <v>99.835999999999999</v>
      </c>
      <c r="O55" s="125">
        <v>75.765000000000001</v>
      </c>
      <c r="P55" s="125">
        <v>115.569</v>
      </c>
      <c r="Q55" s="125">
        <v>116.188</v>
      </c>
      <c r="R55" s="125">
        <v>84.617999999999995</v>
      </c>
      <c r="S55" s="125">
        <v>60.399000000000001</v>
      </c>
      <c r="T55" s="125">
        <v>96.620999999999995</v>
      </c>
      <c r="U55" s="125">
        <v>77.147999999999996</v>
      </c>
      <c r="V55" s="125">
        <v>66.888999999999996</v>
      </c>
      <c r="W55" s="125">
        <v>66.042000000000002</v>
      </c>
      <c r="X55" s="125">
        <v>126.248</v>
      </c>
      <c r="Y55" s="125">
        <v>80.09</v>
      </c>
      <c r="Z55" s="125">
        <v>109.931</v>
      </c>
      <c r="AA55" s="125">
        <v>115.584</v>
      </c>
      <c r="AB55" s="125">
        <v>80.53</v>
      </c>
      <c r="AC55" s="125">
        <v>102.039</v>
      </c>
      <c r="AD55" s="125">
        <v>78.548000000000002</v>
      </c>
      <c r="AE55" s="126">
        <v>94.203999999999994</v>
      </c>
      <c r="AF55" s="125">
        <v>111.965</v>
      </c>
      <c r="AG55" s="125">
        <v>54.98</v>
      </c>
      <c r="AH55" s="125">
        <v>65.602999999999994</v>
      </c>
      <c r="AI55" s="173">
        <v>96.897000000000006</v>
      </c>
      <c r="AJ55" s="173">
        <v>63.884999999999998</v>
      </c>
      <c r="AK55" s="173">
        <v>52.313000000000002</v>
      </c>
      <c r="AL55" s="173">
        <v>48.177</v>
      </c>
      <c r="AM55" s="173">
        <v>59.557000000000002</v>
      </c>
      <c r="AN55" s="173"/>
      <c r="AO55" s="173"/>
      <c r="AP55" s="173"/>
      <c r="AQ55" s="173"/>
      <c r="AR55" s="173"/>
      <c r="AS55" s="173"/>
      <c r="AT55" s="173"/>
      <c r="AU55" s="173"/>
      <c r="AV55" s="173"/>
      <c r="AW55" s="173"/>
      <c r="AX55" s="173"/>
      <c r="AY55" s="173"/>
      <c r="ALQ55" s="2" t="e">
        <v>#N/A</v>
      </c>
    </row>
    <row r="56" spans="1:1005" ht="15">
      <c r="A56" s="208">
        <v>45047</v>
      </c>
      <c r="B56" s="142">
        <v>192.54</v>
      </c>
      <c r="C56" s="142">
        <v>351.46</v>
      </c>
      <c r="D56" s="142">
        <v>281.23</v>
      </c>
      <c r="E56" s="124">
        <v>481.06700000000001</v>
      </c>
      <c r="F56" s="125">
        <v>400.26799999999997</v>
      </c>
      <c r="G56" s="125">
        <v>391.38</v>
      </c>
      <c r="H56" s="125">
        <v>177.392</v>
      </c>
      <c r="I56" s="125">
        <v>223.94399999999999</v>
      </c>
      <c r="J56" s="125">
        <v>145.494</v>
      </c>
      <c r="K56" s="125">
        <v>207.54400000000001</v>
      </c>
      <c r="L56" s="125">
        <v>246.65600000000001</v>
      </c>
      <c r="M56" s="125">
        <v>349.68400000000003</v>
      </c>
      <c r="N56" s="125">
        <v>261.49799999999999</v>
      </c>
      <c r="O56" s="125">
        <v>250.89099999999999</v>
      </c>
      <c r="P56" s="125">
        <v>424.28800000000001</v>
      </c>
      <c r="Q56" s="125">
        <v>420.17899999999997</v>
      </c>
      <c r="R56" s="125">
        <v>262.74299999999999</v>
      </c>
      <c r="S56" s="125">
        <v>274.44</v>
      </c>
      <c r="T56" s="125">
        <v>275.60199999999998</v>
      </c>
      <c r="U56" s="125">
        <v>305.43900000000002</v>
      </c>
      <c r="V56" s="125">
        <v>84.968999999999994</v>
      </c>
      <c r="W56" s="125">
        <v>184.54599999999999</v>
      </c>
      <c r="X56" s="125">
        <v>265.92099999999999</v>
      </c>
      <c r="Y56" s="125">
        <v>312.584</v>
      </c>
      <c r="Z56" s="125">
        <v>258.21800000000002</v>
      </c>
      <c r="AA56" s="125">
        <v>303.77100000000002</v>
      </c>
      <c r="AB56" s="125">
        <v>339.00799999999998</v>
      </c>
      <c r="AC56" s="125">
        <v>341.31299999999999</v>
      </c>
      <c r="AD56" s="125">
        <v>146.101</v>
      </c>
      <c r="AE56" s="126">
        <v>214.93</v>
      </c>
      <c r="AF56" s="125">
        <v>151.44900000000001</v>
      </c>
      <c r="AG56" s="125">
        <v>127.476</v>
      </c>
      <c r="AH56" s="125">
        <v>279.67500000000001</v>
      </c>
      <c r="AI56" s="173">
        <v>233.82499999999999</v>
      </c>
      <c r="AJ56" s="173">
        <v>126.032</v>
      </c>
      <c r="AK56" s="173">
        <v>192.46700000000001</v>
      </c>
      <c r="AL56" s="173">
        <v>178.81700000000001</v>
      </c>
      <c r="AM56" s="173">
        <v>599.279</v>
      </c>
      <c r="AN56" s="173"/>
      <c r="AO56" s="173"/>
      <c r="AP56" s="173"/>
      <c r="AQ56" s="173"/>
      <c r="AR56" s="173"/>
      <c r="AS56" s="173"/>
      <c r="AT56" s="173"/>
      <c r="AU56" s="173"/>
      <c r="AV56" s="173"/>
      <c r="AW56" s="173"/>
      <c r="AX56" s="173"/>
      <c r="AY56" s="173"/>
      <c r="ALQ56" s="2" t="e">
        <v>#N/A</v>
      </c>
    </row>
    <row r="57" spans="1:1005" ht="15">
      <c r="A57" s="208">
        <v>45078</v>
      </c>
      <c r="B57" s="142">
        <v>205.81</v>
      </c>
      <c r="C57" s="142">
        <v>415.2</v>
      </c>
      <c r="D57" s="142">
        <v>314.85000000000002</v>
      </c>
      <c r="E57" s="124">
        <v>478.61500000000001</v>
      </c>
      <c r="F57" s="124">
        <v>465.52800000000002</v>
      </c>
      <c r="G57" s="125">
        <v>342.66800000000001</v>
      </c>
      <c r="H57" s="125">
        <v>211.315</v>
      </c>
      <c r="I57" s="125">
        <v>174.905</v>
      </c>
      <c r="J57" s="125">
        <v>211.315</v>
      </c>
      <c r="K57" s="125">
        <v>332.80799999999999</v>
      </c>
      <c r="L57" s="125">
        <v>215.82599999999999</v>
      </c>
      <c r="M57" s="125">
        <v>476.92200000000003</v>
      </c>
      <c r="N57" s="125">
        <v>260.83999999999997</v>
      </c>
      <c r="O57" s="125">
        <v>648.476</v>
      </c>
      <c r="P57" s="125">
        <v>358.97800000000001</v>
      </c>
      <c r="Q57" s="125">
        <v>616.30499999999995</v>
      </c>
      <c r="R57" s="125">
        <v>252.36699999999999</v>
      </c>
      <c r="S57" s="125">
        <v>431.81799999999998</v>
      </c>
      <c r="T57" s="125">
        <v>191.495</v>
      </c>
      <c r="U57" s="125">
        <v>235.428</v>
      </c>
      <c r="V57" s="125">
        <v>63.021999999999998</v>
      </c>
      <c r="W57" s="125">
        <v>256.43299999999999</v>
      </c>
      <c r="X57" s="125">
        <v>174.988</v>
      </c>
      <c r="Y57" s="125">
        <v>340.69299999999998</v>
      </c>
      <c r="Z57" s="125">
        <v>234.11699999999999</v>
      </c>
      <c r="AA57" s="125">
        <v>236.38800000000001</v>
      </c>
      <c r="AB57" s="125">
        <v>597.47799999999995</v>
      </c>
      <c r="AC57" s="125">
        <v>326.02199999999999</v>
      </c>
      <c r="AD57" s="125">
        <v>307.012</v>
      </c>
      <c r="AE57" s="126">
        <v>529.14599999999996</v>
      </c>
      <c r="AF57" s="125">
        <v>64.146000000000001</v>
      </c>
      <c r="AG57" s="125">
        <v>166.87799999999999</v>
      </c>
      <c r="AH57" s="125">
        <v>395.11599999999999</v>
      </c>
      <c r="AI57" s="173">
        <v>387.86799999999999</v>
      </c>
      <c r="AJ57" s="173">
        <v>137.20400000000001</v>
      </c>
      <c r="AK57" s="173">
        <v>356.62599999999998</v>
      </c>
      <c r="AL57" s="173">
        <v>464.81799999999998</v>
      </c>
      <c r="AM57" s="173">
        <v>823.26599999999996</v>
      </c>
      <c r="AN57" s="173"/>
      <c r="AO57" s="173"/>
      <c r="AP57" s="173"/>
      <c r="AQ57" s="173"/>
      <c r="AR57" s="173"/>
      <c r="AS57" s="173"/>
      <c r="AT57" s="173"/>
      <c r="AU57" s="173"/>
      <c r="AV57" s="173"/>
      <c r="AW57" s="173"/>
      <c r="AX57" s="173"/>
      <c r="AY57" s="173"/>
      <c r="ALQ57" s="2" t="e">
        <v>#N/A</v>
      </c>
    </row>
    <row r="58" spans="1:1005" ht="15">
      <c r="A58" s="208">
        <v>45108</v>
      </c>
      <c r="B58" s="142">
        <v>69.89</v>
      </c>
      <c r="C58" s="142">
        <v>178.61</v>
      </c>
      <c r="D58" s="142">
        <v>137.63</v>
      </c>
      <c r="E58" s="124">
        <v>146.26499999999999</v>
      </c>
      <c r="F58" s="124">
        <v>191.55799999999999</v>
      </c>
      <c r="G58" s="125">
        <v>114.47</v>
      </c>
      <c r="H58" s="125">
        <v>83.394999999999996</v>
      </c>
      <c r="I58" s="125">
        <v>72.346000000000004</v>
      </c>
      <c r="J58" s="125">
        <v>82.822999999999993</v>
      </c>
      <c r="K58" s="125">
        <v>152.01</v>
      </c>
      <c r="L58" s="125">
        <v>80.706000000000003</v>
      </c>
      <c r="M58" s="125">
        <v>218.941</v>
      </c>
      <c r="N58" s="125">
        <v>81.207999999999998</v>
      </c>
      <c r="O58" s="125">
        <v>566.89300000000003</v>
      </c>
      <c r="P58" s="125">
        <v>140.631</v>
      </c>
      <c r="Q58" s="125">
        <v>217.66300000000001</v>
      </c>
      <c r="R58" s="125">
        <v>117.789</v>
      </c>
      <c r="S58" s="125">
        <v>254.411</v>
      </c>
      <c r="T58" s="125">
        <v>58.145000000000003</v>
      </c>
      <c r="U58" s="125">
        <v>67.376999999999995</v>
      </c>
      <c r="V58" s="125">
        <v>24.873999999999999</v>
      </c>
      <c r="W58" s="125">
        <v>72.349000000000004</v>
      </c>
      <c r="X58" s="125">
        <v>63.290999999999997</v>
      </c>
      <c r="Y58" s="125">
        <v>132.65899999999999</v>
      </c>
      <c r="Z58" s="125">
        <v>85.347999999999999</v>
      </c>
      <c r="AA58" s="125">
        <v>81.108999999999995</v>
      </c>
      <c r="AB58" s="125">
        <v>253.53200000000001</v>
      </c>
      <c r="AC58" s="125">
        <v>164.953</v>
      </c>
      <c r="AD58" s="125">
        <v>89.664000000000001</v>
      </c>
      <c r="AE58" s="126">
        <v>250.15299999999999</v>
      </c>
      <c r="AF58" s="125">
        <v>29.809000000000001</v>
      </c>
      <c r="AG58" s="125">
        <v>58.531999999999996</v>
      </c>
      <c r="AH58" s="125">
        <v>120.461</v>
      </c>
      <c r="AI58" s="173">
        <v>117.03100000000001</v>
      </c>
      <c r="AJ58" s="173">
        <v>53.552999999999997</v>
      </c>
      <c r="AK58" s="173">
        <v>201.864</v>
      </c>
      <c r="AL58" s="173">
        <v>256.24400000000003</v>
      </c>
      <c r="AM58" s="173">
        <v>362.14299999999997</v>
      </c>
      <c r="AN58" s="173"/>
      <c r="AO58" s="173"/>
      <c r="AP58" s="173"/>
      <c r="AQ58" s="173"/>
      <c r="AR58" s="173"/>
      <c r="AS58" s="173"/>
      <c r="AT58" s="173"/>
      <c r="AU58" s="173"/>
      <c r="AV58" s="173"/>
      <c r="AW58" s="173"/>
      <c r="AX58" s="173"/>
      <c r="AY58" s="173"/>
      <c r="ALQ58" s="2" t="e">
        <v>#N/A</v>
      </c>
    </row>
    <row r="59" spans="1:1005" ht="15">
      <c r="A59" s="208">
        <v>45139</v>
      </c>
      <c r="B59" s="142">
        <v>52.99</v>
      </c>
      <c r="C59" s="142">
        <v>92.21</v>
      </c>
      <c r="D59" s="142">
        <v>75.010000000000005</v>
      </c>
      <c r="E59" s="124">
        <v>67.936000000000007</v>
      </c>
      <c r="F59" s="124">
        <v>74.234999999999999</v>
      </c>
      <c r="G59" s="125">
        <v>63.427</v>
      </c>
      <c r="H59" s="125">
        <v>47.927999999999997</v>
      </c>
      <c r="I59" s="125">
        <v>54.234000000000002</v>
      </c>
      <c r="J59" s="125">
        <v>43.363999999999997</v>
      </c>
      <c r="K59" s="125">
        <v>63.390999999999998</v>
      </c>
      <c r="L59" s="125">
        <v>60.871000000000002</v>
      </c>
      <c r="M59" s="125">
        <v>75.936000000000007</v>
      </c>
      <c r="N59" s="125">
        <v>46.622999999999998</v>
      </c>
      <c r="O59" s="125">
        <v>153.012</v>
      </c>
      <c r="P59" s="125">
        <v>59.728000000000002</v>
      </c>
      <c r="Q59" s="125">
        <v>93.356999999999999</v>
      </c>
      <c r="R59" s="125">
        <v>56.103000000000002</v>
      </c>
      <c r="S59" s="125">
        <v>100.61</v>
      </c>
      <c r="T59" s="125">
        <v>46.325000000000003</v>
      </c>
      <c r="U59" s="125">
        <v>51.423999999999999</v>
      </c>
      <c r="V59" s="125">
        <v>20.503</v>
      </c>
      <c r="W59" s="125">
        <v>42.847999999999999</v>
      </c>
      <c r="X59" s="125">
        <v>39.573</v>
      </c>
      <c r="Y59" s="125">
        <v>62.389000000000003</v>
      </c>
      <c r="Z59" s="125">
        <v>60.468000000000004</v>
      </c>
      <c r="AA59" s="125">
        <v>54.674999999999997</v>
      </c>
      <c r="AB59" s="125">
        <v>89.418000000000006</v>
      </c>
      <c r="AC59" s="125">
        <v>62.822000000000003</v>
      </c>
      <c r="AD59" s="125">
        <v>54.722000000000001</v>
      </c>
      <c r="AE59" s="126">
        <v>76.891999999999996</v>
      </c>
      <c r="AF59" s="125">
        <v>29.611000000000001</v>
      </c>
      <c r="AG59" s="125">
        <v>41.811999999999998</v>
      </c>
      <c r="AH59" s="125">
        <v>62.956000000000003</v>
      </c>
      <c r="AI59" s="173">
        <v>49.515000000000001</v>
      </c>
      <c r="AJ59" s="173">
        <v>33.668999999999997</v>
      </c>
      <c r="AK59" s="173">
        <v>104.16</v>
      </c>
      <c r="AL59" s="173">
        <v>95.269000000000005</v>
      </c>
      <c r="AM59" s="173">
        <v>140.505</v>
      </c>
      <c r="AN59" s="173"/>
      <c r="AO59" s="173"/>
      <c r="AP59" s="173"/>
      <c r="AQ59" s="173"/>
      <c r="AR59" s="173"/>
      <c r="AS59" s="173"/>
      <c r="AT59" s="173"/>
      <c r="AU59" s="173"/>
      <c r="AV59" s="173"/>
      <c r="AW59" s="173"/>
      <c r="AX59" s="173"/>
      <c r="AY59" s="173"/>
      <c r="ALQ59" s="2" t="e">
        <v>#N/A</v>
      </c>
    </row>
    <row r="60" spans="1:1005" ht="15">
      <c r="A60" s="208">
        <v>45170</v>
      </c>
      <c r="B60" s="142">
        <v>36.58</v>
      </c>
      <c r="C60" s="142">
        <v>55.77</v>
      </c>
      <c r="D60" s="142">
        <v>46.81</v>
      </c>
      <c r="E60" s="124">
        <v>71.930000000000007</v>
      </c>
      <c r="F60" s="124">
        <v>76.825000000000003</v>
      </c>
      <c r="G60" s="125">
        <v>50.335999999999999</v>
      </c>
      <c r="H60" s="125">
        <v>49.579000000000001</v>
      </c>
      <c r="I60" s="125">
        <v>39.115000000000002</v>
      </c>
      <c r="J60" s="125">
        <v>36.841999999999999</v>
      </c>
      <c r="K60" s="125">
        <v>41.527999999999999</v>
      </c>
      <c r="L60" s="125">
        <v>50.783999999999999</v>
      </c>
      <c r="M60" s="125">
        <v>64.975999999999999</v>
      </c>
      <c r="N60" s="125">
        <v>44.860999999999997</v>
      </c>
      <c r="O60" s="125">
        <v>74.858000000000004</v>
      </c>
      <c r="P60" s="125">
        <v>49.000999999999998</v>
      </c>
      <c r="Q60" s="125">
        <v>70.861000000000004</v>
      </c>
      <c r="R60" s="125">
        <v>40.859000000000002</v>
      </c>
      <c r="S60" s="125">
        <v>57.091999999999999</v>
      </c>
      <c r="T60" s="125">
        <v>40.033999999999999</v>
      </c>
      <c r="U60" s="125">
        <v>36.856000000000002</v>
      </c>
      <c r="V60" s="125">
        <v>24.457000000000001</v>
      </c>
      <c r="W60" s="125">
        <v>64.97</v>
      </c>
      <c r="X60" s="125">
        <v>44.843000000000004</v>
      </c>
      <c r="Y60" s="125">
        <v>42.203000000000003</v>
      </c>
      <c r="Z60" s="125">
        <v>45.881</v>
      </c>
      <c r="AA60" s="125">
        <v>55.701000000000001</v>
      </c>
      <c r="AB60" s="125">
        <v>55.655000000000001</v>
      </c>
      <c r="AC60" s="125">
        <v>45.466999999999999</v>
      </c>
      <c r="AD60" s="125">
        <v>35.601999999999997</v>
      </c>
      <c r="AE60" s="126">
        <v>48.283000000000001</v>
      </c>
      <c r="AF60" s="125">
        <v>26.795000000000002</v>
      </c>
      <c r="AG60" s="125">
        <v>63.040999999999997</v>
      </c>
      <c r="AH60" s="125">
        <v>58.264000000000003</v>
      </c>
      <c r="AI60" s="173">
        <v>40.718000000000004</v>
      </c>
      <c r="AJ60" s="173">
        <v>29.617999999999999</v>
      </c>
      <c r="AK60" s="173">
        <v>87.052999999999997</v>
      </c>
      <c r="AL60" s="173">
        <v>49.070999999999998</v>
      </c>
      <c r="AM60" s="173">
        <v>82.218000000000004</v>
      </c>
      <c r="AN60" s="173"/>
      <c r="AO60" s="173"/>
      <c r="AP60" s="173"/>
      <c r="AQ60" s="173"/>
      <c r="AR60" s="173"/>
      <c r="AS60" s="173"/>
      <c r="AT60" s="173"/>
      <c r="AU60" s="173"/>
      <c r="AV60" s="173"/>
      <c r="AW60" s="173"/>
      <c r="AX60" s="173"/>
      <c r="AY60" s="173"/>
      <c r="ALQ60" s="2" t="e">
        <v>#N/A</v>
      </c>
    </row>
    <row r="61" spans="1:1005" ht="15">
      <c r="A61" s="208">
        <v>45200</v>
      </c>
      <c r="B61" s="142">
        <v>41.03</v>
      </c>
      <c r="C61" s="142">
        <v>52.14</v>
      </c>
      <c r="D61" s="142">
        <v>46.89</v>
      </c>
      <c r="E61" s="124">
        <v>101.941</v>
      </c>
      <c r="F61" s="124">
        <v>81.114000000000004</v>
      </c>
      <c r="G61" s="125">
        <v>40.546999999999997</v>
      </c>
      <c r="H61" s="125">
        <v>37.947000000000003</v>
      </c>
      <c r="I61" s="125">
        <v>37.526000000000003</v>
      </c>
      <c r="J61" s="125">
        <v>56.756</v>
      </c>
      <c r="K61" s="125">
        <v>35.046999999999997</v>
      </c>
      <c r="L61" s="125">
        <v>34.735999999999997</v>
      </c>
      <c r="M61" s="125">
        <v>55.930999999999997</v>
      </c>
      <c r="N61" s="125">
        <v>39.85</v>
      </c>
      <c r="O61" s="125">
        <v>68.778999999999996</v>
      </c>
      <c r="P61" s="125">
        <v>60.055</v>
      </c>
      <c r="Q61" s="125">
        <v>77.570999999999998</v>
      </c>
      <c r="R61" s="125">
        <v>48.054000000000002</v>
      </c>
      <c r="S61" s="125">
        <v>44.976999999999997</v>
      </c>
      <c r="T61" s="125">
        <v>35.212000000000003</v>
      </c>
      <c r="U61" s="125">
        <v>32.884</v>
      </c>
      <c r="V61" s="125">
        <v>34.674999999999997</v>
      </c>
      <c r="W61" s="125">
        <v>41.14</v>
      </c>
      <c r="X61" s="125">
        <v>42.235999999999997</v>
      </c>
      <c r="Y61" s="125">
        <v>59.366999999999997</v>
      </c>
      <c r="Z61" s="125">
        <v>78.897999999999996</v>
      </c>
      <c r="AA61" s="125">
        <v>52.667999999999999</v>
      </c>
      <c r="AB61" s="125">
        <v>48.893999999999998</v>
      </c>
      <c r="AC61" s="125">
        <v>44.957999999999998</v>
      </c>
      <c r="AD61" s="125">
        <v>35.942</v>
      </c>
      <c r="AE61" s="126">
        <v>47.228999999999999</v>
      </c>
      <c r="AF61" s="125">
        <v>25.132999999999999</v>
      </c>
      <c r="AG61" s="125">
        <v>58.508000000000003</v>
      </c>
      <c r="AH61" s="125">
        <v>72.460999999999999</v>
      </c>
      <c r="AI61" s="173">
        <v>35.158000000000001</v>
      </c>
      <c r="AJ61" s="173">
        <v>30.318999999999999</v>
      </c>
      <c r="AK61" s="173">
        <v>53.805999999999997</v>
      </c>
      <c r="AL61" s="173">
        <v>41.305999999999997</v>
      </c>
      <c r="AM61" s="173">
        <v>73.555999999999997</v>
      </c>
      <c r="AN61" s="173"/>
      <c r="AO61" s="173"/>
      <c r="AP61" s="173"/>
      <c r="AQ61" s="173"/>
      <c r="AR61" s="173"/>
      <c r="AS61" s="173"/>
      <c r="AT61" s="173"/>
      <c r="AU61" s="173"/>
      <c r="AV61" s="173"/>
      <c r="AW61" s="173"/>
      <c r="AX61" s="173"/>
      <c r="AY61" s="173"/>
      <c r="ALQ61" s="2" t="e">
        <v>#N/A</v>
      </c>
    </row>
    <row r="62" spans="1:1005" ht="15">
      <c r="A62" s="208">
        <v>45231</v>
      </c>
      <c r="B62" s="142">
        <v>36.5</v>
      </c>
      <c r="C62" s="142">
        <v>39.28</v>
      </c>
      <c r="D62" s="142">
        <v>38.090000000000003</v>
      </c>
      <c r="E62" s="124">
        <v>59.48</v>
      </c>
      <c r="F62" s="124">
        <v>56.927</v>
      </c>
      <c r="G62" s="125">
        <v>38.683</v>
      </c>
      <c r="H62" s="125">
        <v>29.082999999999998</v>
      </c>
      <c r="I62" s="125">
        <v>29.992999999999999</v>
      </c>
      <c r="J62" s="125">
        <v>47.526000000000003</v>
      </c>
      <c r="K62" s="125">
        <v>32.133000000000003</v>
      </c>
      <c r="L62" s="125">
        <v>29.161999999999999</v>
      </c>
      <c r="M62" s="125">
        <v>43.679000000000002</v>
      </c>
      <c r="N62" s="125">
        <v>35.991</v>
      </c>
      <c r="O62" s="125">
        <v>51.207000000000001</v>
      </c>
      <c r="P62" s="125">
        <v>44.13</v>
      </c>
      <c r="Q62" s="125">
        <v>52.936</v>
      </c>
      <c r="R62" s="125">
        <v>40.5</v>
      </c>
      <c r="S62" s="125">
        <v>36.174999999999997</v>
      </c>
      <c r="T62" s="125">
        <v>30.367000000000001</v>
      </c>
      <c r="U62" s="125">
        <v>31.85</v>
      </c>
      <c r="V62" s="125">
        <v>21.225000000000001</v>
      </c>
      <c r="W62" s="125">
        <v>29.277999999999999</v>
      </c>
      <c r="X62" s="125">
        <v>36.277999999999999</v>
      </c>
      <c r="Y62" s="125">
        <v>43.554000000000002</v>
      </c>
      <c r="Z62" s="125">
        <v>49.68</v>
      </c>
      <c r="AA62" s="125">
        <v>39.072000000000003</v>
      </c>
      <c r="AB62" s="125">
        <v>42.52</v>
      </c>
      <c r="AC62" s="125">
        <v>41.488999999999997</v>
      </c>
      <c r="AD62" s="125">
        <v>35.305999999999997</v>
      </c>
      <c r="AE62" s="126">
        <v>38.898000000000003</v>
      </c>
      <c r="AF62" s="125">
        <v>21.356000000000002</v>
      </c>
      <c r="AG62" s="125">
        <v>34.703000000000003</v>
      </c>
      <c r="AH62" s="125">
        <v>43.682000000000002</v>
      </c>
      <c r="AI62" s="173">
        <v>32.997999999999998</v>
      </c>
      <c r="AJ62" s="173">
        <v>28.827999999999999</v>
      </c>
      <c r="AK62" s="173">
        <v>36.924999999999997</v>
      </c>
      <c r="AL62" s="173">
        <v>35.076000000000001</v>
      </c>
      <c r="AM62" s="173">
        <v>57.914999999999999</v>
      </c>
      <c r="AN62" s="173"/>
      <c r="AO62" s="173"/>
      <c r="AP62" s="173"/>
      <c r="AQ62" s="173"/>
      <c r="AR62" s="173"/>
      <c r="AS62" s="173"/>
      <c r="AT62" s="173"/>
      <c r="AU62" s="173"/>
      <c r="AV62" s="173"/>
      <c r="AW62" s="173"/>
      <c r="AX62" s="173"/>
      <c r="AY62" s="173"/>
      <c r="ALQ62" s="2" t="e">
        <v>#N/A</v>
      </c>
    </row>
    <row r="63" spans="1:1005" ht="15">
      <c r="A63" s="208">
        <v>45261</v>
      </c>
      <c r="B63" s="142">
        <v>32.43</v>
      </c>
      <c r="C63" s="142">
        <v>32.43</v>
      </c>
      <c r="D63" s="142">
        <v>32.43</v>
      </c>
      <c r="E63" s="124">
        <v>43.582999999999998</v>
      </c>
      <c r="F63" s="124">
        <v>43.780999999999999</v>
      </c>
      <c r="G63" s="125">
        <v>34.517000000000003</v>
      </c>
      <c r="H63" s="125">
        <v>26.584</v>
      </c>
      <c r="I63" s="125">
        <v>26.992999999999999</v>
      </c>
      <c r="J63" s="125">
        <v>33.655999999999999</v>
      </c>
      <c r="K63" s="125">
        <v>29.530999999999999</v>
      </c>
      <c r="L63" s="125">
        <v>27.013000000000002</v>
      </c>
      <c r="M63" s="125">
        <v>38.183999999999997</v>
      </c>
      <c r="N63" s="125">
        <v>30.939</v>
      </c>
      <c r="O63" s="125">
        <v>46.578000000000003</v>
      </c>
      <c r="P63" s="125">
        <v>38.847000000000001</v>
      </c>
      <c r="Q63" s="125">
        <v>42.859000000000002</v>
      </c>
      <c r="R63" s="125">
        <v>37.384999999999998</v>
      </c>
      <c r="S63" s="125">
        <v>33.499000000000002</v>
      </c>
      <c r="T63" s="125">
        <v>27.193999999999999</v>
      </c>
      <c r="U63" s="125">
        <v>27.670999999999999</v>
      </c>
      <c r="V63" s="125">
        <v>17.869</v>
      </c>
      <c r="W63" s="125">
        <v>27.262</v>
      </c>
      <c r="X63" s="125">
        <v>28.765000000000001</v>
      </c>
      <c r="Y63" s="125">
        <v>33.200000000000003</v>
      </c>
      <c r="Z63" s="125">
        <v>35.213000000000001</v>
      </c>
      <c r="AA63" s="125">
        <v>30.030999999999999</v>
      </c>
      <c r="AB63" s="125">
        <v>38.731999999999999</v>
      </c>
      <c r="AC63" s="125">
        <v>34.652000000000001</v>
      </c>
      <c r="AD63" s="125">
        <v>30.178999999999998</v>
      </c>
      <c r="AE63" s="126">
        <v>34.808</v>
      </c>
      <c r="AF63" s="125">
        <v>19.946999999999999</v>
      </c>
      <c r="AG63" s="125">
        <v>26.948</v>
      </c>
      <c r="AH63" s="125">
        <v>33.786999999999999</v>
      </c>
      <c r="AI63" s="173">
        <v>31.245000000000001</v>
      </c>
      <c r="AJ63" s="173">
        <v>23.42</v>
      </c>
      <c r="AK63" s="173">
        <v>32.539000000000001</v>
      </c>
      <c r="AL63" s="173">
        <v>33.387</v>
      </c>
      <c r="AM63" s="173">
        <v>49.704000000000001</v>
      </c>
      <c r="AN63" s="173"/>
      <c r="AO63" s="173"/>
      <c r="AP63" s="173"/>
      <c r="AQ63" s="173"/>
      <c r="AR63" s="173"/>
      <c r="AS63" s="173"/>
      <c r="AT63" s="173"/>
      <c r="AU63" s="173"/>
      <c r="AV63" s="173"/>
      <c r="AW63" s="173"/>
      <c r="AX63" s="173"/>
      <c r="AY63" s="173"/>
      <c r="ALQ63" s="2" t="e">
        <v>#N/A</v>
      </c>
    </row>
    <row r="64" spans="1:1005" ht="1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43466</v>
      </c>
      <c r="B4" s="163">
        <v>28</v>
      </c>
      <c r="C4" s="163">
        <v>28</v>
      </c>
      <c r="D4" s="159">
        <v>28</v>
      </c>
      <c r="E4" s="11">
        <v>28.181999999999999</v>
      </c>
      <c r="F4" s="11">
        <v>28</v>
      </c>
      <c r="G4" s="11">
        <v>28</v>
      </c>
      <c r="H4" s="11">
        <v>28</v>
      </c>
      <c r="I4" s="11">
        <v>28</v>
      </c>
      <c r="J4" s="11">
        <v>28</v>
      </c>
      <c r="K4" s="11">
        <v>28.164000000000001</v>
      </c>
      <c r="L4" s="11">
        <v>28</v>
      </c>
      <c r="M4" s="11">
        <v>28</v>
      </c>
      <c r="N4" s="11">
        <v>28.013999999999999</v>
      </c>
      <c r="O4" s="11">
        <v>28</v>
      </c>
      <c r="P4" s="11">
        <v>28</v>
      </c>
      <c r="Q4" s="11">
        <v>28</v>
      </c>
      <c r="R4" s="11">
        <v>28.026</v>
      </c>
      <c r="S4" s="11">
        <v>28.050999999999998</v>
      </c>
      <c r="T4" s="11">
        <v>28.001999999999999</v>
      </c>
      <c r="U4" s="11">
        <v>28</v>
      </c>
      <c r="V4" s="11">
        <v>28</v>
      </c>
      <c r="W4" s="11">
        <v>28</v>
      </c>
      <c r="X4" s="11">
        <v>29.2</v>
      </c>
      <c r="Y4" s="11">
        <v>28</v>
      </c>
      <c r="Z4" s="11">
        <v>28</v>
      </c>
      <c r="AA4" s="11">
        <v>28</v>
      </c>
      <c r="AB4" s="11">
        <v>28</v>
      </c>
      <c r="AC4" s="11">
        <v>28</v>
      </c>
      <c r="AD4" s="11">
        <v>28</v>
      </c>
      <c r="AE4" s="11">
        <v>28</v>
      </c>
      <c r="AF4" s="11">
        <v>28</v>
      </c>
      <c r="AG4" s="11">
        <v>28.72</v>
      </c>
      <c r="AH4" s="127">
        <v>28</v>
      </c>
      <c r="AI4" s="173">
        <v>28.007999999999999</v>
      </c>
      <c r="AJ4" s="173">
        <v>29.844000000000001</v>
      </c>
      <c r="AK4" s="173">
        <v>28</v>
      </c>
      <c r="AL4" s="173">
        <v>28</v>
      </c>
      <c r="AM4" s="173">
        <v>28.097000000000001</v>
      </c>
      <c r="AN4" s="173"/>
      <c r="AO4" s="173"/>
      <c r="AP4" s="173"/>
      <c r="AQ4" s="173"/>
      <c r="AR4" s="173"/>
      <c r="AS4" s="173"/>
      <c r="AT4" s="173"/>
      <c r="AU4" s="173"/>
      <c r="AV4" s="173"/>
      <c r="AW4" s="173"/>
      <c r="AX4" s="173"/>
      <c r="AY4" s="173"/>
    </row>
    <row r="5" spans="1:54" ht="15">
      <c r="A5" s="184">
        <v>43497</v>
      </c>
      <c r="B5" s="163">
        <v>26</v>
      </c>
      <c r="C5" s="163">
        <v>26</v>
      </c>
      <c r="D5" s="159">
        <v>26</v>
      </c>
      <c r="E5" s="11">
        <v>30.308</v>
      </c>
      <c r="F5" s="11">
        <v>29.521000000000001</v>
      </c>
      <c r="G5" s="11">
        <v>25.74</v>
      </c>
      <c r="H5" s="11">
        <v>24.399000000000001</v>
      </c>
      <c r="I5" s="11">
        <v>25.289000000000001</v>
      </c>
      <c r="J5" s="11">
        <v>62.381999999999998</v>
      </c>
      <c r="K5" s="11">
        <v>28.486000000000001</v>
      </c>
      <c r="L5" s="11">
        <v>24.448</v>
      </c>
      <c r="M5" s="11">
        <v>25.378</v>
      </c>
      <c r="N5" s="11">
        <v>26.074999999999999</v>
      </c>
      <c r="O5" s="11">
        <v>26.454999999999998</v>
      </c>
      <c r="P5" s="11">
        <v>24.498999999999999</v>
      </c>
      <c r="Q5" s="11">
        <v>25.027000000000001</v>
      </c>
      <c r="R5" s="11">
        <v>24.875</v>
      </c>
      <c r="S5" s="11">
        <v>35.557000000000002</v>
      </c>
      <c r="T5" s="11">
        <v>32.512</v>
      </c>
      <c r="U5" s="11">
        <v>26</v>
      </c>
      <c r="V5" s="11">
        <v>25.068000000000001</v>
      </c>
      <c r="W5" s="11">
        <v>27.64</v>
      </c>
      <c r="X5" s="11">
        <v>31.440999999999999</v>
      </c>
      <c r="Y5" s="11">
        <v>25.091999999999999</v>
      </c>
      <c r="Z5" s="11">
        <v>24.401</v>
      </c>
      <c r="AA5" s="11">
        <v>32.686</v>
      </c>
      <c r="AB5" s="11">
        <v>24.600999999999999</v>
      </c>
      <c r="AC5" s="11">
        <v>25.212</v>
      </c>
      <c r="AD5" s="11">
        <v>26.042000000000002</v>
      </c>
      <c r="AE5" s="11">
        <v>27.12</v>
      </c>
      <c r="AF5" s="11">
        <v>24.861000000000001</v>
      </c>
      <c r="AG5" s="11">
        <v>27.43</v>
      </c>
      <c r="AH5" s="127">
        <v>24.4</v>
      </c>
      <c r="AI5" s="173">
        <v>25.751999999999999</v>
      </c>
      <c r="AJ5" s="173">
        <v>28.884</v>
      </c>
      <c r="AK5" s="173">
        <v>24.456</v>
      </c>
      <c r="AL5" s="173">
        <v>31.459</v>
      </c>
      <c r="AM5" s="173">
        <v>34.167999999999999</v>
      </c>
      <c r="AN5" s="173"/>
      <c r="AO5" s="173"/>
      <c r="AP5" s="173"/>
      <c r="AQ5" s="173"/>
      <c r="AR5" s="173"/>
      <c r="AS5" s="173"/>
      <c r="AT5" s="173"/>
      <c r="AU5" s="173"/>
      <c r="AV5" s="173"/>
      <c r="AW5" s="173"/>
      <c r="AX5" s="173"/>
      <c r="AY5" s="173"/>
    </row>
    <row r="6" spans="1:54" ht="15">
      <c r="A6" s="184">
        <v>43525</v>
      </c>
      <c r="B6" s="163">
        <v>43</v>
      </c>
      <c r="C6" s="163">
        <v>43</v>
      </c>
      <c r="D6" s="159">
        <v>43</v>
      </c>
      <c r="E6" s="11">
        <v>48.56</v>
      </c>
      <c r="F6" s="11">
        <v>44.935000000000002</v>
      </c>
      <c r="G6" s="11">
        <v>38.298999999999999</v>
      </c>
      <c r="H6" s="11">
        <v>29.445</v>
      </c>
      <c r="I6" s="11">
        <v>33.323</v>
      </c>
      <c r="J6" s="11">
        <v>109.184</v>
      </c>
      <c r="K6" s="11">
        <v>41.695999999999998</v>
      </c>
      <c r="L6" s="11">
        <v>36.941000000000003</v>
      </c>
      <c r="M6" s="11">
        <v>57.155999999999999</v>
      </c>
      <c r="N6" s="11">
        <v>44.194000000000003</v>
      </c>
      <c r="O6" s="11">
        <v>33.54</v>
      </c>
      <c r="P6" s="11">
        <v>42.566000000000003</v>
      </c>
      <c r="Q6" s="11">
        <v>46.646000000000001</v>
      </c>
      <c r="R6" s="11">
        <v>49.116</v>
      </c>
      <c r="S6" s="11">
        <v>65.578999999999994</v>
      </c>
      <c r="T6" s="11">
        <v>47.895000000000003</v>
      </c>
      <c r="U6" s="11">
        <v>44.55</v>
      </c>
      <c r="V6" s="11">
        <v>42.939</v>
      </c>
      <c r="W6" s="11">
        <v>43</v>
      </c>
      <c r="X6" s="11">
        <v>40.098999999999997</v>
      </c>
      <c r="Y6" s="11">
        <v>38.936999999999998</v>
      </c>
      <c r="Z6" s="11">
        <v>30.716999999999999</v>
      </c>
      <c r="AA6" s="11">
        <v>41.255000000000003</v>
      </c>
      <c r="AB6" s="11">
        <v>49.485999999999997</v>
      </c>
      <c r="AC6" s="11">
        <v>44.527999999999999</v>
      </c>
      <c r="AD6" s="11">
        <v>35.313000000000002</v>
      </c>
      <c r="AE6" s="11">
        <v>58.875999999999998</v>
      </c>
      <c r="AF6" s="11">
        <v>32.968000000000004</v>
      </c>
      <c r="AG6" s="11">
        <v>47.043999999999997</v>
      </c>
      <c r="AH6" s="127">
        <v>36.371000000000002</v>
      </c>
      <c r="AI6" s="173">
        <v>33.478000000000002</v>
      </c>
      <c r="AJ6" s="173">
        <v>53.712000000000003</v>
      </c>
      <c r="AK6" s="173">
        <v>37.344999999999999</v>
      </c>
      <c r="AL6" s="173">
        <v>43.918999999999997</v>
      </c>
      <c r="AM6" s="173">
        <v>53.151000000000003</v>
      </c>
      <c r="AN6" s="173"/>
      <c r="AO6" s="173"/>
      <c r="AP6" s="173"/>
      <c r="AQ6" s="173"/>
      <c r="AR6" s="173"/>
      <c r="AS6" s="173"/>
      <c r="AT6" s="173"/>
      <c r="AU6" s="173"/>
      <c r="AV6" s="173"/>
      <c r="AW6" s="173"/>
      <c r="AX6" s="173"/>
      <c r="AY6" s="173"/>
    </row>
    <row r="7" spans="1:54" ht="15">
      <c r="A7" s="184">
        <v>43556</v>
      </c>
      <c r="B7" s="163">
        <v>26.48</v>
      </c>
      <c r="C7" s="163">
        <v>101.21</v>
      </c>
      <c r="D7" s="159">
        <v>60</v>
      </c>
      <c r="E7" s="11">
        <v>54.792000000000002</v>
      </c>
      <c r="F7" s="11">
        <v>44.179000000000002</v>
      </c>
      <c r="G7" s="11">
        <v>40.506999999999998</v>
      </c>
      <c r="H7" s="11">
        <v>33.280999999999999</v>
      </c>
      <c r="I7" s="11">
        <v>63.581000000000003</v>
      </c>
      <c r="J7" s="11">
        <v>128.87799999999999</v>
      </c>
      <c r="K7" s="11">
        <v>70.013000000000005</v>
      </c>
      <c r="L7" s="11">
        <v>67.156999999999996</v>
      </c>
      <c r="M7" s="11">
        <v>101.872</v>
      </c>
      <c r="N7" s="11">
        <v>88.325000000000003</v>
      </c>
      <c r="O7" s="11">
        <v>48.872999999999998</v>
      </c>
      <c r="P7" s="11">
        <v>48.418999999999997</v>
      </c>
      <c r="Q7" s="11">
        <v>60</v>
      </c>
      <c r="R7" s="11">
        <v>80.596000000000004</v>
      </c>
      <c r="S7" s="11">
        <v>58.786999999999999</v>
      </c>
      <c r="T7" s="11">
        <v>75.093999999999994</v>
      </c>
      <c r="U7" s="11">
        <v>46.841999999999999</v>
      </c>
      <c r="V7" s="11">
        <v>69.852999999999994</v>
      </c>
      <c r="W7" s="11">
        <v>51.104999999999997</v>
      </c>
      <c r="X7" s="11">
        <v>71.623999999999995</v>
      </c>
      <c r="Y7" s="11">
        <v>43.47</v>
      </c>
      <c r="Z7" s="11">
        <v>52.883000000000003</v>
      </c>
      <c r="AA7" s="11">
        <v>61.170999999999999</v>
      </c>
      <c r="AB7" s="11">
        <v>74.676000000000002</v>
      </c>
      <c r="AC7" s="11">
        <v>56.615000000000002</v>
      </c>
      <c r="AD7" s="11">
        <v>73.194999999999993</v>
      </c>
      <c r="AE7" s="11">
        <v>60.478999999999999</v>
      </c>
      <c r="AF7" s="11">
        <v>33.247</v>
      </c>
      <c r="AG7" s="11">
        <v>66.375</v>
      </c>
      <c r="AH7" s="127">
        <v>51.36</v>
      </c>
      <c r="AI7" s="173">
        <v>45.462000000000003</v>
      </c>
      <c r="AJ7" s="173">
        <v>98.867999999999995</v>
      </c>
      <c r="AK7" s="173">
        <v>41.817</v>
      </c>
      <c r="AL7" s="173">
        <v>67.397999999999996</v>
      </c>
      <c r="AM7" s="173">
        <v>51.134999999999998</v>
      </c>
      <c r="AN7" s="173"/>
      <c r="AO7" s="173"/>
      <c r="AP7" s="173"/>
      <c r="AQ7" s="173"/>
      <c r="AR7" s="173"/>
      <c r="AS7" s="173"/>
      <c r="AT7" s="173"/>
      <c r="AU7" s="173"/>
      <c r="AV7" s="173"/>
      <c r="AW7" s="173"/>
      <c r="AX7" s="173"/>
      <c r="AY7" s="173"/>
    </row>
    <row r="8" spans="1:54" ht="15">
      <c r="A8" s="184">
        <v>43586</v>
      </c>
      <c r="B8" s="163">
        <v>50.75</v>
      </c>
      <c r="C8" s="163">
        <v>193.99</v>
      </c>
      <c r="D8" s="159">
        <v>100</v>
      </c>
      <c r="E8" s="11">
        <v>100</v>
      </c>
      <c r="F8" s="11">
        <v>121.64</v>
      </c>
      <c r="G8" s="11">
        <v>72.126000000000005</v>
      </c>
      <c r="H8" s="11">
        <v>52.277000000000001</v>
      </c>
      <c r="I8" s="11">
        <v>120.16800000000001</v>
      </c>
      <c r="J8" s="11">
        <v>196.73099999999999</v>
      </c>
      <c r="K8" s="11">
        <v>206.423</v>
      </c>
      <c r="L8" s="11">
        <v>107.958</v>
      </c>
      <c r="M8" s="11">
        <v>144.1</v>
      </c>
      <c r="N8" s="11">
        <v>87.64</v>
      </c>
      <c r="O8" s="11">
        <v>61.396000000000001</v>
      </c>
      <c r="P8" s="11">
        <v>78.959999999999994</v>
      </c>
      <c r="Q8" s="11">
        <v>167.595</v>
      </c>
      <c r="R8" s="11">
        <v>157.41900000000001</v>
      </c>
      <c r="S8" s="11">
        <v>65.634</v>
      </c>
      <c r="T8" s="11">
        <v>74.061000000000007</v>
      </c>
      <c r="U8" s="11">
        <v>111.905</v>
      </c>
      <c r="V8" s="11">
        <v>133.50899999999999</v>
      </c>
      <c r="W8" s="11">
        <v>125.059</v>
      </c>
      <c r="X8" s="11">
        <v>156.79900000000001</v>
      </c>
      <c r="Y8" s="11">
        <v>85.438999999999993</v>
      </c>
      <c r="Z8" s="11">
        <v>49.905000000000001</v>
      </c>
      <c r="AA8" s="11">
        <v>61.033999999999999</v>
      </c>
      <c r="AB8" s="11">
        <v>74.48</v>
      </c>
      <c r="AC8" s="11">
        <v>98.197000000000003</v>
      </c>
      <c r="AD8" s="11">
        <v>139.43899999999999</v>
      </c>
      <c r="AE8" s="11">
        <v>135.93</v>
      </c>
      <c r="AF8" s="11">
        <v>94.911000000000001</v>
      </c>
      <c r="AG8" s="11">
        <v>101.485</v>
      </c>
      <c r="AH8" s="127">
        <v>28.431000000000001</v>
      </c>
      <c r="AI8" s="173">
        <v>78.540999999999997</v>
      </c>
      <c r="AJ8" s="173">
        <v>126.009</v>
      </c>
      <c r="AK8" s="173">
        <v>68.78</v>
      </c>
      <c r="AL8" s="173">
        <v>156.73099999999999</v>
      </c>
      <c r="AM8" s="173">
        <v>67.096999999999994</v>
      </c>
      <c r="AN8" s="173"/>
      <c r="AO8" s="173"/>
      <c r="AP8" s="173"/>
      <c r="AQ8" s="173"/>
      <c r="AR8" s="173"/>
      <c r="AS8" s="173"/>
      <c r="AT8" s="173"/>
      <c r="AU8" s="173"/>
      <c r="AV8" s="173"/>
      <c r="AW8" s="173"/>
      <c r="AX8" s="173"/>
      <c r="AY8" s="173"/>
    </row>
    <row r="9" spans="1:54" ht="15">
      <c r="A9" s="184">
        <v>43617</v>
      </c>
      <c r="B9" s="163">
        <v>92.75</v>
      </c>
      <c r="C9" s="163">
        <v>354.49</v>
      </c>
      <c r="D9" s="159">
        <v>220</v>
      </c>
      <c r="E9" s="11">
        <v>179.494</v>
      </c>
      <c r="F9" s="11">
        <v>252.56399999999999</v>
      </c>
      <c r="G9" s="11">
        <v>264.99799999999999</v>
      </c>
      <c r="H9" s="11">
        <v>151.11500000000001</v>
      </c>
      <c r="I9" s="11">
        <v>78.207999999999998</v>
      </c>
      <c r="J9" s="11">
        <v>524.173</v>
      </c>
      <c r="K9" s="11">
        <v>148.91999999999999</v>
      </c>
      <c r="L9" s="11">
        <v>131.929</v>
      </c>
      <c r="M9" s="11">
        <v>220</v>
      </c>
      <c r="N9" s="11">
        <v>224.52099999999999</v>
      </c>
      <c r="O9" s="11">
        <v>248.423</v>
      </c>
      <c r="P9" s="11">
        <v>10.385999999999999</v>
      </c>
      <c r="Q9" s="11">
        <v>280.75200000000001</v>
      </c>
      <c r="R9" s="11">
        <v>160.20400000000001</v>
      </c>
      <c r="S9" s="11">
        <v>355.65499999999997</v>
      </c>
      <c r="T9" s="11">
        <v>316.33600000000001</v>
      </c>
      <c r="U9" s="11">
        <v>260.642</v>
      </c>
      <c r="V9" s="11">
        <v>249.251</v>
      </c>
      <c r="W9" s="11">
        <v>367.512</v>
      </c>
      <c r="X9" s="11">
        <v>222.14099999999999</v>
      </c>
      <c r="Y9" s="11">
        <v>75.091999999999999</v>
      </c>
      <c r="Z9" s="11">
        <v>145.738</v>
      </c>
      <c r="AA9" s="11">
        <v>184.14</v>
      </c>
      <c r="AB9" s="11">
        <v>159.03700000000001</v>
      </c>
      <c r="AC9" s="11">
        <v>228.27099999999999</v>
      </c>
      <c r="AD9" s="11">
        <v>143.15700000000001</v>
      </c>
      <c r="AE9" s="11">
        <v>45.965000000000003</v>
      </c>
      <c r="AF9" s="11">
        <v>223.20400000000001</v>
      </c>
      <c r="AG9" s="11">
        <v>339.32</v>
      </c>
      <c r="AH9" s="127">
        <v>175.33699999999999</v>
      </c>
      <c r="AI9" s="173">
        <v>239.37</v>
      </c>
      <c r="AJ9" s="173">
        <v>162.279</v>
      </c>
      <c r="AK9" s="173">
        <v>68.438999999999993</v>
      </c>
      <c r="AL9" s="173">
        <v>349.05099999999999</v>
      </c>
      <c r="AM9" s="173">
        <v>138.99799999999999</v>
      </c>
      <c r="AN9" s="173"/>
      <c r="AO9" s="173"/>
      <c r="AP9" s="173"/>
      <c r="AQ9" s="173"/>
      <c r="AR9" s="173"/>
      <c r="AS9" s="173"/>
      <c r="AT9" s="173"/>
      <c r="AU9" s="173"/>
      <c r="AV9" s="173"/>
      <c r="AW9" s="173"/>
      <c r="AX9" s="173"/>
      <c r="AY9" s="173"/>
    </row>
    <row r="10" spans="1:54" ht="15">
      <c r="A10" s="184">
        <v>43647</v>
      </c>
      <c r="B10" s="163">
        <v>55.02</v>
      </c>
      <c r="C10" s="163">
        <v>210.31</v>
      </c>
      <c r="D10" s="159">
        <v>120</v>
      </c>
      <c r="E10" s="11">
        <v>86.908000000000001</v>
      </c>
      <c r="F10" s="11">
        <v>283.435</v>
      </c>
      <c r="G10" s="11">
        <v>253.327</v>
      </c>
      <c r="H10" s="11">
        <v>113.355</v>
      </c>
      <c r="I10" s="11">
        <v>28.968</v>
      </c>
      <c r="J10" s="11">
        <v>189.59899999999999</v>
      </c>
      <c r="K10" s="11">
        <v>60.691000000000003</v>
      </c>
      <c r="L10" s="11">
        <v>31.847999999999999</v>
      </c>
      <c r="M10" s="11">
        <v>133.506</v>
      </c>
      <c r="N10" s="11">
        <v>177.45400000000001</v>
      </c>
      <c r="O10" s="11">
        <v>126.676</v>
      </c>
      <c r="P10" s="11">
        <v>9.3770000000000007</v>
      </c>
      <c r="Q10" s="11">
        <v>191.85300000000001</v>
      </c>
      <c r="R10" s="11">
        <v>39.087000000000003</v>
      </c>
      <c r="S10" s="11">
        <v>384.98500000000001</v>
      </c>
      <c r="T10" s="11">
        <v>176.90199999999999</v>
      </c>
      <c r="U10" s="11">
        <v>108.24299999999999</v>
      </c>
      <c r="V10" s="11">
        <v>361.20699999999999</v>
      </c>
      <c r="W10" s="11">
        <v>264.048</v>
      </c>
      <c r="X10" s="11">
        <v>86.204999999999998</v>
      </c>
      <c r="Y10" s="11">
        <v>15.805999999999999</v>
      </c>
      <c r="Z10" s="11">
        <v>58.774999999999999</v>
      </c>
      <c r="AA10" s="11">
        <v>71.293999999999997</v>
      </c>
      <c r="AB10" s="11">
        <v>120</v>
      </c>
      <c r="AC10" s="11">
        <v>177.73599999999999</v>
      </c>
      <c r="AD10" s="11">
        <v>38.100999999999999</v>
      </c>
      <c r="AE10" s="11">
        <v>5.8920000000000003</v>
      </c>
      <c r="AF10" s="11">
        <v>194.27</v>
      </c>
      <c r="AG10" s="11">
        <v>281.75700000000001</v>
      </c>
      <c r="AH10" s="127">
        <v>189.83199999999999</v>
      </c>
      <c r="AI10" s="173">
        <v>428.346</v>
      </c>
      <c r="AJ10" s="173">
        <v>65.727999999999994</v>
      </c>
      <c r="AK10" s="173">
        <v>23.099</v>
      </c>
      <c r="AL10" s="173">
        <v>238.886</v>
      </c>
      <c r="AM10" s="173">
        <v>72.162999999999997</v>
      </c>
      <c r="AN10" s="173"/>
      <c r="AO10" s="173"/>
      <c r="AP10" s="173"/>
      <c r="AQ10" s="173"/>
      <c r="AR10" s="173"/>
      <c r="AS10" s="173"/>
      <c r="AT10" s="173"/>
      <c r="AU10" s="173"/>
      <c r="AV10" s="173"/>
      <c r="AW10" s="173"/>
      <c r="AX10" s="173"/>
      <c r="AY10" s="173"/>
    </row>
    <row r="11" spans="1:54" ht="15">
      <c r="A11" s="184">
        <v>43678</v>
      </c>
      <c r="B11" s="163">
        <v>34.6</v>
      </c>
      <c r="C11" s="163">
        <v>90.4</v>
      </c>
      <c r="D11" s="159">
        <v>57</v>
      </c>
      <c r="E11" s="11">
        <v>39.255000000000003</v>
      </c>
      <c r="F11" s="11">
        <v>126.861</v>
      </c>
      <c r="G11" s="11">
        <v>119.47</v>
      </c>
      <c r="H11" s="11">
        <v>49.369</v>
      </c>
      <c r="I11" s="11">
        <v>24.533999999999999</v>
      </c>
      <c r="J11" s="11">
        <v>81.933000000000007</v>
      </c>
      <c r="K11" s="11">
        <v>51.722999999999999</v>
      </c>
      <c r="L11" s="11">
        <v>27.388000000000002</v>
      </c>
      <c r="M11" s="11">
        <v>57</v>
      </c>
      <c r="N11" s="11">
        <v>60.786999999999999</v>
      </c>
      <c r="O11" s="11">
        <v>61.695999999999998</v>
      </c>
      <c r="P11" s="11">
        <v>12.022</v>
      </c>
      <c r="Q11" s="11">
        <v>167.54300000000001</v>
      </c>
      <c r="R11" s="11">
        <v>30.064</v>
      </c>
      <c r="S11" s="11">
        <v>144.90899999999999</v>
      </c>
      <c r="T11" s="11">
        <v>64.887</v>
      </c>
      <c r="U11" s="11">
        <v>75.658000000000001</v>
      </c>
      <c r="V11" s="11">
        <v>131.43600000000001</v>
      </c>
      <c r="W11" s="11">
        <v>101.36199999999999</v>
      </c>
      <c r="X11" s="11">
        <v>43.548999999999999</v>
      </c>
      <c r="Y11" s="11">
        <v>17.27</v>
      </c>
      <c r="Z11" s="11">
        <v>30.667000000000002</v>
      </c>
      <c r="AA11" s="11">
        <v>35.396999999999998</v>
      </c>
      <c r="AB11" s="11">
        <v>51.994</v>
      </c>
      <c r="AC11" s="11">
        <v>67.995000000000005</v>
      </c>
      <c r="AD11" s="11">
        <v>31.081</v>
      </c>
      <c r="AE11" s="11">
        <v>25.661999999999999</v>
      </c>
      <c r="AF11" s="11">
        <v>65.031000000000006</v>
      </c>
      <c r="AG11" s="11">
        <v>93.298000000000002</v>
      </c>
      <c r="AH11" s="127">
        <v>67.966999999999999</v>
      </c>
      <c r="AI11" s="173">
        <v>140.26</v>
      </c>
      <c r="AJ11" s="173">
        <v>34.127000000000002</v>
      </c>
      <c r="AK11" s="173">
        <v>21.125</v>
      </c>
      <c r="AL11" s="173">
        <v>89.965999999999994</v>
      </c>
      <c r="AM11" s="173">
        <v>34.006</v>
      </c>
      <c r="AN11" s="173"/>
      <c r="AO11" s="173"/>
      <c r="AP11" s="173"/>
      <c r="AQ11" s="173"/>
      <c r="AR11" s="173"/>
      <c r="AS11" s="173"/>
      <c r="AT11" s="173"/>
      <c r="AU11" s="173"/>
      <c r="AV11" s="173"/>
      <c r="AW11" s="173"/>
      <c r="AX11" s="173"/>
      <c r="AY11" s="173"/>
    </row>
    <row r="12" spans="1:54" ht="15">
      <c r="A12" s="184">
        <v>43709</v>
      </c>
      <c r="B12" s="163">
        <v>27.27</v>
      </c>
      <c r="C12" s="163">
        <v>54.05</v>
      </c>
      <c r="D12" s="159">
        <v>37</v>
      </c>
      <c r="E12" s="11">
        <v>23.245999999999999</v>
      </c>
      <c r="F12" s="11">
        <v>64.203000000000003</v>
      </c>
      <c r="G12" s="11">
        <v>58.24</v>
      </c>
      <c r="H12" s="11">
        <v>37</v>
      </c>
      <c r="I12" s="11">
        <v>27.632000000000001</v>
      </c>
      <c r="J12" s="11">
        <v>46.74</v>
      </c>
      <c r="K12" s="11">
        <v>31.428999999999998</v>
      </c>
      <c r="L12" s="11">
        <v>21.173999999999999</v>
      </c>
      <c r="M12" s="11">
        <v>39.048999999999999</v>
      </c>
      <c r="N12" s="11">
        <v>38.957999999999998</v>
      </c>
      <c r="O12" s="11">
        <v>47.682000000000002</v>
      </c>
      <c r="P12" s="11">
        <v>15.973000000000001</v>
      </c>
      <c r="Q12" s="11">
        <v>56.984999999999999</v>
      </c>
      <c r="R12" s="11">
        <v>23.722000000000001</v>
      </c>
      <c r="S12" s="11">
        <v>55.372999999999998</v>
      </c>
      <c r="T12" s="11">
        <v>35.999000000000002</v>
      </c>
      <c r="U12" s="11">
        <v>53.238</v>
      </c>
      <c r="V12" s="11">
        <v>51.667000000000002</v>
      </c>
      <c r="W12" s="11">
        <v>62.841000000000001</v>
      </c>
      <c r="X12" s="11">
        <v>39.125999999999998</v>
      </c>
      <c r="Y12" s="11">
        <v>15.888</v>
      </c>
      <c r="Z12" s="11">
        <v>29.113</v>
      </c>
      <c r="AA12" s="11">
        <v>30.911000000000001</v>
      </c>
      <c r="AB12" s="11">
        <v>41.459000000000003</v>
      </c>
      <c r="AC12" s="11">
        <v>34.954000000000001</v>
      </c>
      <c r="AD12" s="11">
        <v>24.378</v>
      </c>
      <c r="AE12" s="11">
        <v>21.530999999999999</v>
      </c>
      <c r="AF12" s="11">
        <v>40.99</v>
      </c>
      <c r="AG12" s="11">
        <v>40.884</v>
      </c>
      <c r="AH12" s="127">
        <v>36.768999999999998</v>
      </c>
      <c r="AI12" s="173">
        <v>56.076999999999998</v>
      </c>
      <c r="AJ12" s="173">
        <v>23.245999999999999</v>
      </c>
      <c r="AK12" s="173">
        <v>25.4</v>
      </c>
      <c r="AL12" s="173">
        <v>55.735999999999997</v>
      </c>
      <c r="AM12" s="173">
        <v>24.908999999999999</v>
      </c>
      <c r="AN12" s="173"/>
      <c r="AO12" s="173"/>
      <c r="AP12" s="173"/>
      <c r="AQ12" s="173"/>
      <c r="AR12" s="173"/>
      <c r="AS12" s="173"/>
      <c r="AT12" s="173"/>
      <c r="AU12" s="173"/>
      <c r="AV12" s="173"/>
      <c r="AW12" s="173"/>
      <c r="AX12" s="173"/>
      <c r="AY12" s="173"/>
    </row>
    <row r="13" spans="1:54" ht="15">
      <c r="A13" s="184">
        <v>43739</v>
      </c>
      <c r="B13" s="163">
        <v>35.83</v>
      </c>
      <c r="C13" s="163">
        <v>57.15</v>
      </c>
      <c r="D13" s="159">
        <v>42.36</v>
      </c>
      <c r="E13" s="11">
        <v>33.634999999999998</v>
      </c>
      <c r="F13" s="11">
        <v>94.876999999999995</v>
      </c>
      <c r="G13" s="11">
        <v>67.125</v>
      </c>
      <c r="H13" s="11">
        <v>51.939</v>
      </c>
      <c r="I13" s="11">
        <v>37.023000000000003</v>
      </c>
      <c r="J13" s="11">
        <v>59.067</v>
      </c>
      <c r="K13" s="11">
        <v>29.582000000000001</v>
      </c>
      <c r="L13" s="11">
        <v>25.050999999999998</v>
      </c>
      <c r="M13" s="11">
        <v>40.704999999999998</v>
      </c>
      <c r="N13" s="11">
        <v>49.235999999999997</v>
      </c>
      <c r="O13" s="11">
        <v>36.661000000000001</v>
      </c>
      <c r="P13" s="11">
        <v>18.375</v>
      </c>
      <c r="Q13" s="11">
        <v>50.54</v>
      </c>
      <c r="R13" s="11">
        <v>37.533999999999999</v>
      </c>
      <c r="S13" s="11">
        <v>54.814999999999998</v>
      </c>
      <c r="T13" s="11">
        <v>40.933</v>
      </c>
      <c r="U13" s="11">
        <v>57.906999999999996</v>
      </c>
      <c r="V13" s="11">
        <v>54.664000000000001</v>
      </c>
      <c r="W13" s="11">
        <v>47.451000000000001</v>
      </c>
      <c r="X13" s="11">
        <v>40.624000000000002</v>
      </c>
      <c r="Y13" s="11">
        <v>21</v>
      </c>
      <c r="Z13" s="11">
        <v>34.476999999999997</v>
      </c>
      <c r="AA13" s="11">
        <v>28.722999999999999</v>
      </c>
      <c r="AB13" s="11">
        <v>43.704999999999998</v>
      </c>
      <c r="AC13" s="11">
        <v>40.408999999999999</v>
      </c>
      <c r="AD13" s="11">
        <v>44.444000000000003</v>
      </c>
      <c r="AE13" s="11">
        <v>41.122</v>
      </c>
      <c r="AF13" s="11">
        <v>41.283000000000001</v>
      </c>
      <c r="AG13" s="11">
        <v>48.220999999999997</v>
      </c>
      <c r="AH13" s="127">
        <v>34.142000000000003</v>
      </c>
      <c r="AI13" s="173">
        <v>55.831000000000003</v>
      </c>
      <c r="AJ13" s="173">
        <v>27.978999999999999</v>
      </c>
      <c r="AK13" s="173">
        <v>33.488999999999997</v>
      </c>
      <c r="AL13" s="173">
        <v>113.455</v>
      </c>
      <c r="AM13" s="173">
        <v>29.248000000000001</v>
      </c>
      <c r="AN13" s="173"/>
      <c r="AO13" s="173"/>
      <c r="AP13" s="173"/>
      <c r="AQ13" s="173"/>
      <c r="AR13" s="173"/>
      <c r="AS13" s="173"/>
      <c r="AT13" s="173"/>
      <c r="AU13" s="173"/>
      <c r="AV13" s="173"/>
      <c r="AW13" s="173"/>
      <c r="AX13" s="173"/>
      <c r="AY13" s="173"/>
    </row>
    <row r="14" spans="1:54" ht="15">
      <c r="A14" s="184">
        <v>43770</v>
      </c>
      <c r="B14" s="163">
        <v>38.119999999999997</v>
      </c>
      <c r="C14" s="163">
        <v>48.08</v>
      </c>
      <c r="D14" s="159">
        <v>39.39</v>
      </c>
      <c r="E14" s="11">
        <v>37.445999999999998</v>
      </c>
      <c r="F14" s="11">
        <v>53.116999999999997</v>
      </c>
      <c r="G14" s="11">
        <v>53.521000000000001</v>
      </c>
      <c r="H14" s="11">
        <v>34.354999999999997</v>
      </c>
      <c r="I14" s="11">
        <v>36.54</v>
      </c>
      <c r="J14" s="11">
        <v>51.427</v>
      </c>
      <c r="K14" s="11">
        <v>30.367999999999999</v>
      </c>
      <c r="L14" s="11">
        <v>27.657</v>
      </c>
      <c r="M14" s="11">
        <v>35.933999999999997</v>
      </c>
      <c r="N14" s="11">
        <v>42.295000000000002</v>
      </c>
      <c r="O14" s="11">
        <v>37.694000000000003</v>
      </c>
      <c r="P14" s="11">
        <v>21.152000000000001</v>
      </c>
      <c r="Q14" s="11">
        <v>42.485999999999997</v>
      </c>
      <c r="R14" s="11">
        <v>34.631999999999998</v>
      </c>
      <c r="S14" s="11">
        <v>48.534999999999997</v>
      </c>
      <c r="T14" s="11">
        <v>41.128</v>
      </c>
      <c r="U14" s="11">
        <v>39.698</v>
      </c>
      <c r="V14" s="11">
        <v>44.057000000000002</v>
      </c>
      <c r="W14" s="11">
        <v>42.005000000000003</v>
      </c>
      <c r="X14" s="11">
        <v>36.247</v>
      </c>
      <c r="Y14" s="11">
        <v>30.346</v>
      </c>
      <c r="Z14" s="11">
        <v>30.131</v>
      </c>
      <c r="AA14" s="11">
        <v>29.977</v>
      </c>
      <c r="AB14" s="11">
        <v>44.97</v>
      </c>
      <c r="AC14" s="11">
        <v>37.103999999999999</v>
      </c>
      <c r="AD14" s="11">
        <v>34.098999999999997</v>
      </c>
      <c r="AE14" s="11">
        <v>35.106000000000002</v>
      </c>
      <c r="AF14" s="11">
        <v>42.222999999999999</v>
      </c>
      <c r="AG14" s="11">
        <v>45.473999999999997</v>
      </c>
      <c r="AH14" s="127">
        <v>34.764000000000003</v>
      </c>
      <c r="AI14" s="173">
        <v>48.414000000000001</v>
      </c>
      <c r="AJ14" s="173">
        <v>34.92</v>
      </c>
      <c r="AK14" s="173">
        <v>28.986000000000001</v>
      </c>
      <c r="AL14" s="173">
        <v>58.872</v>
      </c>
      <c r="AM14" s="173">
        <v>29.77</v>
      </c>
      <c r="AN14" s="173"/>
      <c r="AO14" s="173"/>
      <c r="AP14" s="173"/>
      <c r="AQ14" s="173"/>
      <c r="AR14" s="173"/>
      <c r="AS14" s="173"/>
      <c r="AT14" s="173"/>
      <c r="AU14" s="173"/>
      <c r="AV14" s="173"/>
      <c r="AW14" s="173"/>
      <c r="AX14" s="173"/>
      <c r="AY14" s="173"/>
    </row>
    <row r="15" spans="1:54" ht="15">
      <c r="A15" s="184">
        <v>43800</v>
      </c>
      <c r="B15" s="163">
        <v>30.35</v>
      </c>
      <c r="C15" s="163">
        <v>34.65</v>
      </c>
      <c r="D15" s="159">
        <v>31.99</v>
      </c>
      <c r="E15" s="11">
        <v>33.128</v>
      </c>
      <c r="F15" s="11">
        <v>40.856999999999999</v>
      </c>
      <c r="G15" s="11">
        <v>39.804000000000002</v>
      </c>
      <c r="H15" s="11">
        <v>27.376000000000001</v>
      </c>
      <c r="I15" s="11">
        <v>25.283999999999999</v>
      </c>
      <c r="J15" s="11">
        <v>41.012999999999998</v>
      </c>
      <c r="K15" s="11">
        <v>26.887</v>
      </c>
      <c r="L15" s="11">
        <v>24.053000000000001</v>
      </c>
      <c r="M15" s="11">
        <v>30.795000000000002</v>
      </c>
      <c r="N15" s="11">
        <v>33.840000000000003</v>
      </c>
      <c r="O15" s="11">
        <v>32.502000000000002</v>
      </c>
      <c r="P15" s="11">
        <v>18.004000000000001</v>
      </c>
      <c r="Q15" s="11">
        <v>35.929000000000002</v>
      </c>
      <c r="R15" s="11">
        <v>27.745999999999999</v>
      </c>
      <c r="S15" s="11">
        <v>47.26</v>
      </c>
      <c r="T15" s="11">
        <v>38.732999999999997</v>
      </c>
      <c r="U15" s="11">
        <v>31.527000000000001</v>
      </c>
      <c r="V15" s="11">
        <v>38.828000000000003</v>
      </c>
      <c r="W15" s="11">
        <v>36.557000000000002</v>
      </c>
      <c r="X15" s="11">
        <v>29.905000000000001</v>
      </c>
      <c r="Y15" s="11">
        <v>23.117000000000001</v>
      </c>
      <c r="Z15" s="11">
        <v>24.866</v>
      </c>
      <c r="AA15" s="11">
        <v>25.663</v>
      </c>
      <c r="AB15" s="11">
        <v>31.559000000000001</v>
      </c>
      <c r="AC15" s="11">
        <v>32.387</v>
      </c>
      <c r="AD15" s="11">
        <v>29.65</v>
      </c>
      <c r="AE15" s="11">
        <v>25.509</v>
      </c>
      <c r="AF15" s="11">
        <v>33.709000000000003</v>
      </c>
      <c r="AG15" s="11">
        <v>36.646000000000001</v>
      </c>
      <c r="AH15" s="127">
        <v>29.277999999999999</v>
      </c>
      <c r="AI15" s="173">
        <v>39.329000000000001</v>
      </c>
      <c r="AJ15" s="173">
        <v>29.361000000000001</v>
      </c>
      <c r="AK15" s="173">
        <v>22.981999999999999</v>
      </c>
      <c r="AL15" s="173">
        <v>44.988999999999997</v>
      </c>
      <c r="AM15" s="173">
        <v>27.727</v>
      </c>
      <c r="AN15" s="173"/>
      <c r="AO15" s="173"/>
      <c r="AP15" s="173"/>
      <c r="AQ15" s="173"/>
      <c r="AR15" s="173"/>
      <c r="AS15" s="173"/>
      <c r="AT15" s="173"/>
      <c r="AU15" s="173"/>
      <c r="AV15" s="173"/>
      <c r="AW15" s="173"/>
      <c r="AX15" s="173"/>
      <c r="AY15" s="173"/>
    </row>
    <row r="16" spans="1:54" ht="15">
      <c r="A16" s="184">
        <v>43831</v>
      </c>
      <c r="B16" s="163">
        <v>28.41</v>
      </c>
      <c r="C16" s="163">
        <v>33.58</v>
      </c>
      <c r="D16" s="159">
        <v>30.31</v>
      </c>
      <c r="E16" s="11">
        <v>30.135999999999999</v>
      </c>
      <c r="F16" s="11">
        <v>36.441000000000003</v>
      </c>
      <c r="G16" s="11">
        <v>34.335999999999999</v>
      </c>
      <c r="H16" s="11">
        <v>23.507999999999999</v>
      </c>
      <c r="I16" s="11">
        <v>21.669</v>
      </c>
      <c r="J16" s="11">
        <v>35.341000000000001</v>
      </c>
      <c r="K16" s="11">
        <v>23.524000000000001</v>
      </c>
      <c r="L16" s="11">
        <v>21.114000000000001</v>
      </c>
      <c r="M16" s="11">
        <v>26.795000000000002</v>
      </c>
      <c r="N16" s="11">
        <v>28.666</v>
      </c>
      <c r="O16" s="11">
        <v>27.859000000000002</v>
      </c>
      <c r="P16" s="11">
        <v>16.266999999999999</v>
      </c>
      <c r="Q16" s="11">
        <v>31.31</v>
      </c>
      <c r="R16" s="11">
        <v>24.143000000000001</v>
      </c>
      <c r="S16" s="11">
        <v>37.316000000000003</v>
      </c>
      <c r="T16" s="11">
        <v>38.783999999999999</v>
      </c>
      <c r="U16" s="11">
        <v>27.021000000000001</v>
      </c>
      <c r="V16" s="11">
        <v>33.027000000000001</v>
      </c>
      <c r="W16" s="11">
        <v>32.090000000000003</v>
      </c>
      <c r="X16" s="11">
        <v>26.044</v>
      </c>
      <c r="Y16" s="11">
        <v>19.106999999999999</v>
      </c>
      <c r="Z16" s="11">
        <v>21.684999999999999</v>
      </c>
      <c r="AA16" s="11">
        <v>22.847000000000001</v>
      </c>
      <c r="AB16" s="11">
        <v>26.390999999999998</v>
      </c>
      <c r="AC16" s="11">
        <v>32.121000000000002</v>
      </c>
      <c r="AD16" s="11">
        <v>27.446000000000002</v>
      </c>
      <c r="AE16" s="11">
        <v>21.085000000000001</v>
      </c>
      <c r="AF16" s="11">
        <v>30.61</v>
      </c>
      <c r="AG16" s="11">
        <v>31.454000000000001</v>
      </c>
      <c r="AH16" s="127">
        <v>26.434000000000001</v>
      </c>
      <c r="AI16" s="173">
        <v>35.311999999999998</v>
      </c>
      <c r="AJ16" s="173">
        <v>24.704999999999998</v>
      </c>
      <c r="AK16" s="173">
        <v>20.326000000000001</v>
      </c>
      <c r="AL16" s="173">
        <v>40.81</v>
      </c>
      <c r="AM16" s="173">
        <v>31.701000000000001</v>
      </c>
      <c r="AN16" s="173"/>
      <c r="AO16" s="173"/>
      <c r="AP16" s="173"/>
      <c r="AQ16" s="173"/>
      <c r="AR16" s="173"/>
      <c r="AS16" s="173"/>
      <c r="AT16" s="173"/>
      <c r="AU16" s="173"/>
      <c r="AV16" s="173"/>
      <c r="AW16" s="173"/>
      <c r="AX16" s="173"/>
      <c r="AY16" s="173"/>
    </row>
    <row r="17" spans="1:51" ht="15">
      <c r="A17" s="184">
        <v>43862</v>
      </c>
      <c r="B17" s="163">
        <v>26.21</v>
      </c>
      <c r="C17" s="163">
        <v>30.45</v>
      </c>
      <c r="D17" s="159">
        <v>27.66</v>
      </c>
      <c r="E17" s="11">
        <v>30.936</v>
      </c>
      <c r="F17" s="11">
        <v>33.146999999999998</v>
      </c>
      <c r="G17" s="11">
        <v>30.373000000000001</v>
      </c>
      <c r="H17" s="11">
        <v>21.666</v>
      </c>
      <c r="I17" s="11">
        <v>62.048000000000002</v>
      </c>
      <c r="J17" s="11">
        <v>32.723999999999997</v>
      </c>
      <c r="K17" s="11">
        <v>21.007000000000001</v>
      </c>
      <c r="L17" s="11">
        <v>20.792000000000002</v>
      </c>
      <c r="M17" s="11">
        <v>24.876999999999999</v>
      </c>
      <c r="N17" s="11">
        <v>29.747</v>
      </c>
      <c r="O17" s="11">
        <v>25.151</v>
      </c>
      <c r="P17" s="11">
        <v>16.315999999999999</v>
      </c>
      <c r="Q17" s="11">
        <v>27.526</v>
      </c>
      <c r="R17" s="11">
        <v>33.356999999999999</v>
      </c>
      <c r="S17" s="11">
        <v>41.776000000000003</v>
      </c>
      <c r="T17" s="11">
        <v>32.514000000000003</v>
      </c>
      <c r="U17" s="11">
        <v>23.867999999999999</v>
      </c>
      <c r="V17" s="11">
        <v>31.007000000000001</v>
      </c>
      <c r="W17" s="11">
        <v>32.628</v>
      </c>
      <c r="X17" s="11">
        <v>23.524999999999999</v>
      </c>
      <c r="Y17" s="11">
        <v>17.478000000000002</v>
      </c>
      <c r="Z17" s="11">
        <v>28.274000000000001</v>
      </c>
      <c r="AA17" s="11">
        <v>21.896999999999998</v>
      </c>
      <c r="AB17" s="11">
        <v>24.352</v>
      </c>
      <c r="AC17" s="11">
        <v>27.995999999999999</v>
      </c>
      <c r="AD17" s="11">
        <v>26.600999999999999</v>
      </c>
      <c r="AE17" s="11">
        <v>18.693000000000001</v>
      </c>
      <c r="AF17" s="11">
        <v>29.553000000000001</v>
      </c>
      <c r="AG17" s="11">
        <v>27.48</v>
      </c>
      <c r="AH17" s="127">
        <v>25.635999999999999</v>
      </c>
      <c r="AI17" s="173">
        <v>33.371000000000002</v>
      </c>
      <c r="AJ17" s="173">
        <v>22.588000000000001</v>
      </c>
      <c r="AK17" s="173">
        <v>25.890999999999998</v>
      </c>
      <c r="AL17" s="173">
        <v>44.603999999999999</v>
      </c>
      <c r="AM17" s="173">
        <v>28.641999999999999</v>
      </c>
      <c r="AN17" s="173"/>
      <c r="AO17" s="173"/>
      <c r="AP17" s="173"/>
      <c r="AQ17" s="173"/>
      <c r="AR17" s="173"/>
      <c r="AS17" s="173"/>
      <c r="AT17" s="173"/>
      <c r="AU17" s="173"/>
      <c r="AV17" s="173"/>
      <c r="AW17" s="173"/>
      <c r="AX17" s="173"/>
      <c r="AY17" s="173"/>
    </row>
    <row r="18" spans="1:51" ht="15">
      <c r="A18" s="184">
        <v>43891</v>
      </c>
      <c r="B18" s="163">
        <v>47.46</v>
      </c>
      <c r="C18" s="163">
        <v>58.86</v>
      </c>
      <c r="D18" s="159">
        <v>52.6</v>
      </c>
      <c r="E18" s="11">
        <v>46.726999999999997</v>
      </c>
      <c r="F18" s="11">
        <v>45.558</v>
      </c>
      <c r="G18" s="11">
        <v>38.69</v>
      </c>
      <c r="H18" s="11">
        <v>29.216999999999999</v>
      </c>
      <c r="I18" s="11">
        <v>116.854</v>
      </c>
      <c r="J18" s="11">
        <v>46.429000000000002</v>
      </c>
      <c r="K18" s="11">
        <v>33.921999999999997</v>
      </c>
      <c r="L18" s="11">
        <v>53.235999999999997</v>
      </c>
      <c r="M18" s="11">
        <v>43.03</v>
      </c>
      <c r="N18" s="11">
        <v>36.024999999999999</v>
      </c>
      <c r="O18" s="11">
        <v>46.325000000000003</v>
      </c>
      <c r="P18" s="11">
        <v>37.718000000000004</v>
      </c>
      <c r="Q18" s="11">
        <v>48.47</v>
      </c>
      <c r="R18" s="11">
        <v>61.463000000000001</v>
      </c>
      <c r="S18" s="11">
        <v>56.725999999999999</v>
      </c>
      <c r="T18" s="11">
        <v>55.11</v>
      </c>
      <c r="U18" s="11">
        <v>42.698</v>
      </c>
      <c r="V18" s="11">
        <v>47.472999999999999</v>
      </c>
      <c r="W18" s="11">
        <v>41.642000000000003</v>
      </c>
      <c r="X18" s="11">
        <v>36.335000000000001</v>
      </c>
      <c r="Y18" s="11">
        <v>25.863</v>
      </c>
      <c r="Z18" s="11">
        <v>36.049999999999997</v>
      </c>
      <c r="AA18" s="11">
        <v>52.906999999999996</v>
      </c>
      <c r="AB18" s="11">
        <v>44.613</v>
      </c>
      <c r="AC18" s="11">
        <v>36.036999999999999</v>
      </c>
      <c r="AD18" s="11">
        <v>60.962000000000003</v>
      </c>
      <c r="AE18" s="11">
        <v>26.416</v>
      </c>
      <c r="AF18" s="11">
        <v>48.06</v>
      </c>
      <c r="AG18" s="11">
        <v>36.901000000000003</v>
      </c>
      <c r="AH18" s="127">
        <v>32.697000000000003</v>
      </c>
      <c r="AI18" s="173">
        <v>61.320999999999998</v>
      </c>
      <c r="AJ18" s="173">
        <v>36.079000000000001</v>
      </c>
      <c r="AK18" s="173">
        <v>38.156999999999996</v>
      </c>
      <c r="AL18" s="173">
        <v>74.617000000000004</v>
      </c>
      <c r="AM18" s="173">
        <v>41.566000000000003</v>
      </c>
      <c r="AN18" s="173"/>
      <c r="AO18" s="173"/>
      <c r="AP18" s="173"/>
      <c r="AQ18" s="173"/>
      <c r="AR18" s="173"/>
      <c r="AS18" s="173"/>
      <c r="AT18" s="173"/>
      <c r="AU18" s="173"/>
      <c r="AV18" s="173"/>
      <c r="AW18" s="173"/>
      <c r="AX18" s="173"/>
      <c r="AY18" s="173"/>
    </row>
    <row r="19" spans="1:51" ht="15">
      <c r="A19" s="184">
        <v>43922</v>
      </c>
      <c r="B19" s="163">
        <v>64.97</v>
      </c>
      <c r="C19" s="163">
        <v>102.28</v>
      </c>
      <c r="D19" s="159">
        <v>85.43</v>
      </c>
      <c r="E19" s="11">
        <v>56.942999999999998</v>
      </c>
      <c r="F19" s="11">
        <v>55.179000000000002</v>
      </c>
      <c r="G19" s="11">
        <v>51.277000000000001</v>
      </c>
      <c r="H19" s="11">
        <v>78.177000000000007</v>
      </c>
      <c r="I19" s="11">
        <v>197.32599999999999</v>
      </c>
      <c r="J19" s="11">
        <v>91.801000000000002</v>
      </c>
      <c r="K19" s="11">
        <v>67.603999999999999</v>
      </c>
      <c r="L19" s="11">
        <v>107.798</v>
      </c>
      <c r="M19" s="11">
        <v>88.950999999999993</v>
      </c>
      <c r="N19" s="11">
        <v>59.536999999999999</v>
      </c>
      <c r="O19" s="11">
        <v>62.244</v>
      </c>
      <c r="P19" s="11">
        <v>58.927</v>
      </c>
      <c r="Q19" s="11">
        <v>87.34</v>
      </c>
      <c r="R19" s="11">
        <v>60.658000000000001</v>
      </c>
      <c r="S19" s="11">
        <v>111.83799999999999</v>
      </c>
      <c r="T19" s="11">
        <v>82.754000000000005</v>
      </c>
      <c r="U19" s="11">
        <v>71.236000000000004</v>
      </c>
      <c r="V19" s="11">
        <v>64.450999999999993</v>
      </c>
      <c r="W19" s="11">
        <v>76.611999999999995</v>
      </c>
      <c r="X19" s="11">
        <v>46.26</v>
      </c>
      <c r="Y19" s="11">
        <v>55.253</v>
      </c>
      <c r="Z19" s="11">
        <v>59.75</v>
      </c>
      <c r="AA19" s="11">
        <v>105.782</v>
      </c>
      <c r="AB19" s="11">
        <v>67.855999999999995</v>
      </c>
      <c r="AC19" s="11">
        <v>94.811999999999998</v>
      </c>
      <c r="AD19" s="11">
        <v>63.759</v>
      </c>
      <c r="AE19" s="11">
        <v>30.95</v>
      </c>
      <c r="AF19" s="11">
        <v>76.994</v>
      </c>
      <c r="AG19" s="11">
        <v>51.143000000000001</v>
      </c>
      <c r="AH19" s="127">
        <v>56.573</v>
      </c>
      <c r="AI19" s="173">
        <v>122.081</v>
      </c>
      <c r="AJ19" s="173">
        <v>42.515999999999998</v>
      </c>
      <c r="AK19" s="173">
        <v>68.855999999999995</v>
      </c>
      <c r="AL19" s="173">
        <v>80.182000000000002</v>
      </c>
      <c r="AM19" s="173">
        <v>48.786000000000001</v>
      </c>
      <c r="AN19" s="173"/>
      <c r="AO19" s="173"/>
      <c r="AP19" s="173"/>
      <c r="AQ19" s="173"/>
      <c r="AR19" s="173"/>
      <c r="AS19" s="173"/>
      <c r="AT19" s="173"/>
      <c r="AU19" s="173"/>
      <c r="AV19" s="173"/>
      <c r="AW19" s="173"/>
      <c r="AX19" s="173"/>
      <c r="AY19" s="173"/>
    </row>
    <row r="20" spans="1:51" ht="15">
      <c r="A20" s="184">
        <v>43952</v>
      </c>
      <c r="B20" s="163">
        <v>116.46</v>
      </c>
      <c r="C20" s="163">
        <v>212.36</v>
      </c>
      <c r="D20" s="159">
        <v>163.75</v>
      </c>
      <c r="E20" s="11">
        <v>213.7</v>
      </c>
      <c r="F20" s="11">
        <v>143.637</v>
      </c>
      <c r="G20" s="11">
        <v>155.447</v>
      </c>
      <c r="H20" s="11">
        <v>211.511</v>
      </c>
      <c r="I20" s="11">
        <v>309.76400000000001</v>
      </c>
      <c r="J20" s="11">
        <v>264.221</v>
      </c>
      <c r="K20" s="11">
        <v>112.414</v>
      </c>
      <c r="L20" s="11">
        <v>138.71299999999999</v>
      </c>
      <c r="M20" s="11">
        <v>90.771000000000001</v>
      </c>
      <c r="N20" s="11">
        <v>97.665000000000006</v>
      </c>
      <c r="O20" s="11">
        <v>146.262</v>
      </c>
      <c r="P20" s="11">
        <v>175.316</v>
      </c>
      <c r="Q20" s="11">
        <v>186.755</v>
      </c>
      <c r="R20" s="11">
        <v>61.337000000000003</v>
      </c>
      <c r="S20" s="11">
        <v>153.43899999999999</v>
      </c>
      <c r="T20" s="11">
        <v>321.14400000000001</v>
      </c>
      <c r="U20" s="11">
        <v>140.57499999999999</v>
      </c>
      <c r="V20" s="11">
        <v>176.017</v>
      </c>
      <c r="W20" s="11">
        <v>165.41</v>
      </c>
      <c r="X20" s="11">
        <v>103.55800000000001</v>
      </c>
      <c r="Y20" s="11">
        <v>51.960999999999999</v>
      </c>
      <c r="Z20" s="11">
        <v>67.55</v>
      </c>
      <c r="AA20" s="11">
        <v>100.126</v>
      </c>
      <c r="AB20" s="11">
        <v>128.32499999999999</v>
      </c>
      <c r="AC20" s="11">
        <v>229.637</v>
      </c>
      <c r="AD20" s="11">
        <v>160.148</v>
      </c>
      <c r="AE20" s="11">
        <v>103.876</v>
      </c>
      <c r="AF20" s="11">
        <v>135.83099999999999</v>
      </c>
      <c r="AG20" s="11">
        <v>27.609000000000002</v>
      </c>
      <c r="AH20" s="127">
        <v>144.92099999999999</v>
      </c>
      <c r="AI20" s="173">
        <v>167.17699999999999</v>
      </c>
      <c r="AJ20" s="173">
        <v>66.463999999999999</v>
      </c>
      <c r="AK20" s="173">
        <v>184.322</v>
      </c>
      <c r="AL20" s="173">
        <v>186.03899999999999</v>
      </c>
      <c r="AM20" s="173">
        <v>95.052000000000007</v>
      </c>
      <c r="AN20" s="173"/>
      <c r="AO20" s="173"/>
      <c r="AP20" s="173"/>
      <c r="AQ20" s="173"/>
      <c r="AR20" s="173"/>
      <c r="AS20" s="173"/>
      <c r="AT20" s="173"/>
      <c r="AU20" s="173"/>
      <c r="AV20" s="173"/>
      <c r="AW20" s="173"/>
      <c r="AX20" s="173"/>
      <c r="AY20" s="173"/>
    </row>
    <row r="21" spans="1:51" ht="15">
      <c r="A21" s="184">
        <v>43983</v>
      </c>
      <c r="B21" s="163">
        <v>179.95</v>
      </c>
      <c r="C21" s="163">
        <v>388.98</v>
      </c>
      <c r="D21" s="159">
        <v>299.23</v>
      </c>
      <c r="E21" s="11">
        <v>452.42899999999997</v>
      </c>
      <c r="F21" s="11">
        <v>540.34299999999996</v>
      </c>
      <c r="G21" s="11">
        <v>375.87299999999999</v>
      </c>
      <c r="H21" s="11">
        <v>193.227</v>
      </c>
      <c r="I21" s="11">
        <v>851.572</v>
      </c>
      <c r="J21" s="11">
        <v>189.68</v>
      </c>
      <c r="K21" s="11">
        <v>130.38399999999999</v>
      </c>
      <c r="L21" s="11">
        <v>250.511</v>
      </c>
      <c r="M21" s="11">
        <v>265.66899999999998</v>
      </c>
      <c r="N21" s="11">
        <v>376.77100000000002</v>
      </c>
      <c r="O21" s="11">
        <v>57.01</v>
      </c>
      <c r="P21" s="11">
        <v>340.47800000000001</v>
      </c>
      <c r="Q21" s="11">
        <v>150.934</v>
      </c>
      <c r="R21" s="11">
        <v>418.39499999999998</v>
      </c>
      <c r="S21" s="11">
        <v>581.98099999999999</v>
      </c>
      <c r="T21" s="11">
        <v>695.15300000000002</v>
      </c>
      <c r="U21" s="11">
        <v>287.93200000000002</v>
      </c>
      <c r="V21" s="11">
        <v>538.45100000000002</v>
      </c>
      <c r="W21" s="11">
        <v>216.66499999999999</v>
      </c>
      <c r="X21" s="11">
        <v>123.629</v>
      </c>
      <c r="Y21" s="11">
        <v>186.84899999999999</v>
      </c>
      <c r="Z21" s="11">
        <v>209.94800000000001</v>
      </c>
      <c r="AA21" s="11">
        <v>245.00800000000001</v>
      </c>
      <c r="AB21" s="11">
        <v>352.04</v>
      </c>
      <c r="AC21" s="11">
        <v>266.51900000000001</v>
      </c>
      <c r="AD21" s="11">
        <v>61.271999999999998</v>
      </c>
      <c r="AE21" s="11">
        <v>269.46699999999998</v>
      </c>
      <c r="AF21" s="11">
        <v>448.76100000000002</v>
      </c>
      <c r="AG21" s="11">
        <v>202.98</v>
      </c>
      <c r="AH21" s="127">
        <v>401.95499999999998</v>
      </c>
      <c r="AI21" s="173">
        <v>202.61099999999999</v>
      </c>
      <c r="AJ21" s="173">
        <v>95.736000000000004</v>
      </c>
      <c r="AK21" s="173">
        <v>436.387</v>
      </c>
      <c r="AL21" s="173">
        <v>297.17200000000003</v>
      </c>
      <c r="AM21" s="173">
        <v>168.28899999999999</v>
      </c>
      <c r="AN21" s="173"/>
      <c r="AO21" s="173"/>
      <c r="AP21" s="173"/>
      <c r="AQ21" s="173"/>
      <c r="AR21" s="173"/>
      <c r="AS21" s="173"/>
      <c r="AT21" s="173"/>
      <c r="AU21" s="173"/>
      <c r="AV21" s="173"/>
      <c r="AW21" s="173"/>
      <c r="AX21" s="173"/>
      <c r="AY21" s="173"/>
    </row>
    <row r="22" spans="1:51" ht="15">
      <c r="A22" s="184">
        <v>44013</v>
      </c>
      <c r="B22" s="163">
        <v>98.65</v>
      </c>
      <c r="C22" s="163">
        <v>239.56</v>
      </c>
      <c r="D22" s="159">
        <v>177.52</v>
      </c>
      <c r="E22" s="11">
        <v>454.005</v>
      </c>
      <c r="F22" s="11">
        <v>393.63099999999997</v>
      </c>
      <c r="G22" s="11">
        <v>238.02199999999999</v>
      </c>
      <c r="H22" s="11">
        <v>78.072000000000003</v>
      </c>
      <c r="I22" s="11">
        <v>301.03800000000001</v>
      </c>
      <c r="J22" s="11">
        <v>83.141999999999996</v>
      </c>
      <c r="K22" s="11">
        <v>26.353999999999999</v>
      </c>
      <c r="L22" s="11">
        <v>150.21700000000001</v>
      </c>
      <c r="M22" s="11">
        <v>159.40899999999999</v>
      </c>
      <c r="N22" s="11">
        <v>175.22900000000001</v>
      </c>
      <c r="O22" s="11">
        <v>32.207000000000001</v>
      </c>
      <c r="P22" s="11">
        <v>224.40799999999999</v>
      </c>
      <c r="Q22" s="11">
        <v>29.591999999999999</v>
      </c>
      <c r="R22" s="11">
        <v>416.18900000000002</v>
      </c>
      <c r="S22" s="11">
        <v>287.52300000000002</v>
      </c>
      <c r="T22" s="11">
        <v>312.59199999999998</v>
      </c>
      <c r="U22" s="11">
        <v>342.654</v>
      </c>
      <c r="V22" s="11">
        <v>326.416</v>
      </c>
      <c r="W22" s="11">
        <v>66.406000000000006</v>
      </c>
      <c r="X22" s="11">
        <v>34.156999999999996</v>
      </c>
      <c r="Y22" s="11">
        <v>75.492000000000004</v>
      </c>
      <c r="Z22" s="11">
        <v>74.748000000000005</v>
      </c>
      <c r="AA22" s="11">
        <v>170.042</v>
      </c>
      <c r="AB22" s="11">
        <v>256.93</v>
      </c>
      <c r="AC22" s="11">
        <v>74.338999999999999</v>
      </c>
      <c r="AD22" s="11">
        <v>10.994</v>
      </c>
      <c r="AE22" s="11">
        <v>194.42500000000001</v>
      </c>
      <c r="AF22" s="11">
        <v>350.154</v>
      </c>
      <c r="AG22" s="11">
        <v>170.47499999999999</v>
      </c>
      <c r="AH22" s="127">
        <v>609.53599999999994</v>
      </c>
      <c r="AI22" s="173">
        <v>72.081999999999994</v>
      </c>
      <c r="AJ22" s="173">
        <v>38.134</v>
      </c>
      <c r="AK22" s="173">
        <v>281.19600000000003</v>
      </c>
      <c r="AL22" s="173">
        <v>135.10400000000001</v>
      </c>
      <c r="AM22" s="173">
        <v>68.103999999999999</v>
      </c>
      <c r="AN22" s="173"/>
      <c r="AO22" s="173"/>
      <c r="AP22" s="173"/>
      <c r="AQ22" s="173"/>
      <c r="AR22" s="173"/>
      <c r="AS22" s="173"/>
      <c r="AT22" s="173"/>
      <c r="AU22" s="173"/>
      <c r="AV22" s="173"/>
      <c r="AW22" s="173"/>
      <c r="AX22" s="173"/>
      <c r="AY22" s="173"/>
    </row>
    <row r="23" spans="1:51" ht="15">
      <c r="A23" s="184">
        <v>44044</v>
      </c>
      <c r="B23" s="163">
        <v>46.5</v>
      </c>
      <c r="C23" s="163">
        <v>100.5</v>
      </c>
      <c r="D23" s="159">
        <v>76.510000000000005</v>
      </c>
      <c r="E23" s="11">
        <v>171.3</v>
      </c>
      <c r="F23" s="11">
        <v>159.102</v>
      </c>
      <c r="G23" s="11">
        <v>86.509</v>
      </c>
      <c r="H23" s="11">
        <v>40.35</v>
      </c>
      <c r="I23" s="11">
        <v>108.19199999999999</v>
      </c>
      <c r="J23" s="11">
        <v>58.305999999999997</v>
      </c>
      <c r="K23" s="11">
        <v>24.536999999999999</v>
      </c>
      <c r="L23" s="11">
        <v>59.459000000000003</v>
      </c>
      <c r="M23" s="11">
        <v>54.665999999999997</v>
      </c>
      <c r="N23" s="11">
        <v>75.516000000000005</v>
      </c>
      <c r="O23" s="11">
        <v>20.53</v>
      </c>
      <c r="P23" s="11">
        <v>177.25899999999999</v>
      </c>
      <c r="Q23" s="11">
        <v>26.888999999999999</v>
      </c>
      <c r="R23" s="11">
        <v>146.17599999999999</v>
      </c>
      <c r="S23" s="11">
        <v>91.715999999999994</v>
      </c>
      <c r="T23" s="11">
        <v>150.79900000000001</v>
      </c>
      <c r="U23" s="11">
        <v>111.56100000000001</v>
      </c>
      <c r="V23" s="11">
        <v>113.812</v>
      </c>
      <c r="W23" s="11">
        <v>38.021999999999998</v>
      </c>
      <c r="X23" s="11">
        <v>22.297000000000001</v>
      </c>
      <c r="Y23" s="11">
        <v>33.509</v>
      </c>
      <c r="Z23" s="11">
        <v>34.573</v>
      </c>
      <c r="AA23" s="11">
        <v>67.522999999999996</v>
      </c>
      <c r="AB23" s="11">
        <v>83.408000000000001</v>
      </c>
      <c r="AC23" s="11">
        <v>44.487000000000002</v>
      </c>
      <c r="AD23" s="11">
        <v>26.661000000000001</v>
      </c>
      <c r="AE23" s="11">
        <v>61.959000000000003</v>
      </c>
      <c r="AF23" s="11">
        <v>109.419</v>
      </c>
      <c r="AG23" s="11">
        <v>58.362000000000002</v>
      </c>
      <c r="AH23" s="127">
        <v>178.45099999999999</v>
      </c>
      <c r="AI23" s="173">
        <v>37.113</v>
      </c>
      <c r="AJ23" s="173">
        <v>24.044</v>
      </c>
      <c r="AK23" s="173">
        <v>97.364999999999995</v>
      </c>
      <c r="AL23" s="173">
        <v>53.040999999999997</v>
      </c>
      <c r="AM23" s="173">
        <v>31.715</v>
      </c>
      <c r="AN23" s="173"/>
      <c r="AO23" s="173"/>
      <c r="AP23" s="173"/>
      <c r="AQ23" s="173"/>
      <c r="AR23" s="173"/>
      <c r="AS23" s="173"/>
      <c r="AT23" s="173"/>
      <c r="AU23" s="173"/>
      <c r="AV23" s="173"/>
      <c r="AW23" s="173"/>
      <c r="AX23" s="173"/>
      <c r="AY23" s="173"/>
    </row>
    <row r="24" spans="1:51" ht="15">
      <c r="A24" s="184">
        <v>44075</v>
      </c>
      <c r="B24" s="163">
        <v>33.159999999999997</v>
      </c>
      <c r="C24" s="163">
        <v>56.51</v>
      </c>
      <c r="D24" s="159">
        <v>45.87</v>
      </c>
      <c r="E24" s="11">
        <v>99.406000000000006</v>
      </c>
      <c r="F24" s="11">
        <v>82.521000000000001</v>
      </c>
      <c r="G24" s="11">
        <v>63.688000000000002</v>
      </c>
      <c r="H24" s="11">
        <v>41.307000000000002</v>
      </c>
      <c r="I24" s="11">
        <v>65.372</v>
      </c>
      <c r="J24" s="11">
        <v>38.401000000000003</v>
      </c>
      <c r="K24" s="11">
        <v>22.268000000000001</v>
      </c>
      <c r="L24" s="11">
        <v>45.502000000000002</v>
      </c>
      <c r="M24" s="11">
        <v>42.872</v>
      </c>
      <c r="N24" s="11">
        <v>60.02</v>
      </c>
      <c r="O24" s="11">
        <v>23.875</v>
      </c>
      <c r="P24" s="11">
        <v>68.106999999999999</v>
      </c>
      <c r="Q24" s="11">
        <v>25.562000000000001</v>
      </c>
      <c r="R24" s="11">
        <v>62.889000000000003</v>
      </c>
      <c r="S24" s="11">
        <v>55.161000000000001</v>
      </c>
      <c r="T24" s="11">
        <v>94.801000000000002</v>
      </c>
      <c r="U24" s="11">
        <v>53.405999999999999</v>
      </c>
      <c r="V24" s="11">
        <v>78.555999999999997</v>
      </c>
      <c r="W24" s="11">
        <v>42.3</v>
      </c>
      <c r="X24" s="11">
        <v>20.692</v>
      </c>
      <c r="Y24" s="11">
        <v>34.423999999999999</v>
      </c>
      <c r="Z24" s="11">
        <v>34.427999999999997</v>
      </c>
      <c r="AA24" s="11">
        <v>54.222999999999999</v>
      </c>
      <c r="AB24" s="11">
        <v>46.582000000000001</v>
      </c>
      <c r="AC24" s="11">
        <v>36.540999999999997</v>
      </c>
      <c r="AD24" s="11">
        <v>25.349</v>
      </c>
      <c r="AE24" s="11">
        <v>46.058999999999997</v>
      </c>
      <c r="AF24" s="11">
        <v>52.718000000000004</v>
      </c>
      <c r="AG24" s="11">
        <v>38.121000000000002</v>
      </c>
      <c r="AH24" s="127">
        <v>78.694000000000003</v>
      </c>
      <c r="AI24" s="173">
        <v>29.05</v>
      </c>
      <c r="AJ24" s="173">
        <v>30.004000000000001</v>
      </c>
      <c r="AK24" s="173">
        <v>67.438999999999993</v>
      </c>
      <c r="AL24" s="173">
        <v>40.762999999999998</v>
      </c>
      <c r="AM24" s="173">
        <v>22.323</v>
      </c>
      <c r="AN24" s="173"/>
      <c r="AO24" s="173"/>
      <c r="AP24" s="173"/>
      <c r="AQ24" s="173"/>
      <c r="AR24" s="173"/>
      <c r="AS24" s="173"/>
      <c r="AT24" s="173"/>
      <c r="AU24" s="173"/>
      <c r="AV24" s="173"/>
      <c r="AW24" s="173"/>
      <c r="AX24" s="173"/>
      <c r="AY24" s="173"/>
    </row>
    <row r="25" spans="1:51" ht="15">
      <c r="A25" s="184">
        <v>44105</v>
      </c>
      <c r="B25" s="163">
        <v>36.479999999999997</v>
      </c>
      <c r="C25" s="163">
        <v>55.69</v>
      </c>
      <c r="D25" s="159">
        <v>48.63</v>
      </c>
      <c r="E25" s="11">
        <v>103.96599999999999</v>
      </c>
      <c r="F25" s="11">
        <v>80.165000000000006</v>
      </c>
      <c r="G25" s="11">
        <v>68.596999999999994</v>
      </c>
      <c r="H25" s="11">
        <v>45.177</v>
      </c>
      <c r="I25" s="11">
        <v>69.293999999999997</v>
      </c>
      <c r="J25" s="11">
        <v>32.35</v>
      </c>
      <c r="K25" s="11">
        <v>23.672999999999998</v>
      </c>
      <c r="L25" s="11">
        <v>41.548999999999999</v>
      </c>
      <c r="M25" s="11">
        <v>46.323999999999998</v>
      </c>
      <c r="N25" s="11">
        <v>40.802</v>
      </c>
      <c r="O25" s="11">
        <v>22.827999999999999</v>
      </c>
      <c r="P25" s="11">
        <v>52.292000000000002</v>
      </c>
      <c r="Q25" s="11">
        <v>36.872999999999998</v>
      </c>
      <c r="R25" s="11">
        <v>54.537999999999997</v>
      </c>
      <c r="S25" s="11">
        <v>52.174999999999997</v>
      </c>
      <c r="T25" s="11">
        <v>81.897999999999996</v>
      </c>
      <c r="U25" s="11">
        <v>51.683</v>
      </c>
      <c r="V25" s="11">
        <v>51.719000000000001</v>
      </c>
      <c r="W25" s="11">
        <v>39.508000000000003</v>
      </c>
      <c r="X25" s="11">
        <v>23.154</v>
      </c>
      <c r="Y25" s="11">
        <v>35.131</v>
      </c>
      <c r="Z25" s="11">
        <v>28.035</v>
      </c>
      <c r="AA25" s="11">
        <v>49.115000000000002</v>
      </c>
      <c r="AB25" s="11">
        <v>45.874000000000002</v>
      </c>
      <c r="AC25" s="11">
        <v>52.399000000000001</v>
      </c>
      <c r="AD25" s="11">
        <v>42.103999999999999</v>
      </c>
      <c r="AE25" s="11">
        <v>39.866999999999997</v>
      </c>
      <c r="AF25" s="11">
        <v>52.081000000000003</v>
      </c>
      <c r="AG25" s="11">
        <v>32.595999999999997</v>
      </c>
      <c r="AH25" s="127">
        <v>67.251000000000005</v>
      </c>
      <c r="AI25" s="173">
        <v>30.565000000000001</v>
      </c>
      <c r="AJ25" s="173">
        <v>34.305</v>
      </c>
      <c r="AK25" s="173">
        <v>113.81100000000001</v>
      </c>
      <c r="AL25" s="173">
        <v>38.822000000000003</v>
      </c>
      <c r="AM25" s="173">
        <v>30.384</v>
      </c>
      <c r="AN25" s="173"/>
      <c r="AO25" s="173"/>
      <c r="AP25" s="173"/>
      <c r="AQ25" s="173"/>
      <c r="AR25" s="173"/>
      <c r="AS25" s="173"/>
      <c r="AT25" s="173"/>
      <c r="AU25" s="173"/>
      <c r="AV25" s="173"/>
      <c r="AW25" s="173"/>
      <c r="AX25" s="173"/>
      <c r="AY25" s="173"/>
    </row>
    <row r="26" spans="1:51" ht="15">
      <c r="A26" s="184">
        <v>44136</v>
      </c>
      <c r="B26" s="163">
        <v>39.49</v>
      </c>
      <c r="C26" s="163">
        <v>45.62</v>
      </c>
      <c r="D26" s="159">
        <v>42.1</v>
      </c>
      <c r="E26" s="11">
        <v>61.531999999999996</v>
      </c>
      <c r="F26" s="11">
        <v>61.322000000000003</v>
      </c>
      <c r="G26" s="11">
        <v>45.683</v>
      </c>
      <c r="H26" s="11">
        <v>42.75</v>
      </c>
      <c r="I26" s="11">
        <v>57.859000000000002</v>
      </c>
      <c r="J26" s="11">
        <v>32.774000000000001</v>
      </c>
      <c r="K26" s="11">
        <v>26.5</v>
      </c>
      <c r="L26" s="11">
        <v>36.56</v>
      </c>
      <c r="M26" s="11">
        <v>40.904000000000003</v>
      </c>
      <c r="N26" s="11">
        <v>41.07</v>
      </c>
      <c r="O26" s="11">
        <v>24.82</v>
      </c>
      <c r="P26" s="11">
        <v>43.59</v>
      </c>
      <c r="Q26" s="11">
        <v>33.713999999999999</v>
      </c>
      <c r="R26" s="11">
        <v>48.421999999999997</v>
      </c>
      <c r="S26" s="11">
        <v>50.268999999999998</v>
      </c>
      <c r="T26" s="11">
        <v>56.402999999999999</v>
      </c>
      <c r="U26" s="11">
        <v>41.878</v>
      </c>
      <c r="V26" s="11">
        <v>45.542999999999999</v>
      </c>
      <c r="W26" s="11">
        <v>35.267000000000003</v>
      </c>
      <c r="X26" s="11">
        <v>32.241999999999997</v>
      </c>
      <c r="Y26" s="11">
        <v>30.364000000000001</v>
      </c>
      <c r="Z26" s="11">
        <v>29.311</v>
      </c>
      <c r="AA26" s="11">
        <v>48.530999999999999</v>
      </c>
      <c r="AB26" s="11">
        <v>41.14</v>
      </c>
      <c r="AC26" s="11">
        <v>39.731000000000002</v>
      </c>
      <c r="AD26" s="11">
        <v>35.034999999999997</v>
      </c>
      <c r="AE26" s="11">
        <v>41.366999999999997</v>
      </c>
      <c r="AF26" s="11">
        <v>48.281999999999996</v>
      </c>
      <c r="AG26" s="11">
        <v>33.634</v>
      </c>
      <c r="AH26" s="127">
        <v>56.225000000000001</v>
      </c>
      <c r="AI26" s="173">
        <v>37.106000000000002</v>
      </c>
      <c r="AJ26" s="173">
        <v>29.544</v>
      </c>
      <c r="AK26" s="173">
        <v>59.540999999999997</v>
      </c>
      <c r="AL26" s="173">
        <v>37.722000000000001</v>
      </c>
      <c r="AM26" s="173">
        <v>34.636000000000003</v>
      </c>
      <c r="AN26" s="173"/>
      <c r="AO26" s="173"/>
      <c r="AP26" s="173"/>
      <c r="AQ26" s="173"/>
      <c r="AR26" s="173"/>
      <c r="AS26" s="173"/>
      <c r="AT26" s="173"/>
      <c r="AU26" s="173"/>
      <c r="AV26" s="173"/>
      <c r="AW26" s="173"/>
      <c r="AX26" s="173"/>
      <c r="AY26" s="173"/>
    </row>
    <row r="27" spans="1:51" ht="15">
      <c r="A27" s="184">
        <v>44166</v>
      </c>
      <c r="B27" s="163">
        <v>31.99</v>
      </c>
      <c r="C27" s="163">
        <v>31.99</v>
      </c>
      <c r="D27" s="159">
        <v>31.99</v>
      </c>
      <c r="E27" s="11">
        <v>48.305999999999997</v>
      </c>
      <c r="F27" s="11">
        <v>46.722000000000001</v>
      </c>
      <c r="G27" s="11">
        <v>37.469000000000001</v>
      </c>
      <c r="H27" s="11">
        <v>30.234999999999999</v>
      </c>
      <c r="I27" s="11">
        <v>46.884999999999998</v>
      </c>
      <c r="J27" s="11">
        <v>28.981999999999999</v>
      </c>
      <c r="K27" s="11">
        <v>22.92</v>
      </c>
      <c r="L27" s="11">
        <v>31.233000000000001</v>
      </c>
      <c r="M27" s="11">
        <v>32.628</v>
      </c>
      <c r="N27" s="11">
        <v>35.375999999999998</v>
      </c>
      <c r="O27" s="11">
        <v>21.248999999999999</v>
      </c>
      <c r="P27" s="11">
        <v>36.807000000000002</v>
      </c>
      <c r="Q27" s="11">
        <v>27.094000000000001</v>
      </c>
      <c r="R27" s="11">
        <v>46.686999999999998</v>
      </c>
      <c r="S27" s="11">
        <v>46.17</v>
      </c>
      <c r="T27" s="11">
        <v>46.054000000000002</v>
      </c>
      <c r="U27" s="11">
        <v>37.017000000000003</v>
      </c>
      <c r="V27" s="11">
        <v>39.668999999999997</v>
      </c>
      <c r="W27" s="11">
        <v>29.088999999999999</v>
      </c>
      <c r="X27" s="11">
        <v>24.649000000000001</v>
      </c>
      <c r="Y27" s="11">
        <v>25.074000000000002</v>
      </c>
      <c r="Z27" s="11">
        <v>25.016999999999999</v>
      </c>
      <c r="AA27" s="11">
        <v>34.825000000000003</v>
      </c>
      <c r="AB27" s="11">
        <v>35.932000000000002</v>
      </c>
      <c r="AC27" s="11">
        <v>34.725999999999999</v>
      </c>
      <c r="AD27" s="11">
        <v>25.626999999999999</v>
      </c>
      <c r="AE27" s="11">
        <v>32.805999999999997</v>
      </c>
      <c r="AF27" s="11">
        <v>38.951999999999998</v>
      </c>
      <c r="AG27" s="11">
        <v>28.23</v>
      </c>
      <c r="AH27" s="127">
        <v>46.191000000000003</v>
      </c>
      <c r="AI27" s="173">
        <v>31.105</v>
      </c>
      <c r="AJ27" s="173">
        <v>23.363</v>
      </c>
      <c r="AK27" s="173">
        <v>45.655999999999999</v>
      </c>
      <c r="AL27" s="173">
        <v>35.115000000000002</v>
      </c>
      <c r="AM27" s="173">
        <v>30.544</v>
      </c>
      <c r="AN27" s="173"/>
      <c r="AO27" s="173"/>
      <c r="AP27" s="173"/>
      <c r="AQ27" s="173"/>
      <c r="AR27" s="173"/>
      <c r="AS27" s="173"/>
      <c r="AT27" s="173"/>
      <c r="AU27" s="173"/>
      <c r="AV27" s="173"/>
      <c r="AW27" s="173"/>
      <c r="AX27" s="173"/>
      <c r="AY27" s="173"/>
    </row>
    <row r="28" spans="1:51" ht="15">
      <c r="A28" s="184">
        <v>44197</v>
      </c>
      <c r="B28" s="163">
        <v>28.41</v>
      </c>
      <c r="C28" s="163">
        <v>33.58</v>
      </c>
      <c r="D28" s="159">
        <v>30.31</v>
      </c>
      <c r="E28" s="11">
        <v>42.942999999999998</v>
      </c>
      <c r="F28" s="11">
        <v>40.51</v>
      </c>
      <c r="G28" s="11">
        <v>32.381</v>
      </c>
      <c r="H28" s="11">
        <v>25.975000000000001</v>
      </c>
      <c r="I28" s="11">
        <v>40.500999999999998</v>
      </c>
      <c r="J28" s="11">
        <v>25.417000000000002</v>
      </c>
      <c r="K28" s="11">
        <v>20.123000000000001</v>
      </c>
      <c r="L28" s="11">
        <v>27.145</v>
      </c>
      <c r="M28" s="11">
        <v>27.731999999999999</v>
      </c>
      <c r="N28" s="11">
        <v>30.521999999999998</v>
      </c>
      <c r="O28" s="11">
        <v>19.123000000000001</v>
      </c>
      <c r="P28" s="11">
        <v>32.076000000000001</v>
      </c>
      <c r="Q28" s="11">
        <v>23.577999999999999</v>
      </c>
      <c r="R28" s="11">
        <v>36.932000000000002</v>
      </c>
      <c r="S28" s="11">
        <v>45.488</v>
      </c>
      <c r="T28" s="11">
        <v>39.723999999999997</v>
      </c>
      <c r="U28" s="11">
        <v>31.494</v>
      </c>
      <c r="V28" s="11">
        <v>34.837000000000003</v>
      </c>
      <c r="W28" s="11">
        <v>25.347999999999999</v>
      </c>
      <c r="X28" s="11">
        <v>20.446999999999999</v>
      </c>
      <c r="Y28" s="11">
        <v>21.879000000000001</v>
      </c>
      <c r="Z28" s="11">
        <v>22.292999999999999</v>
      </c>
      <c r="AA28" s="11">
        <v>29.353000000000002</v>
      </c>
      <c r="AB28" s="11">
        <v>35.270000000000003</v>
      </c>
      <c r="AC28" s="11">
        <v>31.684000000000001</v>
      </c>
      <c r="AD28" s="11">
        <v>21.277000000000001</v>
      </c>
      <c r="AE28" s="11">
        <v>29.99</v>
      </c>
      <c r="AF28" s="11">
        <v>33.468000000000004</v>
      </c>
      <c r="AG28" s="11">
        <v>25.585999999999999</v>
      </c>
      <c r="AH28" s="127">
        <v>41.436999999999998</v>
      </c>
      <c r="AI28" s="173">
        <v>26.308</v>
      </c>
      <c r="AJ28" s="173">
        <v>20.651</v>
      </c>
      <c r="AK28" s="173">
        <v>41.420999999999999</v>
      </c>
      <c r="AL28" s="173">
        <v>37.713000000000001</v>
      </c>
      <c r="AM28" s="173">
        <v>27.911000000000001</v>
      </c>
      <c r="AN28" s="173"/>
      <c r="AO28" s="173"/>
      <c r="AP28" s="173"/>
      <c r="AQ28" s="173"/>
      <c r="AR28" s="173"/>
      <c r="AS28" s="173"/>
      <c r="AT28" s="173"/>
      <c r="AU28" s="173"/>
      <c r="AV28" s="173"/>
      <c r="AW28" s="173"/>
      <c r="AX28" s="173"/>
      <c r="AY28" s="173"/>
    </row>
    <row r="29" spans="1:51" ht="15">
      <c r="A29" s="184">
        <v>44228</v>
      </c>
      <c r="B29" s="163">
        <v>26.21</v>
      </c>
      <c r="C29" s="163">
        <v>30.45</v>
      </c>
      <c r="D29" s="159">
        <v>27.66</v>
      </c>
      <c r="E29" s="11">
        <v>37.252000000000002</v>
      </c>
      <c r="F29" s="11">
        <v>34.253</v>
      </c>
      <c r="G29" s="11">
        <v>28.05</v>
      </c>
      <c r="H29" s="11">
        <v>61.323999999999998</v>
      </c>
      <c r="I29" s="11">
        <v>35.720999999999997</v>
      </c>
      <c r="J29" s="11">
        <v>21.78</v>
      </c>
      <c r="K29" s="11">
        <v>19.234999999999999</v>
      </c>
      <c r="L29" s="11">
        <v>24.094999999999999</v>
      </c>
      <c r="M29" s="11">
        <v>27.946999999999999</v>
      </c>
      <c r="N29" s="11">
        <v>26.442</v>
      </c>
      <c r="O29" s="11">
        <v>17.992999999999999</v>
      </c>
      <c r="P29" s="11">
        <v>27.094999999999999</v>
      </c>
      <c r="Q29" s="11">
        <v>31.975999999999999</v>
      </c>
      <c r="R29" s="11">
        <v>40.252000000000002</v>
      </c>
      <c r="S29" s="11">
        <v>36.670999999999999</v>
      </c>
      <c r="T29" s="11">
        <v>33.179000000000002</v>
      </c>
      <c r="U29" s="11">
        <v>28.757999999999999</v>
      </c>
      <c r="V29" s="11">
        <v>33.857999999999997</v>
      </c>
      <c r="W29" s="11">
        <v>22.125</v>
      </c>
      <c r="X29" s="11">
        <v>17.824999999999999</v>
      </c>
      <c r="Y29" s="11">
        <v>27.587</v>
      </c>
      <c r="Z29" s="11">
        <v>20.635000000000002</v>
      </c>
      <c r="AA29" s="11">
        <v>25.837</v>
      </c>
      <c r="AB29" s="11">
        <v>29.524999999999999</v>
      </c>
      <c r="AC29" s="11">
        <v>29.297999999999998</v>
      </c>
      <c r="AD29" s="11">
        <v>18.158000000000001</v>
      </c>
      <c r="AE29" s="11">
        <v>27.998999999999999</v>
      </c>
      <c r="AF29" s="11">
        <v>28.117999999999999</v>
      </c>
      <c r="AG29" s="11">
        <v>23.956</v>
      </c>
      <c r="AH29" s="127">
        <v>36.936</v>
      </c>
      <c r="AI29" s="173">
        <v>23.059000000000001</v>
      </c>
      <c r="AJ29" s="173">
        <v>24.978999999999999</v>
      </c>
      <c r="AK29" s="173">
        <v>43.573999999999998</v>
      </c>
      <c r="AL29" s="173">
        <v>32.716000000000001</v>
      </c>
      <c r="AM29" s="173">
        <v>27.597999999999999</v>
      </c>
      <c r="AN29" s="173"/>
      <c r="AO29" s="173"/>
      <c r="AP29" s="173"/>
      <c r="AQ29" s="173"/>
      <c r="AR29" s="173"/>
      <c r="AS29" s="173"/>
      <c r="AT29" s="173"/>
      <c r="AU29" s="173"/>
      <c r="AV29" s="173"/>
      <c r="AW29" s="173"/>
      <c r="AX29" s="173"/>
      <c r="AY29" s="173"/>
    </row>
    <row r="30" spans="1:51" ht="15">
      <c r="A30" s="184">
        <v>44256</v>
      </c>
      <c r="B30" s="145">
        <v>47.46</v>
      </c>
      <c r="C30" s="145">
        <v>58.86</v>
      </c>
      <c r="D30" s="159">
        <v>52.6</v>
      </c>
      <c r="E30" s="11">
        <v>51.191000000000003</v>
      </c>
      <c r="F30" s="11">
        <v>43.768999999999998</v>
      </c>
      <c r="G30" s="11">
        <v>36.271999999999998</v>
      </c>
      <c r="H30" s="11">
        <v>120.712</v>
      </c>
      <c r="I30" s="11">
        <v>50.834000000000003</v>
      </c>
      <c r="J30" s="11">
        <v>35.503999999999998</v>
      </c>
      <c r="K30" s="11">
        <v>52.395000000000003</v>
      </c>
      <c r="L30" s="11">
        <v>42.832000000000001</v>
      </c>
      <c r="M30" s="11">
        <v>35.353999999999999</v>
      </c>
      <c r="N30" s="11">
        <v>48.813000000000002</v>
      </c>
      <c r="O30" s="11">
        <v>40.176000000000002</v>
      </c>
      <c r="P30" s="11">
        <v>48.965000000000003</v>
      </c>
      <c r="Q30" s="11">
        <v>60.966000000000001</v>
      </c>
      <c r="R30" s="11">
        <v>56.63</v>
      </c>
      <c r="S30" s="11">
        <v>61.14</v>
      </c>
      <c r="T30" s="11">
        <v>52.259</v>
      </c>
      <c r="U30" s="11">
        <v>46.314999999999998</v>
      </c>
      <c r="V30" s="11">
        <v>44.024000000000001</v>
      </c>
      <c r="W30" s="11">
        <v>35.823</v>
      </c>
      <c r="X30" s="11">
        <v>26.684999999999999</v>
      </c>
      <c r="Y30" s="11">
        <v>36.203000000000003</v>
      </c>
      <c r="Z30" s="11">
        <v>52.372</v>
      </c>
      <c r="AA30" s="11">
        <v>47.228000000000002</v>
      </c>
      <c r="AB30" s="11">
        <v>38.301000000000002</v>
      </c>
      <c r="AC30" s="11">
        <v>65.778999999999996</v>
      </c>
      <c r="AD30" s="11">
        <v>26.606999999999999</v>
      </c>
      <c r="AE30" s="11">
        <v>47.570999999999998</v>
      </c>
      <c r="AF30" s="11">
        <v>38.319000000000003</v>
      </c>
      <c r="AG30" s="11">
        <v>32.043999999999997</v>
      </c>
      <c r="AH30" s="127">
        <v>67.299000000000007</v>
      </c>
      <c r="AI30" s="173">
        <v>37.5</v>
      </c>
      <c r="AJ30" s="173">
        <v>38.408999999999999</v>
      </c>
      <c r="AK30" s="173">
        <v>75.12</v>
      </c>
      <c r="AL30" s="173">
        <v>46.966999999999999</v>
      </c>
      <c r="AM30" s="173">
        <v>44.755000000000003</v>
      </c>
      <c r="AN30" s="173"/>
      <c r="AO30" s="173"/>
      <c r="AP30" s="173"/>
      <c r="AQ30" s="173"/>
      <c r="AR30" s="173"/>
      <c r="AS30" s="173"/>
      <c r="AT30" s="173"/>
      <c r="AU30" s="173"/>
      <c r="AV30" s="173"/>
      <c r="AW30" s="173"/>
      <c r="AX30" s="173"/>
      <c r="AY30" s="173"/>
    </row>
    <row r="31" spans="1:51" ht="15">
      <c r="A31" s="184">
        <v>44287</v>
      </c>
      <c r="B31" s="145">
        <v>64.97</v>
      </c>
      <c r="C31" s="145">
        <v>102.28</v>
      </c>
      <c r="D31" s="159">
        <v>85.43</v>
      </c>
      <c r="E31" s="11">
        <v>61.418999999999997</v>
      </c>
      <c r="F31" s="11">
        <v>57.207999999999998</v>
      </c>
      <c r="G31" s="11">
        <v>89.384</v>
      </c>
      <c r="H31" s="11">
        <v>202.81100000000001</v>
      </c>
      <c r="I31" s="11">
        <v>98.96</v>
      </c>
      <c r="J31" s="11">
        <v>70.606999999999999</v>
      </c>
      <c r="K31" s="11">
        <v>107.419</v>
      </c>
      <c r="L31" s="11">
        <v>88.69</v>
      </c>
      <c r="M31" s="11">
        <v>59.293999999999997</v>
      </c>
      <c r="N31" s="11">
        <v>65.88</v>
      </c>
      <c r="O31" s="11">
        <v>61.902000000000001</v>
      </c>
      <c r="P31" s="11">
        <v>87.475999999999999</v>
      </c>
      <c r="Q31" s="11">
        <v>61.002000000000002</v>
      </c>
      <c r="R31" s="11">
        <v>112.021</v>
      </c>
      <c r="S31" s="11">
        <v>90.019000000000005</v>
      </c>
      <c r="T31" s="11">
        <v>83.638000000000005</v>
      </c>
      <c r="U31" s="11">
        <v>63.9</v>
      </c>
      <c r="V31" s="11">
        <v>80.442999999999998</v>
      </c>
      <c r="W31" s="11">
        <v>46.57</v>
      </c>
      <c r="X31" s="11">
        <v>56.033000000000001</v>
      </c>
      <c r="Y31" s="11">
        <v>60.54</v>
      </c>
      <c r="Z31" s="11">
        <v>105.78700000000001</v>
      </c>
      <c r="AA31" s="11">
        <v>71.331999999999994</v>
      </c>
      <c r="AB31" s="11">
        <v>96.212999999999994</v>
      </c>
      <c r="AC31" s="11">
        <v>69.016000000000005</v>
      </c>
      <c r="AD31" s="11">
        <v>31.783999999999999</v>
      </c>
      <c r="AE31" s="11">
        <v>76.923000000000002</v>
      </c>
      <c r="AF31" s="11">
        <v>52.225999999999999</v>
      </c>
      <c r="AG31" s="11">
        <v>56.497999999999998</v>
      </c>
      <c r="AH31" s="127">
        <v>130.661</v>
      </c>
      <c r="AI31" s="173">
        <v>44.64</v>
      </c>
      <c r="AJ31" s="173">
        <v>67.927000000000007</v>
      </c>
      <c r="AK31" s="173">
        <v>81.403999999999996</v>
      </c>
      <c r="AL31" s="173">
        <v>55.808</v>
      </c>
      <c r="AM31" s="173">
        <v>52.503</v>
      </c>
      <c r="AN31" s="173"/>
      <c r="AO31" s="173"/>
      <c r="AP31" s="173"/>
      <c r="AQ31" s="173"/>
      <c r="AR31" s="173"/>
      <c r="AS31" s="173"/>
      <c r="AT31" s="173"/>
      <c r="AU31" s="173"/>
      <c r="AV31" s="173"/>
      <c r="AW31" s="173"/>
      <c r="AX31" s="173"/>
      <c r="AY31" s="173"/>
    </row>
    <row r="32" spans="1:51" ht="15">
      <c r="A32" s="184">
        <v>44317</v>
      </c>
      <c r="B32" s="145">
        <v>116.46</v>
      </c>
      <c r="C32" s="145">
        <v>212.36</v>
      </c>
      <c r="D32" s="159">
        <v>163.75</v>
      </c>
      <c r="E32" s="11">
        <v>154.05799999999999</v>
      </c>
      <c r="F32" s="11">
        <v>167.66800000000001</v>
      </c>
      <c r="G32" s="11">
        <v>235.26499999999999</v>
      </c>
      <c r="H32" s="11">
        <v>305.786</v>
      </c>
      <c r="I32" s="11">
        <v>277.81400000000002</v>
      </c>
      <c r="J32" s="11">
        <v>115.907</v>
      </c>
      <c r="K32" s="11">
        <v>138.15199999999999</v>
      </c>
      <c r="L32" s="11">
        <v>87.168999999999997</v>
      </c>
      <c r="M32" s="11">
        <v>96.451999999999998</v>
      </c>
      <c r="N32" s="11">
        <v>152.363</v>
      </c>
      <c r="O32" s="11">
        <v>183.25</v>
      </c>
      <c r="P32" s="11">
        <v>182.185</v>
      </c>
      <c r="Q32" s="11">
        <v>61.561</v>
      </c>
      <c r="R32" s="11">
        <v>153.84899999999999</v>
      </c>
      <c r="S32" s="11">
        <v>338.85500000000002</v>
      </c>
      <c r="T32" s="11">
        <v>159.95099999999999</v>
      </c>
      <c r="U32" s="11">
        <v>173.155</v>
      </c>
      <c r="V32" s="11">
        <v>171.20099999999999</v>
      </c>
      <c r="W32" s="11">
        <v>102.152</v>
      </c>
      <c r="X32" s="11">
        <v>49.954000000000001</v>
      </c>
      <c r="Y32" s="11">
        <v>68.954999999999998</v>
      </c>
      <c r="Z32" s="11">
        <v>100.398</v>
      </c>
      <c r="AA32" s="11">
        <v>135.76499999999999</v>
      </c>
      <c r="AB32" s="11">
        <v>231.49700000000001</v>
      </c>
      <c r="AC32" s="11">
        <v>171.952</v>
      </c>
      <c r="AD32" s="11">
        <v>104.907</v>
      </c>
      <c r="AE32" s="11">
        <v>134.922</v>
      </c>
      <c r="AF32" s="11">
        <v>27.103000000000002</v>
      </c>
      <c r="AG32" s="11">
        <v>143.55099999999999</v>
      </c>
      <c r="AH32" s="127">
        <v>178.73</v>
      </c>
      <c r="AI32" s="173">
        <v>69.468000000000004</v>
      </c>
      <c r="AJ32" s="173">
        <v>169.06200000000001</v>
      </c>
      <c r="AK32" s="173">
        <v>187.643</v>
      </c>
      <c r="AL32" s="173">
        <v>105.95</v>
      </c>
      <c r="AM32" s="173">
        <v>198.14500000000001</v>
      </c>
      <c r="AN32" s="173"/>
      <c r="AO32" s="173"/>
      <c r="AP32" s="173"/>
      <c r="AQ32" s="173"/>
      <c r="AR32" s="173"/>
      <c r="AS32" s="173"/>
      <c r="AT32" s="173"/>
      <c r="AU32" s="173"/>
      <c r="AV32" s="173"/>
      <c r="AW32" s="173"/>
      <c r="AX32" s="173"/>
      <c r="AY32" s="173"/>
    </row>
    <row r="33" spans="1:51" ht="15">
      <c r="A33" s="184">
        <v>44348</v>
      </c>
      <c r="B33" s="148">
        <v>179.95</v>
      </c>
      <c r="C33" s="148">
        <v>388.98</v>
      </c>
      <c r="D33" s="146">
        <v>299.23</v>
      </c>
      <c r="E33" s="11">
        <v>556.46199999999999</v>
      </c>
      <c r="F33" s="11">
        <v>386.37599999999998</v>
      </c>
      <c r="G33" s="11">
        <v>204.30799999999999</v>
      </c>
      <c r="H33" s="11">
        <v>869.93499999999995</v>
      </c>
      <c r="I33" s="11">
        <v>194.26900000000001</v>
      </c>
      <c r="J33" s="11">
        <v>130.62299999999999</v>
      </c>
      <c r="K33" s="11">
        <v>248.11199999999999</v>
      </c>
      <c r="L33" s="11">
        <v>258.077</v>
      </c>
      <c r="M33" s="11">
        <v>371.64</v>
      </c>
      <c r="N33" s="11">
        <v>58.444000000000003</v>
      </c>
      <c r="O33" s="11">
        <v>347.28199999999998</v>
      </c>
      <c r="P33" s="11">
        <v>158.994</v>
      </c>
      <c r="Q33" s="11">
        <v>412.72300000000001</v>
      </c>
      <c r="R33" s="11">
        <v>580.55499999999995</v>
      </c>
      <c r="S33" s="11">
        <v>711.28899999999999</v>
      </c>
      <c r="T33" s="11">
        <v>309.16899999999998</v>
      </c>
      <c r="U33" s="11">
        <v>531.63699999999994</v>
      </c>
      <c r="V33" s="11">
        <v>219.36699999999999</v>
      </c>
      <c r="W33" s="11">
        <v>120.196</v>
      </c>
      <c r="X33" s="11">
        <v>187.88300000000001</v>
      </c>
      <c r="Y33" s="11">
        <v>211.02500000000001</v>
      </c>
      <c r="Z33" s="11">
        <v>243.26</v>
      </c>
      <c r="AA33" s="11">
        <v>359.73099999999999</v>
      </c>
      <c r="AB33" s="11">
        <v>279.505</v>
      </c>
      <c r="AC33" s="11">
        <v>64.822000000000003</v>
      </c>
      <c r="AD33" s="11">
        <v>268.7</v>
      </c>
      <c r="AE33" s="11">
        <v>445.43299999999999</v>
      </c>
      <c r="AF33" s="11">
        <v>200.273</v>
      </c>
      <c r="AG33" s="11">
        <v>393.94299999999998</v>
      </c>
      <c r="AH33" s="127">
        <v>208.10900000000001</v>
      </c>
      <c r="AI33" s="173">
        <v>95.084000000000003</v>
      </c>
      <c r="AJ33" s="173">
        <v>443.82799999999997</v>
      </c>
      <c r="AK33" s="173">
        <v>297.3</v>
      </c>
      <c r="AL33" s="173">
        <v>176.251</v>
      </c>
      <c r="AM33" s="173">
        <v>432.77199999999999</v>
      </c>
      <c r="AN33" s="173"/>
      <c r="AO33" s="173"/>
      <c r="AP33" s="173"/>
      <c r="AQ33" s="173"/>
      <c r="AR33" s="173"/>
      <c r="AS33" s="173"/>
      <c r="AT33" s="173"/>
      <c r="AU33" s="173"/>
      <c r="AV33" s="173"/>
      <c r="AW33" s="173"/>
      <c r="AX33" s="173"/>
      <c r="AY33" s="173"/>
    </row>
    <row r="34" spans="1:51" ht="15">
      <c r="A34" s="184">
        <v>44378</v>
      </c>
      <c r="B34" s="145">
        <v>98.65</v>
      </c>
      <c r="C34" s="145">
        <v>239.56</v>
      </c>
      <c r="D34" s="146">
        <v>177.52</v>
      </c>
      <c r="E34" s="11">
        <v>397.28100000000001</v>
      </c>
      <c r="F34" s="11">
        <v>240.07300000000001</v>
      </c>
      <c r="G34" s="11">
        <v>81.319000000000003</v>
      </c>
      <c r="H34" s="11">
        <v>315.58199999999999</v>
      </c>
      <c r="I34" s="11">
        <v>84.05</v>
      </c>
      <c r="J34" s="11">
        <v>25.271000000000001</v>
      </c>
      <c r="K34" s="11">
        <v>148.08799999999999</v>
      </c>
      <c r="L34" s="11">
        <v>167.869</v>
      </c>
      <c r="M34" s="11">
        <v>172.32400000000001</v>
      </c>
      <c r="N34" s="11">
        <v>32.155999999999999</v>
      </c>
      <c r="O34" s="11">
        <v>225.61099999999999</v>
      </c>
      <c r="P34" s="11">
        <v>31.206</v>
      </c>
      <c r="Q34" s="11">
        <v>412.70699999999999</v>
      </c>
      <c r="R34" s="11">
        <v>285.60599999999999</v>
      </c>
      <c r="S34" s="11">
        <v>314.97500000000002</v>
      </c>
      <c r="T34" s="11">
        <v>355.49099999999999</v>
      </c>
      <c r="U34" s="11">
        <v>323.37799999999999</v>
      </c>
      <c r="V34" s="11">
        <v>66.046999999999997</v>
      </c>
      <c r="W34" s="11">
        <v>31.635000000000002</v>
      </c>
      <c r="X34" s="11">
        <v>80.156999999999996</v>
      </c>
      <c r="Y34" s="11">
        <v>73.37</v>
      </c>
      <c r="Z34" s="11">
        <v>168.17699999999999</v>
      </c>
      <c r="AA34" s="11">
        <v>258.49700000000001</v>
      </c>
      <c r="AB34" s="11">
        <v>78.832999999999998</v>
      </c>
      <c r="AC34" s="11">
        <v>11.435</v>
      </c>
      <c r="AD34" s="11">
        <v>192.68899999999999</v>
      </c>
      <c r="AE34" s="11">
        <v>347.90300000000002</v>
      </c>
      <c r="AF34" s="11">
        <v>179.87700000000001</v>
      </c>
      <c r="AG34" s="11">
        <v>604.24800000000005</v>
      </c>
      <c r="AH34" s="127">
        <v>73.346999999999994</v>
      </c>
      <c r="AI34" s="173">
        <v>36.85</v>
      </c>
      <c r="AJ34" s="173">
        <v>288.59100000000001</v>
      </c>
      <c r="AK34" s="173">
        <v>133.697</v>
      </c>
      <c r="AL34" s="173">
        <v>70.031000000000006</v>
      </c>
      <c r="AM34" s="173">
        <v>460.70299999999997</v>
      </c>
      <c r="AN34" s="173"/>
      <c r="AO34" s="173"/>
      <c r="AP34" s="173"/>
      <c r="AQ34" s="173"/>
      <c r="AR34" s="173"/>
      <c r="AS34" s="173"/>
      <c r="AT34" s="173"/>
      <c r="AU34" s="173"/>
      <c r="AV34" s="173"/>
      <c r="AW34" s="173"/>
      <c r="AX34" s="173"/>
      <c r="AY34" s="173"/>
    </row>
    <row r="35" spans="1:51" ht="15">
      <c r="A35" s="184">
        <v>44409</v>
      </c>
      <c r="B35" s="145">
        <v>46.5</v>
      </c>
      <c r="C35" s="145">
        <v>100.5</v>
      </c>
      <c r="D35" s="146">
        <v>76.510000000000005</v>
      </c>
      <c r="E35" s="11">
        <v>160.50700000000001</v>
      </c>
      <c r="F35" s="11">
        <v>87.686000000000007</v>
      </c>
      <c r="G35" s="11">
        <v>43.081000000000003</v>
      </c>
      <c r="H35" s="11">
        <v>111.64700000000001</v>
      </c>
      <c r="I35" s="11">
        <v>59.65</v>
      </c>
      <c r="J35" s="11">
        <v>24.501999999999999</v>
      </c>
      <c r="K35" s="11">
        <v>58.613999999999997</v>
      </c>
      <c r="L35" s="11">
        <v>55.848999999999997</v>
      </c>
      <c r="M35" s="11">
        <v>74.338999999999999</v>
      </c>
      <c r="N35" s="11">
        <v>20.925999999999998</v>
      </c>
      <c r="O35" s="11">
        <v>178.05600000000001</v>
      </c>
      <c r="P35" s="11">
        <v>27.045000000000002</v>
      </c>
      <c r="Q35" s="11">
        <v>145.00700000000001</v>
      </c>
      <c r="R35" s="11">
        <v>91.04</v>
      </c>
      <c r="S35" s="11">
        <v>151.83000000000001</v>
      </c>
      <c r="T35" s="11">
        <v>120.729</v>
      </c>
      <c r="U35" s="11">
        <v>112.68</v>
      </c>
      <c r="V35" s="11">
        <v>38.284999999999997</v>
      </c>
      <c r="W35" s="11">
        <v>21.294</v>
      </c>
      <c r="X35" s="11">
        <v>34.281999999999996</v>
      </c>
      <c r="Y35" s="11">
        <v>34.088000000000001</v>
      </c>
      <c r="Z35" s="11">
        <v>66.754999999999995</v>
      </c>
      <c r="AA35" s="11">
        <v>83.978999999999999</v>
      </c>
      <c r="AB35" s="11">
        <v>45.774000000000001</v>
      </c>
      <c r="AC35" s="11">
        <v>27.866</v>
      </c>
      <c r="AD35" s="11">
        <v>61.332999999999998</v>
      </c>
      <c r="AE35" s="11">
        <v>108.583</v>
      </c>
      <c r="AF35" s="11">
        <v>59.685000000000002</v>
      </c>
      <c r="AG35" s="11">
        <v>177.19</v>
      </c>
      <c r="AH35" s="127">
        <v>38.679000000000002</v>
      </c>
      <c r="AI35" s="173">
        <v>23.898</v>
      </c>
      <c r="AJ35" s="173">
        <v>97.853999999999999</v>
      </c>
      <c r="AK35" s="173">
        <v>52.555</v>
      </c>
      <c r="AL35" s="173">
        <v>33.384999999999998</v>
      </c>
      <c r="AM35" s="173">
        <v>179.44300000000001</v>
      </c>
      <c r="AN35" s="173"/>
      <c r="AO35" s="173"/>
      <c r="AP35" s="173"/>
      <c r="AQ35" s="173"/>
      <c r="AR35" s="173"/>
      <c r="AS35" s="173"/>
      <c r="AT35" s="173"/>
      <c r="AU35" s="173"/>
      <c r="AV35" s="173"/>
      <c r="AW35" s="173"/>
      <c r="AX35" s="173"/>
      <c r="AY35" s="173"/>
    </row>
    <row r="36" spans="1:51" ht="15">
      <c r="A36" s="184">
        <v>44440</v>
      </c>
      <c r="B36" s="145">
        <v>33.159999999999997</v>
      </c>
      <c r="C36" s="145">
        <v>56.51</v>
      </c>
      <c r="D36" s="148">
        <v>45.87</v>
      </c>
      <c r="E36" s="11">
        <v>83.787000000000006</v>
      </c>
      <c r="F36" s="11">
        <v>65.117000000000004</v>
      </c>
      <c r="G36" s="11">
        <v>44.091000000000001</v>
      </c>
      <c r="H36" s="11">
        <v>66.593000000000004</v>
      </c>
      <c r="I36" s="11">
        <v>39.841999999999999</v>
      </c>
      <c r="J36" s="11">
        <v>22.67</v>
      </c>
      <c r="K36" s="11">
        <v>45.2</v>
      </c>
      <c r="L36" s="11">
        <v>41.822000000000003</v>
      </c>
      <c r="M36" s="11">
        <v>59.518999999999998</v>
      </c>
      <c r="N36" s="11">
        <v>24.706</v>
      </c>
      <c r="O36" s="11">
        <v>68.667000000000002</v>
      </c>
      <c r="P36" s="11">
        <v>25.86</v>
      </c>
      <c r="Q36" s="11">
        <v>62.484000000000002</v>
      </c>
      <c r="R36" s="11">
        <v>55.040999999999997</v>
      </c>
      <c r="S36" s="11">
        <v>95.786000000000001</v>
      </c>
      <c r="T36" s="11">
        <v>57.353999999999999</v>
      </c>
      <c r="U36" s="11">
        <v>78.087999999999994</v>
      </c>
      <c r="V36" s="11">
        <v>43.008000000000003</v>
      </c>
      <c r="W36" s="11">
        <v>20.329999999999998</v>
      </c>
      <c r="X36" s="11">
        <v>34.703000000000003</v>
      </c>
      <c r="Y36" s="11">
        <v>34.445999999999998</v>
      </c>
      <c r="Z36" s="11">
        <v>53.98</v>
      </c>
      <c r="AA36" s="11">
        <v>47.298999999999999</v>
      </c>
      <c r="AB36" s="11">
        <v>37.125999999999998</v>
      </c>
      <c r="AC36" s="11">
        <v>26.754000000000001</v>
      </c>
      <c r="AD36" s="11">
        <v>45.956000000000003</v>
      </c>
      <c r="AE36" s="11">
        <v>52.448</v>
      </c>
      <c r="AF36" s="11">
        <v>39.543999999999997</v>
      </c>
      <c r="AG36" s="10">
        <v>78.277000000000001</v>
      </c>
      <c r="AH36" s="10">
        <v>30.747</v>
      </c>
      <c r="AI36" s="173">
        <v>30.358000000000001</v>
      </c>
      <c r="AJ36" s="173">
        <v>66.653000000000006</v>
      </c>
      <c r="AK36" s="173">
        <v>40.774999999999999</v>
      </c>
      <c r="AL36" s="173">
        <v>24.004000000000001</v>
      </c>
      <c r="AM36" s="173">
        <v>93.450999999999993</v>
      </c>
      <c r="AN36" s="173"/>
      <c r="AO36" s="173"/>
      <c r="AP36" s="173"/>
      <c r="AQ36" s="173"/>
      <c r="AR36" s="173"/>
      <c r="AS36" s="173"/>
      <c r="AT36" s="173"/>
      <c r="AU36" s="173"/>
      <c r="AV36" s="173"/>
      <c r="AW36" s="173"/>
      <c r="AX36" s="173"/>
      <c r="AY36" s="173"/>
    </row>
    <row r="37" spans="1:51" ht="15">
      <c r="A37" s="184">
        <v>44470</v>
      </c>
      <c r="B37" s="147">
        <v>36.479999999999997</v>
      </c>
      <c r="C37" s="147">
        <v>55.69</v>
      </c>
      <c r="D37" s="148">
        <v>48.63</v>
      </c>
      <c r="E37" s="11">
        <v>81.204999999999998</v>
      </c>
      <c r="F37" s="11">
        <v>69.863</v>
      </c>
      <c r="G37" s="11">
        <v>47.621000000000002</v>
      </c>
      <c r="H37" s="11">
        <v>69.251000000000005</v>
      </c>
      <c r="I37" s="11">
        <v>33.534999999999997</v>
      </c>
      <c r="J37" s="11">
        <v>23.946000000000002</v>
      </c>
      <c r="K37" s="11">
        <v>41.195999999999998</v>
      </c>
      <c r="L37" s="11">
        <v>47.551000000000002</v>
      </c>
      <c r="M37" s="11">
        <v>40.325000000000003</v>
      </c>
      <c r="N37" s="11">
        <v>23.443999999999999</v>
      </c>
      <c r="O37" s="11">
        <v>52.665999999999997</v>
      </c>
      <c r="P37" s="11">
        <v>36.841000000000001</v>
      </c>
      <c r="Q37" s="11">
        <v>54.124000000000002</v>
      </c>
      <c r="R37" s="11">
        <v>52.009</v>
      </c>
      <c r="S37" s="11">
        <v>82.596999999999994</v>
      </c>
      <c r="T37" s="11">
        <v>54.795000000000002</v>
      </c>
      <c r="U37" s="11">
        <v>51.24</v>
      </c>
      <c r="V37" s="11">
        <v>40.027000000000001</v>
      </c>
      <c r="W37" s="11">
        <v>22.747</v>
      </c>
      <c r="X37" s="11">
        <v>35.369</v>
      </c>
      <c r="Y37" s="11">
        <v>27.922999999999998</v>
      </c>
      <c r="Z37" s="11">
        <v>48.79</v>
      </c>
      <c r="AA37" s="11">
        <v>46.415999999999997</v>
      </c>
      <c r="AB37" s="11">
        <v>53.698999999999998</v>
      </c>
      <c r="AC37" s="11">
        <v>43.502000000000002</v>
      </c>
      <c r="AD37" s="11">
        <v>39.677999999999997</v>
      </c>
      <c r="AE37" s="11">
        <v>51.744999999999997</v>
      </c>
      <c r="AF37" s="11">
        <v>33.097999999999999</v>
      </c>
      <c r="AG37" s="10">
        <v>66.817999999999998</v>
      </c>
      <c r="AH37" s="10">
        <v>32.01</v>
      </c>
      <c r="AI37" s="173">
        <v>34.564</v>
      </c>
      <c r="AJ37" s="173">
        <v>116.248</v>
      </c>
      <c r="AK37" s="173">
        <v>38.744</v>
      </c>
      <c r="AL37" s="173">
        <v>31.838000000000001</v>
      </c>
      <c r="AM37" s="173">
        <v>109.878</v>
      </c>
      <c r="AN37" s="173"/>
      <c r="AO37" s="173"/>
      <c r="AP37" s="173"/>
      <c r="AQ37" s="173"/>
      <c r="AR37" s="173"/>
      <c r="AS37" s="173"/>
      <c r="AT37" s="173"/>
      <c r="AU37" s="173"/>
      <c r="AV37" s="173"/>
      <c r="AW37" s="173"/>
      <c r="AX37" s="173"/>
      <c r="AY37" s="173"/>
    </row>
    <row r="38" spans="1:51" ht="15">
      <c r="A38" s="184">
        <v>44501</v>
      </c>
      <c r="B38" s="147">
        <v>39.49</v>
      </c>
      <c r="C38" s="147">
        <v>45.62</v>
      </c>
      <c r="D38" s="148">
        <v>42.1</v>
      </c>
      <c r="E38" s="11">
        <v>62.127000000000002</v>
      </c>
      <c r="F38" s="11">
        <v>46.631</v>
      </c>
      <c r="G38" s="11">
        <v>44.783999999999999</v>
      </c>
      <c r="H38" s="11">
        <v>58.890999999999998</v>
      </c>
      <c r="I38" s="11">
        <v>33.805</v>
      </c>
      <c r="J38" s="11">
        <v>26.780999999999999</v>
      </c>
      <c r="K38" s="11">
        <v>36.271999999999998</v>
      </c>
      <c r="L38" s="11">
        <v>41.219000000000001</v>
      </c>
      <c r="M38" s="11">
        <v>40.686999999999998</v>
      </c>
      <c r="N38" s="11">
        <v>25.393000000000001</v>
      </c>
      <c r="O38" s="11">
        <v>43.915999999999997</v>
      </c>
      <c r="P38" s="11">
        <v>34.200000000000003</v>
      </c>
      <c r="Q38" s="11">
        <v>48.094999999999999</v>
      </c>
      <c r="R38" s="11">
        <v>50.121000000000002</v>
      </c>
      <c r="S38" s="11">
        <v>56.956000000000003</v>
      </c>
      <c r="T38" s="11">
        <v>44.491</v>
      </c>
      <c r="U38" s="11">
        <v>45.146999999999998</v>
      </c>
      <c r="V38" s="11">
        <v>35.735999999999997</v>
      </c>
      <c r="W38" s="11">
        <v>31.88</v>
      </c>
      <c r="X38" s="11">
        <v>30.72</v>
      </c>
      <c r="Y38" s="11">
        <v>29.280999999999999</v>
      </c>
      <c r="Z38" s="11">
        <v>48.256</v>
      </c>
      <c r="AA38" s="11">
        <v>41.6</v>
      </c>
      <c r="AB38" s="11">
        <v>40.639000000000003</v>
      </c>
      <c r="AC38" s="11">
        <v>36.115000000000002</v>
      </c>
      <c r="AD38" s="11">
        <v>41.212000000000003</v>
      </c>
      <c r="AE38" s="11">
        <v>48.011000000000003</v>
      </c>
      <c r="AF38" s="11">
        <v>34.067999999999998</v>
      </c>
      <c r="AG38" s="10">
        <v>55.923000000000002</v>
      </c>
      <c r="AH38" s="10">
        <v>38.401000000000003</v>
      </c>
      <c r="AI38" s="173">
        <v>29.773</v>
      </c>
      <c r="AJ38" s="173">
        <v>60.563000000000002</v>
      </c>
      <c r="AK38" s="173">
        <v>37.662999999999997</v>
      </c>
      <c r="AL38" s="173">
        <v>35.938000000000002</v>
      </c>
      <c r="AM38" s="173">
        <v>61.86</v>
      </c>
      <c r="AN38" s="173"/>
      <c r="AO38" s="173"/>
      <c r="AP38" s="173"/>
      <c r="AQ38" s="173"/>
      <c r="AR38" s="173"/>
      <c r="AS38" s="173"/>
      <c r="AT38" s="173"/>
      <c r="AU38" s="173"/>
      <c r="AV38" s="173"/>
      <c r="AW38" s="173"/>
      <c r="AX38" s="173"/>
      <c r="AY38" s="173"/>
    </row>
    <row r="39" spans="1:51" ht="15">
      <c r="A39" s="184">
        <v>44531</v>
      </c>
      <c r="B39" s="147">
        <v>31.99</v>
      </c>
      <c r="C39" s="147">
        <v>31.99</v>
      </c>
      <c r="D39" s="148">
        <v>31.99</v>
      </c>
      <c r="E39" s="11">
        <v>47.539000000000001</v>
      </c>
      <c r="F39" s="11">
        <v>38.411999999999999</v>
      </c>
      <c r="G39" s="11">
        <v>32.049999999999997</v>
      </c>
      <c r="H39" s="11">
        <v>47.335999999999999</v>
      </c>
      <c r="I39" s="11">
        <v>30.02</v>
      </c>
      <c r="J39" s="11">
        <v>23.268999999999998</v>
      </c>
      <c r="K39" s="11">
        <v>31.053000000000001</v>
      </c>
      <c r="L39" s="11">
        <v>32.957000000000001</v>
      </c>
      <c r="M39" s="11">
        <v>35.093000000000004</v>
      </c>
      <c r="N39" s="11">
        <v>21.863</v>
      </c>
      <c r="O39" s="11">
        <v>37.171999999999997</v>
      </c>
      <c r="P39" s="11">
        <v>27.401</v>
      </c>
      <c r="Q39" s="11">
        <v>46.462000000000003</v>
      </c>
      <c r="R39" s="11">
        <v>46.122</v>
      </c>
      <c r="S39" s="11">
        <v>46.628</v>
      </c>
      <c r="T39" s="11">
        <v>39.347000000000001</v>
      </c>
      <c r="U39" s="11">
        <v>39.406999999999996</v>
      </c>
      <c r="V39" s="11">
        <v>29.56</v>
      </c>
      <c r="W39" s="11">
        <v>24.431999999999999</v>
      </c>
      <c r="X39" s="11">
        <v>25.347999999999999</v>
      </c>
      <c r="Y39" s="11">
        <v>25.030999999999999</v>
      </c>
      <c r="Z39" s="11">
        <v>34.668999999999997</v>
      </c>
      <c r="AA39" s="11">
        <v>36.433</v>
      </c>
      <c r="AB39" s="11">
        <v>35.468000000000004</v>
      </c>
      <c r="AC39" s="11">
        <v>26.655000000000001</v>
      </c>
      <c r="AD39" s="11">
        <v>32.762</v>
      </c>
      <c r="AE39" s="11">
        <v>38.795000000000002</v>
      </c>
      <c r="AF39" s="11">
        <v>28.727</v>
      </c>
      <c r="AG39" s="10">
        <v>45.988</v>
      </c>
      <c r="AH39" s="10">
        <v>32.357999999999997</v>
      </c>
      <c r="AI39" s="173">
        <v>23.657</v>
      </c>
      <c r="AJ39" s="173">
        <v>45.991999999999997</v>
      </c>
      <c r="AK39" s="173">
        <v>35.146999999999998</v>
      </c>
      <c r="AL39" s="173">
        <v>31.8</v>
      </c>
      <c r="AM39" s="173">
        <v>48.222999999999999</v>
      </c>
      <c r="AN39" s="173"/>
      <c r="AO39" s="173"/>
      <c r="AP39" s="173"/>
      <c r="AQ39" s="173"/>
      <c r="AR39" s="173"/>
      <c r="AS39" s="173"/>
      <c r="AT39" s="173"/>
      <c r="AU39" s="173"/>
      <c r="AV39" s="173"/>
      <c r="AW39" s="173"/>
      <c r="AX39" s="173"/>
      <c r="AY39" s="173"/>
    </row>
    <row r="40" spans="1:51" ht="15">
      <c r="A40" s="184">
        <v>44562</v>
      </c>
      <c r="B40" s="147">
        <v>28.41</v>
      </c>
      <c r="C40" s="147">
        <v>33.58</v>
      </c>
      <c r="D40" s="148">
        <v>30.31</v>
      </c>
      <c r="E40" s="11">
        <v>41.234000000000002</v>
      </c>
      <c r="F40" s="10">
        <v>33.223999999999997</v>
      </c>
      <c r="G40" s="10">
        <v>27.576000000000001</v>
      </c>
      <c r="H40" s="10">
        <v>40.834000000000003</v>
      </c>
      <c r="I40" s="10">
        <v>26.335999999999999</v>
      </c>
      <c r="J40" s="10">
        <v>20.440999999999999</v>
      </c>
      <c r="K40" s="10">
        <v>26.986000000000001</v>
      </c>
      <c r="L40" s="10">
        <v>27.905999999999999</v>
      </c>
      <c r="M40" s="10">
        <v>30.271000000000001</v>
      </c>
      <c r="N40" s="10">
        <v>19.678000000000001</v>
      </c>
      <c r="O40" s="10">
        <v>32.4</v>
      </c>
      <c r="P40" s="10">
        <v>23.864000000000001</v>
      </c>
      <c r="Q40" s="10">
        <v>36.743000000000002</v>
      </c>
      <c r="R40" s="10">
        <v>45.447000000000003</v>
      </c>
      <c r="S40" s="10">
        <v>40.226999999999997</v>
      </c>
      <c r="T40" s="10">
        <v>33.506999999999998</v>
      </c>
      <c r="U40" s="10">
        <v>34.606999999999999</v>
      </c>
      <c r="V40" s="10">
        <v>25.765000000000001</v>
      </c>
      <c r="W40" s="10">
        <v>20.257999999999999</v>
      </c>
      <c r="X40" s="10">
        <v>22.079000000000001</v>
      </c>
      <c r="Y40" s="10">
        <v>22.3</v>
      </c>
      <c r="Z40" s="10">
        <v>29.213000000000001</v>
      </c>
      <c r="AA40" s="10">
        <v>35.715000000000003</v>
      </c>
      <c r="AB40" s="10">
        <v>32.54</v>
      </c>
      <c r="AC40" s="10">
        <v>22.187999999999999</v>
      </c>
      <c r="AD40" s="10">
        <v>29.951000000000001</v>
      </c>
      <c r="AE40" s="10">
        <v>33.326999999999998</v>
      </c>
      <c r="AF40" s="10">
        <v>25.966000000000001</v>
      </c>
      <c r="AG40" s="10">
        <v>41.26</v>
      </c>
      <c r="AH40" s="10">
        <v>27.407</v>
      </c>
      <c r="AI40" s="173">
        <v>20.917999999999999</v>
      </c>
      <c r="AJ40" s="173">
        <v>41.572000000000003</v>
      </c>
      <c r="AK40" s="173">
        <v>37.741999999999997</v>
      </c>
      <c r="AL40" s="173">
        <v>28.998999999999999</v>
      </c>
      <c r="AM40" s="173">
        <v>42.805</v>
      </c>
      <c r="AN40" s="173"/>
      <c r="AO40" s="173"/>
      <c r="AP40" s="173"/>
      <c r="AQ40" s="173"/>
      <c r="AR40" s="173"/>
      <c r="AS40" s="173"/>
      <c r="AT40" s="173"/>
      <c r="AU40" s="173"/>
      <c r="AV40" s="173"/>
      <c r="AW40" s="173"/>
      <c r="AX40" s="173"/>
      <c r="AY40" s="173"/>
    </row>
    <row r="41" spans="1:51" ht="15">
      <c r="A41" s="184">
        <v>44593</v>
      </c>
      <c r="B41" s="147">
        <v>26.21</v>
      </c>
      <c r="C41" s="147">
        <v>30.45</v>
      </c>
      <c r="D41" s="148">
        <v>27.66</v>
      </c>
      <c r="E41" s="11">
        <v>34.835999999999999</v>
      </c>
      <c r="F41" s="10">
        <v>28.738</v>
      </c>
      <c r="G41" s="10">
        <v>63.002000000000002</v>
      </c>
      <c r="H41" s="10">
        <v>35.981000000000002</v>
      </c>
      <c r="I41" s="10">
        <v>22.521000000000001</v>
      </c>
      <c r="J41" s="10">
        <v>19.498000000000001</v>
      </c>
      <c r="K41" s="10">
        <v>23.965</v>
      </c>
      <c r="L41" s="10">
        <v>27.911000000000001</v>
      </c>
      <c r="M41" s="10">
        <v>26.239000000000001</v>
      </c>
      <c r="N41" s="10">
        <v>18.449000000000002</v>
      </c>
      <c r="O41" s="10">
        <v>27.358000000000001</v>
      </c>
      <c r="P41" s="10">
        <v>31.335000000000001</v>
      </c>
      <c r="Q41" s="10">
        <v>40.095999999999997</v>
      </c>
      <c r="R41" s="10">
        <v>36.64</v>
      </c>
      <c r="S41" s="10">
        <v>33.58</v>
      </c>
      <c r="T41" s="10">
        <v>30.198</v>
      </c>
      <c r="U41" s="10">
        <v>33.67</v>
      </c>
      <c r="V41" s="10">
        <v>22.462</v>
      </c>
      <c r="W41" s="10">
        <v>17.672999999999998</v>
      </c>
      <c r="X41" s="10">
        <v>27.667000000000002</v>
      </c>
      <c r="Y41" s="10">
        <v>20.637</v>
      </c>
      <c r="Z41" s="10">
        <v>25.722000000000001</v>
      </c>
      <c r="AA41" s="10">
        <v>29.878</v>
      </c>
      <c r="AB41" s="10">
        <v>29.780999999999999</v>
      </c>
      <c r="AC41" s="10">
        <v>18.899000000000001</v>
      </c>
      <c r="AD41" s="10">
        <v>27.966000000000001</v>
      </c>
      <c r="AE41" s="10">
        <v>28.003</v>
      </c>
      <c r="AF41" s="10">
        <v>24.334</v>
      </c>
      <c r="AG41" s="10">
        <v>36.793999999999997</v>
      </c>
      <c r="AH41" s="10">
        <v>23.943999999999999</v>
      </c>
      <c r="AI41" s="173">
        <v>25.198</v>
      </c>
      <c r="AJ41" s="173">
        <v>43.69</v>
      </c>
      <c r="AK41" s="173">
        <v>32.734999999999999</v>
      </c>
      <c r="AL41" s="173">
        <v>28.475000000000001</v>
      </c>
      <c r="AM41" s="173">
        <v>36.972000000000001</v>
      </c>
      <c r="AN41" s="173"/>
      <c r="AO41" s="173"/>
      <c r="AP41" s="173"/>
      <c r="AQ41" s="173"/>
      <c r="AR41" s="173"/>
      <c r="AS41" s="173"/>
      <c r="AT41" s="173"/>
      <c r="AU41" s="173"/>
      <c r="AV41" s="173"/>
      <c r="AW41" s="173"/>
      <c r="AX41" s="173"/>
      <c r="AY41" s="173"/>
    </row>
    <row r="42" spans="1:51" ht="15">
      <c r="A42" s="184">
        <v>44621</v>
      </c>
      <c r="B42" s="147">
        <v>47.46</v>
      </c>
      <c r="C42" s="147">
        <v>58.86</v>
      </c>
      <c r="D42" s="148">
        <v>52.6</v>
      </c>
      <c r="E42" s="11">
        <v>44.344999999999999</v>
      </c>
      <c r="F42" s="10">
        <v>36.968000000000004</v>
      </c>
      <c r="G42" s="10">
        <v>122.782</v>
      </c>
      <c r="H42" s="10">
        <v>50.804000000000002</v>
      </c>
      <c r="I42" s="10">
        <v>36.307000000000002</v>
      </c>
      <c r="J42" s="10">
        <v>52.710999999999999</v>
      </c>
      <c r="K42" s="10">
        <v>42.691000000000003</v>
      </c>
      <c r="L42" s="10">
        <v>35.472999999999999</v>
      </c>
      <c r="M42" s="10">
        <v>48.570999999999998</v>
      </c>
      <c r="N42" s="10">
        <v>40.664000000000001</v>
      </c>
      <c r="O42" s="10">
        <v>49.241</v>
      </c>
      <c r="P42" s="10">
        <v>61.354999999999997</v>
      </c>
      <c r="Q42" s="10">
        <v>56.466999999999999</v>
      </c>
      <c r="R42" s="10">
        <v>61.095999999999997</v>
      </c>
      <c r="S42" s="10">
        <v>52.692</v>
      </c>
      <c r="T42" s="10">
        <v>47.526000000000003</v>
      </c>
      <c r="U42" s="10">
        <v>43.831000000000003</v>
      </c>
      <c r="V42" s="10">
        <v>36.170999999999999</v>
      </c>
      <c r="W42" s="10">
        <v>26.533000000000001</v>
      </c>
      <c r="X42" s="10">
        <v>36.151000000000003</v>
      </c>
      <c r="Y42" s="10">
        <v>52.35</v>
      </c>
      <c r="Z42" s="10">
        <v>47.103000000000002</v>
      </c>
      <c r="AA42" s="10">
        <v>38.651000000000003</v>
      </c>
      <c r="AB42" s="10">
        <v>64.849999999999994</v>
      </c>
      <c r="AC42" s="10">
        <v>27.347999999999999</v>
      </c>
      <c r="AD42" s="10">
        <v>47.524999999999999</v>
      </c>
      <c r="AE42" s="10">
        <v>38.195999999999998</v>
      </c>
      <c r="AF42" s="10">
        <v>32.265000000000001</v>
      </c>
      <c r="AG42" s="10">
        <v>67.125</v>
      </c>
      <c r="AH42" s="10">
        <v>38.465000000000003</v>
      </c>
      <c r="AI42" s="173">
        <v>38.642000000000003</v>
      </c>
      <c r="AJ42" s="173">
        <v>73.268000000000001</v>
      </c>
      <c r="AK42" s="173">
        <v>46.985999999999997</v>
      </c>
      <c r="AL42" s="173">
        <v>45.652000000000001</v>
      </c>
      <c r="AM42" s="173">
        <v>51.006999999999998</v>
      </c>
      <c r="AN42" s="173"/>
      <c r="AO42" s="173"/>
      <c r="AP42" s="173"/>
      <c r="AQ42" s="173"/>
      <c r="AR42" s="173"/>
      <c r="AS42" s="173"/>
      <c r="AT42" s="173"/>
      <c r="AU42" s="173"/>
      <c r="AV42" s="173"/>
      <c r="AW42" s="173"/>
      <c r="AX42" s="173"/>
      <c r="AY42" s="173"/>
    </row>
    <row r="43" spans="1:51" ht="15">
      <c r="A43" s="184">
        <v>44652</v>
      </c>
      <c r="B43" s="147">
        <v>64.97</v>
      </c>
      <c r="C43" s="147">
        <v>102.28</v>
      </c>
      <c r="D43" s="148">
        <v>85.43</v>
      </c>
      <c r="E43" s="11">
        <v>57.854999999999997</v>
      </c>
      <c r="F43" s="10">
        <v>90.465000000000003</v>
      </c>
      <c r="G43" s="10">
        <v>205.37799999999999</v>
      </c>
      <c r="H43" s="10">
        <v>91.77</v>
      </c>
      <c r="I43" s="10">
        <v>71.600999999999999</v>
      </c>
      <c r="J43" s="10">
        <v>107.866</v>
      </c>
      <c r="K43" s="10">
        <v>88.483000000000004</v>
      </c>
      <c r="L43" s="10">
        <v>58.14</v>
      </c>
      <c r="M43" s="10">
        <v>65.614999999999995</v>
      </c>
      <c r="N43" s="10">
        <v>62.424999999999997</v>
      </c>
      <c r="O43" s="10">
        <v>87.831999999999994</v>
      </c>
      <c r="P43" s="10">
        <v>60.301000000000002</v>
      </c>
      <c r="Q43" s="10">
        <v>111.78100000000001</v>
      </c>
      <c r="R43" s="10">
        <v>89.956999999999994</v>
      </c>
      <c r="S43" s="10">
        <v>84.122</v>
      </c>
      <c r="T43" s="10">
        <v>62.375</v>
      </c>
      <c r="U43" s="10">
        <v>80.188999999999993</v>
      </c>
      <c r="V43" s="10">
        <v>46.930999999999997</v>
      </c>
      <c r="W43" s="10">
        <v>55.874000000000002</v>
      </c>
      <c r="X43" s="10">
        <v>59.683</v>
      </c>
      <c r="Y43" s="10">
        <v>105.723</v>
      </c>
      <c r="Z43" s="10">
        <v>71.168000000000006</v>
      </c>
      <c r="AA43" s="10">
        <v>96.682000000000002</v>
      </c>
      <c r="AB43" s="10">
        <v>68.731999999999999</v>
      </c>
      <c r="AC43" s="10">
        <v>32.472999999999999</v>
      </c>
      <c r="AD43" s="10">
        <v>76.813999999999993</v>
      </c>
      <c r="AE43" s="10">
        <v>52.072000000000003</v>
      </c>
      <c r="AF43" s="10">
        <v>55.567999999999998</v>
      </c>
      <c r="AG43" s="10">
        <v>130.44300000000001</v>
      </c>
      <c r="AH43" s="10">
        <v>45.616999999999997</v>
      </c>
      <c r="AI43" s="173">
        <v>68.207999999999998</v>
      </c>
      <c r="AJ43" s="173">
        <v>81.8</v>
      </c>
      <c r="AK43" s="173">
        <v>55.832999999999998</v>
      </c>
      <c r="AL43" s="173">
        <v>53.357999999999997</v>
      </c>
      <c r="AM43" s="173">
        <v>59.142000000000003</v>
      </c>
      <c r="AN43" s="173"/>
      <c r="AO43" s="173"/>
      <c r="AP43" s="173"/>
      <c r="AQ43" s="173"/>
      <c r="AR43" s="173"/>
      <c r="AS43" s="173"/>
      <c r="AT43" s="173"/>
      <c r="AU43" s="173"/>
      <c r="AV43" s="173"/>
      <c r="AW43" s="173"/>
      <c r="AX43" s="173"/>
      <c r="AY43" s="173"/>
    </row>
    <row r="44" spans="1:51" ht="15">
      <c r="A44" s="184">
        <v>44682</v>
      </c>
      <c r="B44" s="147">
        <v>116.46</v>
      </c>
      <c r="C44" s="147">
        <v>212.36</v>
      </c>
      <c r="D44" s="148">
        <v>163.75</v>
      </c>
      <c r="E44" s="11">
        <v>168.833</v>
      </c>
      <c r="F44" s="10">
        <v>236.54900000000001</v>
      </c>
      <c r="G44" s="10">
        <v>308.512</v>
      </c>
      <c r="H44" s="10">
        <v>276.05700000000002</v>
      </c>
      <c r="I44" s="10">
        <v>116.88800000000001</v>
      </c>
      <c r="J44" s="10">
        <v>138.733</v>
      </c>
      <c r="K44" s="10">
        <v>86.971999999999994</v>
      </c>
      <c r="L44" s="10">
        <v>91.518000000000001</v>
      </c>
      <c r="M44" s="10">
        <v>152.08600000000001</v>
      </c>
      <c r="N44" s="10">
        <v>184.375</v>
      </c>
      <c r="O44" s="10">
        <v>182.71199999999999</v>
      </c>
      <c r="P44" s="10">
        <v>57.7</v>
      </c>
      <c r="Q44" s="10">
        <v>153.602</v>
      </c>
      <c r="R44" s="10">
        <v>338.71699999999998</v>
      </c>
      <c r="S44" s="10">
        <v>160.63999999999999</v>
      </c>
      <c r="T44" s="10">
        <v>162.845</v>
      </c>
      <c r="U44" s="10">
        <v>170.92099999999999</v>
      </c>
      <c r="V44" s="10">
        <v>102.70099999999999</v>
      </c>
      <c r="W44" s="10">
        <v>49.747</v>
      </c>
      <c r="X44" s="10">
        <v>58.12</v>
      </c>
      <c r="Y44" s="10">
        <v>100.36799999999999</v>
      </c>
      <c r="Z44" s="10">
        <v>135.5</v>
      </c>
      <c r="AA44" s="10">
        <v>232.15600000000001</v>
      </c>
      <c r="AB44" s="10">
        <v>170.15199999999999</v>
      </c>
      <c r="AC44" s="10">
        <v>106.30200000000001</v>
      </c>
      <c r="AD44" s="10">
        <v>134.822</v>
      </c>
      <c r="AE44" s="10">
        <v>26.959</v>
      </c>
      <c r="AF44" s="10">
        <v>138.54900000000001</v>
      </c>
      <c r="AG44" s="10">
        <v>178.548</v>
      </c>
      <c r="AH44" s="10">
        <v>70.644000000000005</v>
      </c>
      <c r="AI44" s="173">
        <v>169.578</v>
      </c>
      <c r="AJ44" s="173">
        <v>182.977</v>
      </c>
      <c r="AK44" s="173">
        <v>105.998</v>
      </c>
      <c r="AL44" s="173">
        <v>199.97300000000001</v>
      </c>
      <c r="AM44" s="173">
        <v>136.803</v>
      </c>
      <c r="AN44" s="173"/>
      <c r="AO44" s="173"/>
      <c r="AP44" s="173"/>
      <c r="AQ44" s="173"/>
      <c r="AR44" s="173"/>
      <c r="AS44" s="173"/>
      <c r="AT44" s="173"/>
      <c r="AU44" s="173"/>
      <c r="AV44" s="173"/>
      <c r="AW44" s="173"/>
      <c r="AX44" s="173"/>
      <c r="AY44" s="173"/>
    </row>
    <row r="45" spans="1:51" ht="15">
      <c r="A45" s="184">
        <v>44713</v>
      </c>
      <c r="B45" s="147">
        <v>179.95</v>
      </c>
      <c r="C45" s="147">
        <v>388.98</v>
      </c>
      <c r="D45" s="148">
        <v>299.23</v>
      </c>
      <c r="E45" s="11">
        <v>387.15499999999997</v>
      </c>
      <c r="F45" s="10">
        <v>205.01300000000001</v>
      </c>
      <c r="G45" s="10">
        <v>872.49400000000003</v>
      </c>
      <c r="H45" s="10">
        <v>199.423</v>
      </c>
      <c r="I45" s="10">
        <v>131.292</v>
      </c>
      <c r="J45" s="10">
        <v>248.57599999999999</v>
      </c>
      <c r="K45" s="10">
        <v>257.923</v>
      </c>
      <c r="L45" s="10">
        <v>366.22199999999998</v>
      </c>
      <c r="M45" s="10">
        <v>58.292999999999999</v>
      </c>
      <c r="N45" s="10">
        <v>348.33600000000001</v>
      </c>
      <c r="O45" s="10">
        <v>159.29400000000001</v>
      </c>
      <c r="P45" s="10">
        <v>396.54300000000001</v>
      </c>
      <c r="Q45" s="10">
        <v>580.25199999999995</v>
      </c>
      <c r="R45" s="10">
        <v>711.28099999999995</v>
      </c>
      <c r="S45" s="10">
        <v>309.70100000000002</v>
      </c>
      <c r="T45" s="10">
        <v>533.86900000000003</v>
      </c>
      <c r="U45" s="10">
        <v>219.196</v>
      </c>
      <c r="V45" s="10">
        <v>120.57299999999999</v>
      </c>
      <c r="W45" s="10">
        <v>187.547</v>
      </c>
      <c r="X45" s="10">
        <v>218.20099999999999</v>
      </c>
      <c r="Y45" s="10">
        <v>243.30199999999999</v>
      </c>
      <c r="Z45" s="10">
        <v>359.53199999999998</v>
      </c>
      <c r="AA45" s="10">
        <v>279.935</v>
      </c>
      <c r="AB45" s="10">
        <v>68.432000000000002</v>
      </c>
      <c r="AC45" s="10">
        <v>270.14699999999999</v>
      </c>
      <c r="AD45" s="10">
        <v>445.404</v>
      </c>
      <c r="AE45" s="10">
        <v>200.077</v>
      </c>
      <c r="AF45" s="10">
        <v>374.45600000000002</v>
      </c>
      <c r="AG45" s="10">
        <v>207.97900000000001</v>
      </c>
      <c r="AH45" s="10">
        <v>95.832999999999998</v>
      </c>
      <c r="AI45" s="173">
        <v>444.34399999999999</v>
      </c>
      <c r="AJ45" s="173">
        <v>296.48200000000003</v>
      </c>
      <c r="AK45" s="173">
        <v>176.30600000000001</v>
      </c>
      <c r="AL45" s="173">
        <v>435.017</v>
      </c>
      <c r="AM45" s="173">
        <v>553.83000000000004</v>
      </c>
      <c r="AN45" s="173"/>
      <c r="AO45" s="173"/>
      <c r="AP45" s="173"/>
      <c r="AQ45" s="173"/>
      <c r="AR45" s="173"/>
      <c r="AS45" s="173"/>
      <c r="AT45" s="173"/>
      <c r="AU45" s="173"/>
      <c r="AV45" s="173"/>
      <c r="AW45" s="173"/>
      <c r="AX45" s="173"/>
      <c r="AY45" s="173"/>
    </row>
    <row r="46" spans="1:51" ht="15">
      <c r="A46" s="184">
        <v>44743</v>
      </c>
      <c r="B46" s="147">
        <v>98.65</v>
      </c>
      <c r="C46" s="147">
        <v>239.56</v>
      </c>
      <c r="D46" s="148">
        <v>177.52</v>
      </c>
      <c r="E46" s="11">
        <v>240.42500000000001</v>
      </c>
      <c r="F46" s="10">
        <v>81.709000000000003</v>
      </c>
      <c r="G46" s="10">
        <v>316.07499999999999</v>
      </c>
      <c r="H46" s="10">
        <v>86.025000000000006</v>
      </c>
      <c r="I46" s="10">
        <v>25.675000000000001</v>
      </c>
      <c r="J46" s="10">
        <v>148.28399999999999</v>
      </c>
      <c r="K46" s="10">
        <v>167.792</v>
      </c>
      <c r="L46" s="10">
        <v>179.21700000000001</v>
      </c>
      <c r="M46" s="10">
        <v>32.036000000000001</v>
      </c>
      <c r="N46" s="10">
        <v>225.98099999999999</v>
      </c>
      <c r="O46" s="10">
        <v>31.338999999999999</v>
      </c>
      <c r="P46" s="10">
        <v>423.83499999999998</v>
      </c>
      <c r="Q46" s="10">
        <v>285.52100000000002</v>
      </c>
      <c r="R46" s="10">
        <v>314.96899999999999</v>
      </c>
      <c r="S46" s="10">
        <v>355.78199999999998</v>
      </c>
      <c r="T46" s="10">
        <v>334.84100000000001</v>
      </c>
      <c r="U46" s="10">
        <v>65.951999999999998</v>
      </c>
      <c r="V46" s="10">
        <v>31.826000000000001</v>
      </c>
      <c r="W46" s="10">
        <v>80.043000000000006</v>
      </c>
      <c r="X46" s="10">
        <v>77.489000000000004</v>
      </c>
      <c r="Y46" s="10">
        <v>168.19499999999999</v>
      </c>
      <c r="Z46" s="10">
        <v>258.41899999999998</v>
      </c>
      <c r="AA46" s="10">
        <v>79.004000000000005</v>
      </c>
      <c r="AB46" s="10">
        <v>12.43</v>
      </c>
      <c r="AC46" s="10">
        <v>193.31399999999999</v>
      </c>
      <c r="AD46" s="10">
        <v>347.89600000000002</v>
      </c>
      <c r="AE46" s="10">
        <v>179.78899999999999</v>
      </c>
      <c r="AF46" s="10">
        <v>619.73199999999997</v>
      </c>
      <c r="AG46" s="10">
        <v>73.274000000000001</v>
      </c>
      <c r="AH46" s="10">
        <v>37.369999999999997</v>
      </c>
      <c r="AI46" s="173">
        <v>288.76799999999997</v>
      </c>
      <c r="AJ46" s="173">
        <v>138.85400000000001</v>
      </c>
      <c r="AK46" s="173">
        <v>70.040999999999997</v>
      </c>
      <c r="AL46" s="173">
        <v>461.58600000000001</v>
      </c>
      <c r="AM46" s="173">
        <v>411.53500000000003</v>
      </c>
      <c r="AN46" s="173"/>
      <c r="AO46" s="173"/>
      <c r="AP46" s="173"/>
      <c r="AQ46" s="173"/>
      <c r="AR46" s="173"/>
      <c r="AS46" s="173"/>
      <c r="AT46" s="173"/>
      <c r="AU46" s="173"/>
      <c r="AV46" s="173"/>
      <c r="AW46" s="173"/>
      <c r="AX46" s="173"/>
      <c r="AY46" s="173"/>
    </row>
    <row r="47" spans="1:51" ht="15">
      <c r="A47" s="184">
        <v>44774</v>
      </c>
      <c r="B47" s="147">
        <v>46.5</v>
      </c>
      <c r="C47" s="147">
        <v>100.5</v>
      </c>
      <c r="D47" s="148">
        <v>76.510000000000005</v>
      </c>
      <c r="E47" s="11">
        <v>87.914000000000001</v>
      </c>
      <c r="F47" s="10">
        <v>43.38</v>
      </c>
      <c r="G47" s="10">
        <v>111.88</v>
      </c>
      <c r="H47" s="10">
        <v>60.14</v>
      </c>
      <c r="I47" s="10">
        <v>24.843</v>
      </c>
      <c r="J47" s="10">
        <v>58.722000000000001</v>
      </c>
      <c r="K47" s="10">
        <v>55.795000000000002</v>
      </c>
      <c r="L47" s="10">
        <v>76.03</v>
      </c>
      <c r="M47" s="10">
        <v>20.826000000000001</v>
      </c>
      <c r="N47" s="10">
        <v>178.273</v>
      </c>
      <c r="O47" s="10">
        <v>27.149000000000001</v>
      </c>
      <c r="P47" s="10">
        <v>150.86699999999999</v>
      </c>
      <c r="Q47" s="10">
        <v>90.997</v>
      </c>
      <c r="R47" s="10">
        <v>151.82300000000001</v>
      </c>
      <c r="S47" s="10">
        <v>120.886</v>
      </c>
      <c r="T47" s="10">
        <v>116.696</v>
      </c>
      <c r="U47" s="10">
        <v>38.207999999999998</v>
      </c>
      <c r="V47" s="10">
        <v>21.440999999999999</v>
      </c>
      <c r="W47" s="10">
        <v>34.220999999999997</v>
      </c>
      <c r="X47" s="10">
        <v>34.828000000000003</v>
      </c>
      <c r="Y47" s="10">
        <v>66.733000000000004</v>
      </c>
      <c r="Z47" s="10">
        <v>83.933000000000007</v>
      </c>
      <c r="AA47" s="10">
        <v>45.899000000000001</v>
      </c>
      <c r="AB47" s="10">
        <v>28.702999999999999</v>
      </c>
      <c r="AC47" s="10">
        <v>61.622999999999998</v>
      </c>
      <c r="AD47" s="10">
        <v>108.566</v>
      </c>
      <c r="AE47" s="10">
        <v>59.622999999999998</v>
      </c>
      <c r="AF47" s="10">
        <v>183.68799999999999</v>
      </c>
      <c r="AG47" s="10">
        <v>38.621000000000002</v>
      </c>
      <c r="AH47" s="10">
        <v>24.327000000000002</v>
      </c>
      <c r="AI47" s="173">
        <v>97.927000000000007</v>
      </c>
      <c r="AJ47" s="173">
        <v>53.793999999999997</v>
      </c>
      <c r="AK47" s="173">
        <v>33.384</v>
      </c>
      <c r="AL47" s="173">
        <v>179.726</v>
      </c>
      <c r="AM47" s="173">
        <v>164.81899999999999</v>
      </c>
      <c r="AN47" s="173"/>
      <c r="AO47" s="173"/>
      <c r="AP47" s="173"/>
      <c r="AQ47" s="173"/>
      <c r="AR47" s="173"/>
      <c r="AS47" s="173"/>
      <c r="AT47" s="173"/>
      <c r="AU47" s="173"/>
      <c r="AV47" s="173"/>
      <c r="AW47" s="173"/>
      <c r="AX47" s="173"/>
      <c r="AY47" s="173"/>
    </row>
    <row r="48" spans="1:51" ht="15">
      <c r="A48" s="184">
        <v>44805</v>
      </c>
      <c r="B48" s="147">
        <v>33.159999999999997</v>
      </c>
      <c r="C48" s="147">
        <v>56.51</v>
      </c>
      <c r="D48" s="148">
        <v>45.87</v>
      </c>
      <c r="E48" s="11">
        <v>65.311000000000007</v>
      </c>
      <c r="F48" s="10">
        <v>44.365000000000002</v>
      </c>
      <c r="G48" s="10">
        <v>66.757999999999996</v>
      </c>
      <c r="H48" s="10">
        <v>40.823</v>
      </c>
      <c r="I48" s="10">
        <v>22.963000000000001</v>
      </c>
      <c r="J48" s="10">
        <v>45.293999999999997</v>
      </c>
      <c r="K48" s="10">
        <v>41.774999999999999</v>
      </c>
      <c r="L48" s="10">
        <v>61.000999999999998</v>
      </c>
      <c r="M48" s="10">
        <v>24.62</v>
      </c>
      <c r="N48" s="10">
        <v>68.786000000000001</v>
      </c>
      <c r="O48" s="10">
        <v>25.946999999999999</v>
      </c>
      <c r="P48" s="10">
        <v>63.488</v>
      </c>
      <c r="Q48" s="10">
        <v>55.008000000000003</v>
      </c>
      <c r="R48" s="10">
        <v>95.781000000000006</v>
      </c>
      <c r="S48" s="10">
        <v>57.475000000000001</v>
      </c>
      <c r="T48" s="10">
        <v>78.995000000000005</v>
      </c>
      <c r="U48" s="10">
        <v>42.941000000000003</v>
      </c>
      <c r="V48" s="10">
        <v>20.454999999999998</v>
      </c>
      <c r="W48" s="10">
        <v>34.65</v>
      </c>
      <c r="X48" s="10">
        <v>34.555999999999997</v>
      </c>
      <c r="Y48" s="10">
        <v>53.957000000000001</v>
      </c>
      <c r="Z48" s="10">
        <v>47.261000000000003</v>
      </c>
      <c r="AA48" s="10">
        <v>37.231000000000002</v>
      </c>
      <c r="AB48" s="10">
        <v>26.715</v>
      </c>
      <c r="AC48" s="10">
        <v>46.194000000000003</v>
      </c>
      <c r="AD48" s="10">
        <v>52.432000000000002</v>
      </c>
      <c r="AE48" s="10">
        <v>39.491999999999997</v>
      </c>
      <c r="AF48" s="10">
        <v>79.835999999999999</v>
      </c>
      <c r="AG48" s="10">
        <v>30.699000000000002</v>
      </c>
      <c r="AH48" s="10">
        <v>30.736000000000001</v>
      </c>
      <c r="AI48" s="173">
        <v>66.713999999999999</v>
      </c>
      <c r="AJ48" s="173">
        <v>40.792999999999999</v>
      </c>
      <c r="AK48" s="173">
        <v>24.001999999999999</v>
      </c>
      <c r="AL48" s="173">
        <v>93.629000000000005</v>
      </c>
      <c r="AM48" s="173">
        <v>85.322999999999993</v>
      </c>
      <c r="AN48" s="173"/>
      <c r="AO48" s="173"/>
      <c r="AP48" s="173"/>
      <c r="AQ48" s="173"/>
      <c r="AR48" s="173"/>
      <c r="AS48" s="173"/>
      <c r="AT48" s="173"/>
      <c r="AU48" s="173"/>
      <c r="AV48" s="173"/>
      <c r="AW48" s="173"/>
      <c r="AX48" s="173"/>
      <c r="AY48" s="173"/>
    </row>
    <row r="49" spans="1:1005" ht="15">
      <c r="A49" s="184">
        <v>44835</v>
      </c>
      <c r="B49" s="147">
        <v>36.479999999999997</v>
      </c>
      <c r="C49" s="147">
        <v>55.69</v>
      </c>
      <c r="D49" s="148">
        <v>48.63</v>
      </c>
      <c r="E49" s="11">
        <v>70.043000000000006</v>
      </c>
      <c r="F49" s="10">
        <v>47.878999999999998</v>
      </c>
      <c r="G49" s="10">
        <v>69.409000000000006</v>
      </c>
      <c r="H49" s="10">
        <v>33.738999999999997</v>
      </c>
      <c r="I49" s="10">
        <v>24.216999999999999</v>
      </c>
      <c r="J49" s="10">
        <v>41.279000000000003</v>
      </c>
      <c r="K49" s="10">
        <v>47.508000000000003</v>
      </c>
      <c r="L49" s="10">
        <v>40.616999999999997</v>
      </c>
      <c r="M49" s="10">
        <v>23.364000000000001</v>
      </c>
      <c r="N49" s="10">
        <v>52.771000000000001</v>
      </c>
      <c r="O49" s="10">
        <v>36.924999999999997</v>
      </c>
      <c r="P49" s="10">
        <v>54.561</v>
      </c>
      <c r="Q49" s="10">
        <v>51.978999999999999</v>
      </c>
      <c r="R49" s="10">
        <v>82.593000000000004</v>
      </c>
      <c r="S49" s="10">
        <v>54.904000000000003</v>
      </c>
      <c r="T49" s="10">
        <v>52.082999999999998</v>
      </c>
      <c r="U49" s="10">
        <v>39.966000000000001</v>
      </c>
      <c r="V49" s="10">
        <v>22.861000000000001</v>
      </c>
      <c r="W49" s="10">
        <v>35.323999999999998</v>
      </c>
      <c r="X49" s="10">
        <v>28.058</v>
      </c>
      <c r="Y49" s="10">
        <v>48.768000000000001</v>
      </c>
      <c r="Z49" s="10">
        <v>46.381</v>
      </c>
      <c r="AA49" s="10">
        <v>53.801000000000002</v>
      </c>
      <c r="AB49" s="10">
        <v>43.527000000000001</v>
      </c>
      <c r="AC49" s="10">
        <v>39.89</v>
      </c>
      <c r="AD49" s="10">
        <v>51.728000000000002</v>
      </c>
      <c r="AE49" s="10">
        <v>33.048999999999999</v>
      </c>
      <c r="AF49" s="10">
        <v>66.91</v>
      </c>
      <c r="AG49" s="10">
        <v>31.966000000000001</v>
      </c>
      <c r="AH49" s="10">
        <v>34.92</v>
      </c>
      <c r="AI49" s="173">
        <v>116.319</v>
      </c>
      <c r="AJ49" s="173">
        <v>39.03</v>
      </c>
      <c r="AK49" s="173">
        <v>31.835999999999999</v>
      </c>
      <c r="AL49" s="173">
        <v>110.06699999999999</v>
      </c>
      <c r="AM49" s="173">
        <v>81.152000000000001</v>
      </c>
      <c r="AN49" s="173"/>
      <c r="AO49" s="173"/>
      <c r="AP49" s="173"/>
      <c r="AQ49" s="173"/>
      <c r="AR49" s="173"/>
      <c r="AS49" s="173"/>
      <c r="AT49" s="173"/>
      <c r="AU49" s="173"/>
      <c r="AV49" s="173"/>
      <c r="AW49" s="173"/>
      <c r="AX49" s="173"/>
      <c r="AY49" s="173"/>
    </row>
    <row r="50" spans="1:1005" ht="15">
      <c r="A50" s="184">
        <v>44866</v>
      </c>
      <c r="B50" s="147">
        <v>39.49</v>
      </c>
      <c r="C50" s="147">
        <v>45.62</v>
      </c>
      <c r="D50" s="148">
        <v>42.1</v>
      </c>
      <c r="E50" s="11">
        <v>46.774999999999999</v>
      </c>
      <c r="F50" s="10">
        <v>45</v>
      </c>
      <c r="G50" s="10">
        <v>59.017000000000003</v>
      </c>
      <c r="H50" s="10">
        <v>33.889000000000003</v>
      </c>
      <c r="I50" s="10">
        <v>27.016999999999999</v>
      </c>
      <c r="J50" s="10">
        <v>36.344000000000001</v>
      </c>
      <c r="K50" s="10">
        <v>41.18</v>
      </c>
      <c r="L50" s="10">
        <v>40.805999999999997</v>
      </c>
      <c r="M50" s="10">
        <v>25.324000000000002</v>
      </c>
      <c r="N50" s="10">
        <v>44.003</v>
      </c>
      <c r="O50" s="10">
        <v>34.271000000000001</v>
      </c>
      <c r="P50" s="10">
        <v>48.040999999999997</v>
      </c>
      <c r="Q50" s="10">
        <v>50.094000000000001</v>
      </c>
      <c r="R50" s="10">
        <v>56.951999999999998</v>
      </c>
      <c r="S50" s="10">
        <v>44.582999999999998</v>
      </c>
      <c r="T50" s="10">
        <v>45.581000000000003</v>
      </c>
      <c r="U50" s="10">
        <v>35.683999999999997</v>
      </c>
      <c r="V50" s="10">
        <v>31.988</v>
      </c>
      <c r="W50" s="10">
        <v>30.684000000000001</v>
      </c>
      <c r="X50" s="10">
        <v>29.369</v>
      </c>
      <c r="Y50" s="10">
        <v>48.231999999999999</v>
      </c>
      <c r="Z50" s="10">
        <v>41.569000000000003</v>
      </c>
      <c r="AA50" s="10">
        <v>40.720999999999997</v>
      </c>
      <c r="AB50" s="10">
        <v>36.869999999999997</v>
      </c>
      <c r="AC50" s="10">
        <v>41.398000000000003</v>
      </c>
      <c r="AD50" s="10">
        <v>47.996000000000002</v>
      </c>
      <c r="AE50" s="10">
        <v>34.031999999999996</v>
      </c>
      <c r="AF50" s="10">
        <v>56.344999999999999</v>
      </c>
      <c r="AG50" s="10">
        <v>38.362000000000002</v>
      </c>
      <c r="AH50" s="10">
        <v>30.074000000000002</v>
      </c>
      <c r="AI50" s="173">
        <v>60.609000000000002</v>
      </c>
      <c r="AJ50" s="173">
        <v>37.802</v>
      </c>
      <c r="AK50" s="173">
        <v>35.936</v>
      </c>
      <c r="AL50" s="173">
        <v>61.978999999999999</v>
      </c>
      <c r="AM50" s="173">
        <v>63.411999999999999</v>
      </c>
      <c r="AN50" s="173"/>
      <c r="AO50" s="173"/>
      <c r="AP50" s="173"/>
      <c r="AQ50" s="173"/>
      <c r="AR50" s="173"/>
      <c r="AS50" s="173"/>
      <c r="AT50" s="173"/>
      <c r="AU50" s="173"/>
      <c r="AV50" s="173"/>
      <c r="AW50" s="173"/>
      <c r="AX50" s="173"/>
      <c r="AY50" s="173"/>
    </row>
    <row r="51" spans="1:1005" ht="15">
      <c r="A51" s="184">
        <v>44896</v>
      </c>
      <c r="B51" s="147">
        <v>31.99</v>
      </c>
      <c r="C51" s="147">
        <v>31.99</v>
      </c>
      <c r="D51" s="148">
        <v>31.99</v>
      </c>
      <c r="E51" s="11">
        <v>38.542999999999999</v>
      </c>
      <c r="F51" s="10">
        <v>32.24</v>
      </c>
      <c r="G51" s="10">
        <v>47.447000000000003</v>
      </c>
      <c r="H51" s="10">
        <v>30.13</v>
      </c>
      <c r="I51" s="10">
        <v>23.488</v>
      </c>
      <c r="J51" s="10">
        <v>31.120999999999999</v>
      </c>
      <c r="K51" s="10">
        <v>32.923000000000002</v>
      </c>
      <c r="L51" s="10">
        <v>35.325000000000003</v>
      </c>
      <c r="M51" s="10">
        <v>21.798999999999999</v>
      </c>
      <c r="N51" s="10">
        <v>37.253</v>
      </c>
      <c r="O51" s="10">
        <v>27.466000000000001</v>
      </c>
      <c r="P51" s="10">
        <v>46.744999999999997</v>
      </c>
      <c r="Q51" s="10">
        <v>46.097000000000001</v>
      </c>
      <c r="R51" s="10">
        <v>46.624000000000002</v>
      </c>
      <c r="S51" s="10">
        <v>39.432000000000002</v>
      </c>
      <c r="T51" s="10">
        <v>39.747999999999998</v>
      </c>
      <c r="U51" s="10">
        <v>29.513000000000002</v>
      </c>
      <c r="V51" s="10">
        <v>24.523</v>
      </c>
      <c r="W51" s="10">
        <v>25.315000000000001</v>
      </c>
      <c r="X51" s="10">
        <v>25.087</v>
      </c>
      <c r="Y51" s="10">
        <v>34.646000000000001</v>
      </c>
      <c r="Z51" s="10">
        <v>36.402999999999999</v>
      </c>
      <c r="AA51" s="10">
        <v>35.542000000000002</v>
      </c>
      <c r="AB51" s="10">
        <v>26.997</v>
      </c>
      <c r="AC51" s="10">
        <v>32.929000000000002</v>
      </c>
      <c r="AD51" s="10">
        <v>38.781999999999996</v>
      </c>
      <c r="AE51" s="10">
        <v>28.684999999999999</v>
      </c>
      <c r="AF51" s="10">
        <v>46.145000000000003</v>
      </c>
      <c r="AG51" s="10">
        <v>32.322000000000003</v>
      </c>
      <c r="AH51" s="10">
        <v>23.936</v>
      </c>
      <c r="AI51" s="173">
        <v>46.033000000000001</v>
      </c>
      <c r="AJ51" s="173">
        <v>34.881999999999998</v>
      </c>
      <c r="AK51" s="173">
        <v>31.795999999999999</v>
      </c>
      <c r="AL51" s="173">
        <v>48.328000000000003</v>
      </c>
      <c r="AM51" s="173">
        <v>47.95</v>
      </c>
      <c r="AN51" s="173"/>
      <c r="AO51" s="173"/>
      <c r="AP51" s="173"/>
      <c r="AQ51" s="173"/>
      <c r="AR51" s="173"/>
      <c r="AS51" s="173"/>
      <c r="AT51" s="173"/>
      <c r="AU51" s="173"/>
      <c r="AV51" s="173"/>
      <c r="AW51" s="173"/>
      <c r="AX51" s="173"/>
      <c r="AY51" s="173"/>
    </row>
    <row r="52" spans="1:1005" ht="15">
      <c r="A52" s="184">
        <v>44927</v>
      </c>
      <c r="B52" s="147">
        <v>28.41</v>
      </c>
      <c r="C52" s="147">
        <v>33.58</v>
      </c>
      <c r="D52" s="148">
        <v>30.31</v>
      </c>
      <c r="E52" s="11">
        <v>33.341999999999999</v>
      </c>
      <c r="F52" s="10">
        <v>27.747</v>
      </c>
      <c r="G52" s="10">
        <v>40.933</v>
      </c>
      <c r="H52" s="10">
        <v>26.417000000000002</v>
      </c>
      <c r="I52" s="10">
        <v>20.638000000000002</v>
      </c>
      <c r="J52" s="10">
        <v>27.047000000000001</v>
      </c>
      <c r="K52" s="10">
        <v>27.875</v>
      </c>
      <c r="L52" s="10">
        <v>30.382000000000001</v>
      </c>
      <c r="M52" s="10">
        <v>19.619</v>
      </c>
      <c r="N52" s="10">
        <v>32.472999999999999</v>
      </c>
      <c r="O52" s="10">
        <v>23.922000000000001</v>
      </c>
      <c r="P52" s="10">
        <v>36.923999999999999</v>
      </c>
      <c r="Q52" s="10">
        <v>45.424999999999997</v>
      </c>
      <c r="R52" s="10">
        <v>40.222999999999999</v>
      </c>
      <c r="S52" s="10">
        <v>33.581000000000003</v>
      </c>
      <c r="T52" s="10">
        <v>34.901000000000003</v>
      </c>
      <c r="U52" s="10">
        <v>25.722999999999999</v>
      </c>
      <c r="V52" s="10">
        <v>20.338999999999999</v>
      </c>
      <c r="W52" s="10">
        <v>22.05</v>
      </c>
      <c r="X52" s="10">
        <v>22.323</v>
      </c>
      <c r="Y52" s="10">
        <v>29.192</v>
      </c>
      <c r="Z52" s="10">
        <v>35.688000000000002</v>
      </c>
      <c r="AA52" s="10">
        <v>32.604999999999997</v>
      </c>
      <c r="AB52" s="10">
        <v>22.390999999999998</v>
      </c>
      <c r="AC52" s="10">
        <v>30.100999999999999</v>
      </c>
      <c r="AD52" s="10">
        <v>33.314999999999998</v>
      </c>
      <c r="AE52" s="10">
        <v>25.928000000000001</v>
      </c>
      <c r="AF52" s="10">
        <v>41.222000000000001</v>
      </c>
      <c r="AG52" s="10">
        <v>27.376999999999999</v>
      </c>
      <c r="AH52" s="10">
        <v>21.169</v>
      </c>
      <c r="AI52" s="173">
        <v>41.61</v>
      </c>
      <c r="AJ52" s="173">
        <v>38.183</v>
      </c>
      <c r="AK52" s="173">
        <v>28.995000000000001</v>
      </c>
      <c r="AL52" s="173">
        <v>42.899000000000001</v>
      </c>
      <c r="AM52" s="173">
        <v>41.386000000000003</v>
      </c>
      <c r="AN52" s="173"/>
      <c r="AO52" s="173"/>
      <c r="AP52" s="173"/>
      <c r="AQ52" s="173"/>
      <c r="AR52" s="173"/>
      <c r="AS52" s="173"/>
      <c r="AT52" s="173"/>
      <c r="AU52" s="173"/>
      <c r="AV52" s="173"/>
      <c r="AW52" s="173"/>
      <c r="AX52" s="173"/>
      <c r="AY52" s="173"/>
    </row>
    <row r="53" spans="1:1005" ht="15">
      <c r="A53" s="184">
        <v>44958</v>
      </c>
      <c r="B53" s="147">
        <v>26.21</v>
      </c>
      <c r="C53" s="147">
        <v>30.45</v>
      </c>
      <c r="D53" s="148">
        <v>27.66</v>
      </c>
      <c r="E53" s="11">
        <v>28.832999999999998</v>
      </c>
      <c r="F53" s="10">
        <v>63.216999999999999</v>
      </c>
      <c r="G53" s="10">
        <v>36.061</v>
      </c>
      <c r="H53" s="10">
        <v>22.571000000000002</v>
      </c>
      <c r="I53" s="10">
        <v>19.658999999999999</v>
      </c>
      <c r="J53" s="10">
        <v>24.015999999999998</v>
      </c>
      <c r="K53" s="10">
        <v>27.884</v>
      </c>
      <c r="L53" s="10">
        <v>26.289000000000001</v>
      </c>
      <c r="M53" s="10">
        <v>18.401</v>
      </c>
      <c r="N53" s="10">
        <v>27.417000000000002</v>
      </c>
      <c r="O53" s="10">
        <v>31.384</v>
      </c>
      <c r="P53" s="10">
        <v>39.814</v>
      </c>
      <c r="Q53" s="10">
        <v>36.622</v>
      </c>
      <c r="R53" s="10">
        <v>33.576999999999998</v>
      </c>
      <c r="S53" s="10">
        <v>30.257000000000001</v>
      </c>
      <c r="T53" s="10">
        <v>33.633000000000003</v>
      </c>
      <c r="U53" s="10">
        <v>22.427</v>
      </c>
      <c r="V53" s="10">
        <v>17.739000000000001</v>
      </c>
      <c r="W53" s="10">
        <v>27.643000000000001</v>
      </c>
      <c r="X53" s="10">
        <v>20.637</v>
      </c>
      <c r="Y53" s="10">
        <v>25.702999999999999</v>
      </c>
      <c r="Z53" s="10">
        <v>29.856999999999999</v>
      </c>
      <c r="AA53" s="10">
        <v>29.834</v>
      </c>
      <c r="AB53" s="10">
        <v>19.048999999999999</v>
      </c>
      <c r="AC53" s="10">
        <v>28.09</v>
      </c>
      <c r="AD53" s="10">
        <v>27.992999999999999</v>
      </c>
      <c r="AE53" s="10">
        <v>24.302</v>
      </c>
      <c r="AF53" s="10">
        <v>36.880000000000003</v>
      </c>
      <c r="AG53" s="10">
        <v>23.919</v>
      </c>
      <c r="AH53" s="10">
        <v>25.404</v>
      </c>
      <c r="AI53" s="173">
        <v>43.726999999999997</v>
      </c>
      <c r="AJ53" s="173">
        <v>32.188000000000002</v>
      </c>
      <c r="AK53" s="173">
        <v>28.472000000000001</v>
      </c>
      <c r="AL53" s="173">
        <v>37.048000000000002</v>
      </c>
      <c r="AM53" s="173">
        <v>34.960999999999999</v>
      </c>
      <c r="AN53" s="173"/>
      <c r="AO53" s="173"/>
      <c r="AP53" s="173"/>
      <c r="AQ53" s="173"/>
      <c r="AR53" s="173"/>
      <c r="AS53" s="173"/>
      <c r="AT53" s="173"/>
      <c r="AU53" s="173"/>
      <c r="AV53" s="173"/>
      <c r="AW53" s="173"/>
      <c r="AX53" s="173"/>
      <c r="AY53" s="173"/>
    </row>
    <row r="54" spans="1:1005" ht="15">
      <c r="A54" s="184">
        <v>44986</v>
      </c>
      <c r="B54" s="147">
        <v>47.46</v>
      </c>
      <c r="C54" s="147">
        <v>58.86</v>
      </c>
      <c r="D54" s="148">
        <v>52.6</v>
      </c>
      <c r="E54" s="11">
        <v>37.064999999999998</v>
      </c>
      <c r="F54" s="10">
        <v>123.083</v>
      </c>
      <c r="G54" s="10">
        <v>50.887999999999998</v>
      </c>
      <c r="H54" s="10">
        <v>36.067999999999998</v>
      </c>
      <c r="I54" s="10">
        <v>52.920999999999999</v>
      </c>
      <c r="J54" s="10">
        <v>42.75</v>
      </c>
      <c r="K54" s="10">
        <v>35.445999999999998</v>
      </c>
      <c r="L54" s="10">
        <v>47.939</v>
      </c>
      <c r="M54" s="10">
        <v>40.606000000000002</v>
      </c>
      <c r="N54" s="10">
        <v>49.308</v>
      </c>
      <c r="O54" s="10">
        <v>61.41</v>
      </c>
      <c r="P54" s="10">
        <v>56.119</v>
      </c>
      <c r="Q54" s="10">
        <v>61.073</v>
      </c>
      <c r="R54" s="10">
        <v>52.686999999999998</v>
      </c>
      <c r="S54" s="10">
        <v>47.591999999999999</v>
      </c>
      <c r="T54" s="10">
        <v>43.557000000000002</v>
      </c>
      <c r="U54" s="10">
        <v>36.131999999999998</v>
      </c>
      <c r="V54" s="10">
        <v>26.599</v>
      </c>
      <c r="W54" s="10">
        <v>36.128</v>
      </c>
      <c r="X54" s="10">
        <v>50.512</v>
      </c>
      <c r="Y54" s="10">
        <v>47.081000000000003</v>
      </c>
      <c r="Z54" s="10">
        <v>38.628</v>
      </c>
      <c r="AA54" s="10">
        <v>64.915999999999997</v>
      </c>
      <c r="AB54" s="10">
        <v>27.201000000000001</v>
      </c>
      <c r="AC54" s="10">
        <v>47.664999999999999</v>
      </c>
      <c r="AD54" s="10">
        <v>38.183999999999997</v>
      </c>
      <c r="AE54" s="10">
        <v>32.231000000000002</v>
      </c>
      <c r="AF54" s="10">
        <v>64.608999999999995</v>
      </c>
      <c r="AG54" s="10">
        <v>38.438000000000002</v>
      </c>
      <c r="AH54" s="10">
        <v>38.871000000000002</v>
      </c>
      <c r="AI54" s="173">
        <v>73.316000000000003</v>
      </c>
      <c r="AJ54" s="173">
        <v>46.828000000000003</v>
      </c>
      <c r="AK54" s="173">
        <v>45.646999999999998</v>
      </c>
      <c r="AL54" s="173">
        <v>51.091000000000001</v>
      </c>
      <c r="AM54" s="173">
        <v>44.439</v>
      </c>
      <c r="AN54" s="173"/>
      <c r="AO54" s="173"/>
      <c r="AP54" s="173"/>
      <c r="AQ54" s="173"/>
      <c r="AR54" s="173"/>
      <c r="AS54" s="173"/>
      <c r="AT54" s="173"/>
      <c r="AU54" s="173"/>
      <c r="AV54" s="173"/>
      <c r="AW54" s="173"/>
      <c r="AX54" s="173"/>
      <c r="AY54" s="173"/>
    </row>
    <row r="55" spans="1:1005" ht="15">
      <c r="A55" s="184">
        <v>45017</v>
      </c>
      <c r="B55" s="147">
        <v>64.97</v>
      </c>
      <c r="C55" s="147">
        <v>102.28</v>
      </c>
      <c r="D55" s="148">
        <v>85.43</v>
      </c>
      <c r="E55" s="11">
        <v>90.629000000000005</v>
      </c>
      <c r="F55" s="10">
        <v>205.74</v>
      </c>
      <c r="G55" s="10">
        <v>91.884</v>
      </c>
      <c r="H55" s="10">
        <v>69.995999999999995</v>
      </c>
      <c r="I55" s="10">
        <v>108.13500000000001</v>
      </c>
      <c r="J55" s="10">
        <v>88.57</v>
      </c>
      <c r="K55" s="10">
        <v>58.103999999999999</v>
      </c>
      <c r="L55" s="10">
        <v>63.96</v>
      </c>
      <c r="M55" s="10">
        <v>62.359000000000002</v>
      </c>
      <c r="N55" s="10">
        <v>87.923000000000002</v>
      </c>
      <c r="O55" s="10">
        <v>60.353999999999999</v>
      </c>
      <c r="P55" s="10">
        <v>110.16800000000001</v>
      </c>
      <c r="Q55" s="10">
        <v>89.924000000000007</v>
      </c>
      <c r="R55" s="10">
        <v>84.111000000000004</v>
      </c>
      <c r="S55" s="10">
        <v>62.447000000000003</v>
      </c>
      <c r="T55" s="10">
        <v>78.149000000000001</v>
      </c>
      <c r="U55" s="10">
        <v>46.887</v>
      </c>
      <c r="V55" s="10">
        <v>55.954999999999998</v>
      </c>
      <c r="W55" s="10">
        <v>59.658000000000001</v>
      </c>
      <c r="X55" s="10">
        <v>105.465</v>
      </c>
      <c r="Y55" s="10">
        <v>71.126999999999995</v>
      </c>
      <c r="Z55" s="10">
        <v>96.635999999999996</v>
      </c>
      <c r="AA55" s="10">
        <v>68.790999999999997</v>
      </c>
      <c r="AB55" s="10">
        <v>32.066000000000003</v>
      </c>
      <c r="AC55" s="10">
        <v>76.994</v>
      </c>
      <c r="AD55" s="10">
        <v>52.054000000000002</v>
      </c>
      <c r="AE55" s="10">
        <v>55.521999999999998</v>
      </c>
      <c r="AF55" s="10">
        <v>126.681</v>
      </c>
      <c r="AG55" s="10">
        <v>45.588000000000001</v>
      </c>
      <c r="AH55" s="10">
        <v>68.510000000000005</v>
      </c>
      <c r="AI55" s="173">
        <v>81.852000000000004</v>
      </c>
      <c r="AJ55" s="173">
        <v>52.396999999999998</v>
      </c>
      <c r="AK55" s="173">
        <v>53.347000000000001</v>
      </c>
      <c r="AL55" s="173">
        <v>59.226999999999997</v>
      </c>
      <c r="AM55" s="173">
        <v>58.161999999999999</v>
      </c>
      <c r="AN55" s="173"/>
      <c r="AO55" s="173"/>
      <c r="AP55" s="173"/>
      <c r="AQ55" s="173"/>
      <c r="AR55" s="173"/>
      <c r="AS55" s="173"/>
      <c r="AT55" s="173"/>
      <c r="AU55" s="173"/>
      <c r="AV55" s="173"/>
      <c r="AW55" s="173"/>
      <c r="AX55" s="173"/>
      <c r="AY55" s="173"/>
    </row>
    <row r="56" spans="1:1005" ht="15">
      <c r="A56" s="184">
        <v>45047</v>
      </c>
      <c r="B56" s="147">
        <v>116.46</v>
      </c>
      <c r="C56" s="147">
        <v>212.36</v>
      </c>
      <c r="D56" s="148">
        <v>163.75</v>
      </c>
      <c r="E56" s="11">
        <v>236.685</v>
      </c>
      <c r="F56" s="10">
        <v>308.80900000000003</v>
      </c>
      <c r="G56" s="10">
        <v>276.17200000000003</v>
      </c>
      <c r="H56" s="10">
        <v>109.82899999999999</v>
      </c>
      <c r="I56" s="10">
        <v>138.96199999999999</v>
      </c>
      <c r="J56" s="10">
        <v>87.061999999999998</v>
      </c>
      <c r="K56" s="10">
        <v>91.475999999999999</v>
      </c>
      <c r="L56" s="10">
        <v>148.27500000000001</v>
      </c>
      <c r="M56" s="10">
        <v>184.249</v>
      </c>
      <c r="N56" s="10">
        <v>182.821</v>
      </c>
      <c r="O56" s="10">
        <v>57.768000000000001</v>
      </c>
      <c r="P56" s="10">
        <v>147.88900000000001</v>
      </c>
      <c r="Q56" s="10">
        <v>338.65499999999997</v>
      </c>
      <c r="R56" s="10">
        <v>160.62899999999999</v>
      </c>
      <c r="S56" s="10">
        <v>162.95400000000001</v>
      </c>
      <c r="T56" s="10">
        <v>162.976</v>
      </c>
      <c r="U56" s="10">
        <v>102.657</v>
      </c>
      <c r="V56" s="10">
        <v>49.837000000000003</v>
      </c>
      <c r="W56" s="10">
        <v>58.088000000000001</v>
      </c>
      <c r="X56" s="10">
        <v>97.738</v>
      </c>
      <c r="Y56" s="10">
        <v>135.42699999999999</v>
      </c>
      <c r="Z56" s="10">
        <v>232.107</v>
      </c>
      <c r="AA56" s="10">
        <v>170.22800000000001</v>
      </c>
      <c r="AB56" s="10">
        <v>99.620999999999995</v>
      </c>
      <c r="AC56" s="10">
        <v>135.08500000000001</v>
      </c>
      <c r="AD56" s="10">
        <v>26.948</v>
      </c>
      <c r="AE56" s="10">
        <v>138.41900000000001</v>
      </c>
      <c r="AF56" s="10">
        <v>179.839</v>
      </c>
      <c r="AG56" s="10">
        <v>70.61</v>
      </c>
      <c r="AH56" s="10">
        <v>170.03200000000001</v>
      </c>
      <c r="AI56" s="173">
        <v>183.02</v>
      </c>
      <c r="AJ56" s="173">
        <v>102.492</v>
      </c>
      <c r="AK56" s="173">
        <v>199.94800000000001</v>
      </c>
      <c r="AL56" s="173">
        <v>136.959</v>
      </c>
      <c r="AM56" s="173">
        <v>170.11600000000001</v>
      </c>
      <c r="AN56" s="173"/>
      <c r="AO56" s="173"/>
      <c r="AP56" s="173"/>
      <c r="AQ56" s="173"/>
      <c r="AR56" s="173"/>
      <c r="AS56" s="173"/>
      <c r="AT56" s="173"/>
      <c r="AU56" s="173"/>
      <c r="AV56" s="173"/>
      <c r="AW56" s="173"/>
      <c r="AX56" s="173"/>
      <c r="AY56" s="173"/>
    </row>
    <row r="57" spans="1:1005" ht="15">
      <c r="A57" s="184">
        <v>45078</v>
      </c>
      <c r="B57" s="147">
        <v>179.95</v>
      </c>
      <c r="C57" s="147">
        <v>388.98</v>
      </c>
      <c r="D57" s="148">
        <v>299.23</v>
      </c>
      <c r="E57" s="11">
        <v>205.08699999999999</v>
      </c>
      <c r="F57" s="10">
        <v>872.67200000000003</v>
      </c>
      <c r="G57" s="10">
        <v>199.48599999999999</v>
      </c>
      <c r="H57" s="10">
        <v>137.00399999999999</v>
      </c>
      <c r="I57" s="10">
        <v>248.75399999999999</v>
      </c>
      <c r="J57" s="10">
        <v>258.00099999999998</v>
      </c>
      <c r="K57" s="10">
        <v>366.185</v>
      </c>
      <c r="L57" s="10">
        <v>59.991999999999997</v>
      </c>
      <c r="M57" s="10">
        <v>348.27100000000002</v>
      </c>
      <c r="N57" s="10">
        <v>159.352</v>
      </c>
      <c r="O57" s="10">
        <v>396.67200000000003</v>
      </c>
      <c r="P57" s="10">
        <v>570.40300000000002</v>
      </c>
      <c r="Q57" s="10">
        <v>711.255</v>
      </c>
      <c r="R57" s="10">
        <v>309.7</v>
      </c>
      <c r="S57" s="10">
        <v>533.94899999999996</v>
      </c>
      <c r="T57" s="10">
        <v>225.33500000000001</v>
      </c>
      <c r="U57" s="10">
        <v>120.545</v>
      </c>
      <c r="V57" s="10">
        <v>187.643</v>
      </c>
      <c r="W57" s="10">
        <v>218.15600000000001</v>
      </c>
      <c r="X57" s="10">
        <v>237.34299999999999</v>
      </c>
      <c r="Y57" s="10">
        <v>359.50799999999998</v>
      </c>
      <c r="Z57" s="10">
        <v>279.90899999999999</v>
      </c>
      <c r="AA57" s="10">
        <v>68.468000000000004</v>
      </c>
      <c r="AB57" s="10">
        <v>263.66000000000003</v>
      </c>
      <c r="AC57" s="10">
        <v>445.67700000000002</v>
      </c>
      <c r="AD57" s="10">
        <v>200.077</v>
      </c>
      <c r="AE57" s="10">
        <v>374.37599999999998</v>
      </c>
      <c r="AF57" s="10">
        <v>207.36699999999999</v>
      </c>
      <c r="AG57" s="10">
        <v>95.813000000000002</v>
      </c>
      <c r="AH57" s="10">
        <v>444.65499999999997</v>
      </c>
      <c r="AI57" s="173">
        <v>296.51900000000001</v>
      </c>
      <c r="AJ57" s="173">
        <v>177.67099999999999</v>
      </c>
      <c r="AK57" s="173">
        <v>435.02199999999999</v>
      </c>
      <c r="AL57" s="173">
        <v>554.03599999999994</v>
      </c>
      <c r="AM57" s="173">
        <v>388.78100000000001</v>
      </c>
      <c r="AN57" s="173"/>
      <c r="AO57" s="173"/>
      <c r="AP57" s="173"/>
      <c r="AQ57" s="173"/>
      <c r="AR57" s="173"/>
      <c r="AS57" s="173"/>
      <c r="AT57" s="173"/>
      <c r="AU57" s="173"/>
      <c r="AV57" s="173"/>
      <c r="AW57" s="173"/>
      <c r="AX57" s="173"/>
      <c r="AY57" s="173"/>
    </row>
    <row r="58" spans="1:1005" ht="15">
      <c r="A58" s="184">
        <v>45108</v>
      </c>
      <c r="B58" s="147">
        <v>98.65</v>
      </c>
      <c r="C58" s="147">
        <v>239.56</v>
      </c>
      <c r="D58" s="148">
        <v>177.52</v>
      </c>
      <c r="E58" s="11">
        <v>81.763999999999996</v>
      </c>
      <c r="F58" s="10">
        <v>316.11900000000003</v>
      </c>
      <c r="G58" s="10">
        <v>86.070999999999998</v>
      </c>
      <c r="H58" s="10">
        <v>27.7</v>
      </c>
      <c r="I58" s="10">
        <v>148.38300000000001</v>
      </c>
      <c r="J58" s="10">
        <v>167.82900000000001</v>
      </c>
      <c r="K58" s="10">
        <v>179.20099999999999</v>
      </c>
      <c r="L58" s="10">
        <v>34.503999999999998</v>
      </c>
      <c r="M58" s="10">
        <v>225.95099999999999</v>
      </c>
      <c r="N58" s="10">
        <v>31.37</v>
      </c>
      <c r="O58" s="10">
        <v>423.88400000000001</v>
      </c>
      <c r="P58" s="10">
        <v>297.096</v>
      </c>
      <c r="Q58" s="10">
        <v>314.95999999999998</v>
      </c>
      <c r="R58" s="10">
        <v>355.78</v>
      </c>
      <c r="S58" s="10">
        <v>334.87299999999999</v>
      </c>
      <c r="T58" s="10">
        <v>69.643000000000001</v>
      </c>
      <c r="U58" s="10">
        <v>31.805</v>
      </c>
      <c r="V58" s="10">
        <v>80.084999999999994</v>
      </c>
      <c r="W58" s="10">
        <v>77.474999999999994</v>
      </c>
      <c r="X58" s="10">
        <v>174.51300000000001</v>
      </c>
      <c r="Y58" s="10">
        <v>258.40899999999999</v>
      </c>
      <c r="Z58" s="10">
        <v>78.992000000000004</v>
      </c>
      <c r="AA58" s="10">
        <v>12.458</v>
      </c>
      <c r="AB58" s="10">
        <v>204.26599999999999</v>
      </c>
      <c r="AC58" s="10">
        <v>347.995</v>
      </c>
      <c r="AD58" s="10">
        <v>179.78299999999999</v>
      </c>
      <c r="AE58" s="10">
        <v>619.70100000000002</v>
      </c>
      <c r="AF58" s="10">
        <v>78.207999999999998</v>
      </c>
      <c r="AG58" s="10">
        <v>37.354999999999997</v>
      </c>
      <c r="AH58" s="10">
        <v>288.89600000000002</v>
      </c>
      <c r="AI58" s="173">
        <v>138.875</v>
      </c>
      <c r="AJ58" s="173">
        <v>73.77</v>
      </c>
      <c r="AK58" s="173">
        <v>461.58800000000002</v>
      </c>
      <c r="AL58" s="173">
        <v>411.59199999999998</v>
      </c>
      <c r="AM58" s="173">
        <v>241.06899999999999</v>
      </c>
      <c r="AN58" s="173"/>
      <c r="AO58" s="173"/>
      <c r="AP58" s="173"/>
      <c r="AQ58" s="173"/>
      <c r="AR58" s="173"/>
      <c r="AS58" s="173"/>
      <c r="AT58" s="173"/>
      <c r="AU58" s="173"/>
      <c r="AV58" s="173"/>
      <c r="AW58" s="173"/>
      <c r="AX58" s="173"/>
      <c r="AY58" s="173"/>
    </row>
    <row r="59" spans="1:1005" ht="15">
      <c r="A59" s="184">
        <v>45139</v>
      </c>
      <c r="B59" s="147">
        <v>46.5</v>
      </c>
      <c r="C59" s="147">
        <v>100.5</v>
      </c>
      <c r="D59" s="148">
        <v>76.510000000000005</v>
      </c>
      <c r="E59" s="11">
        <v>43.427</v>
      </c>
      <c r="F59" s="10">
        <v>111.904</v>
      </c>
      <c r="G59" s="10">
        <v>60.179000000000002</v>
      </c>
      <c r="H59" s="10">
        <v>25.175999999999998</v>
      </c>
      <c r="I59" s="10">
        <v>58.796999999999997</v>
      </c>
      <c r="J59" s="10">
        <v>55.819000000000003</v>
      </c>
      <c r="K59" s="10">
        <v>76.018000000000001</v>
      </c>
      <c r="L59" s="10">
        <v>21.295999999999999</v>
      </c>
      <c r="M59" s="10">
        <v>178.251</v>
      </c>
      <c r="N59" s="10">
        <v>27.175000000000001</v>
      </c>
      <c r="O59" s="10">
        <v>150.887</v>
      </c>
      <c r="P59" s="10">
        <v>93.293999999999997</v>
      </c>
      <c r="Q59" s="10">
        <v>151.81700000000001</v>
      </c>
      <c r="R59" s="10">
        <v>120.883</v>
      </c>
      <c r="S59" s="10">
        <v>116.718</v>
      </c>
      <c r="T59" s="10">
        <v>38.901000000000003</v>
      </c>
      <c r="U59" s="10">
        <v>21.422999999999998</v>
      </c>
      <c r="V59" s="10">
        <v>34.25</v>
      </c>
      <c r="W59" s="10">
        <v>34.820999999999998</v>
      </c>
      <c r="X59" s="10">
        <v>67.516000000000005</v>
      </c>
      <c r="Y59" s="10">
        <v>83.921999999999997</v>
      </c>
      <c r="Z59" s="10">
        <v>45.889000000000003</v>
      </c>
      <c r="AA59" s="10">
        <v>28.727</v>
      </c>
      <c r="AB59" s="10">
        <v>63.381999999999998</v>
      </c>
      <c r="AC59" s="10">
        <v>108.61199999999999</v>
      </c>
      <c r="AD59" s="10">
        <v>59.616999999999997</v>
      </c>
      <c r="AE59" s="10">
        <v>183.67699999999999</v>
      </c>
      <c r="AF59" s="10">
        <v>39.372</v>
      </c>
      <c r="AG59" s="10">
        <v>24.314</v>
      </c>
      <c r="AH59" s="10">
        <v>98.013000000000005</v>
      </c>
      <c r="AI59" s="173">
        <v>53.81</v>
      </c>
      <c r="AJ59" s="173">
        <v>34.655999999999999</v>
      </c>
      <c r="AK59" s="173">
        <v>179.72300000000001</v>
      </c>
      <c r="AL59" s="173">
        <v>164.84800000000001</v>
      </c>
      <c r="AM59" s="173">
        <v>88.14</v>
      </c>
      <c r="AN59" s="173"/>
      <c r="AO59" s="173"/>
      <c r="AP59" s="173"/>
      <c r="AQ59" s="173"/>
      <c r="AR59" s="173"/>
      <c r="AS59" s="173"/>
      <c r="AT59" s="173"/>
      <c r="AU59" s="173"/>
      <c r="AV59" s="173"/>
      <c r="AW59" s="173"/>
      <c r="AX59" s="173"/>
      <c r="AY59" s="173"/>
    </row>
    <row r="60" spans="1:1005" ht="15">
      <c r="A60" s="184">
        <v>45170</v>
      </c>
      <c r="B60" s="147">
        <v>33.159999999999997</v>
      </c>
      <c r="C60" s="147">
        <v>56.51</v>
      </c>
      <c r="D60" s="148">
        <v>45.87</v>
      </c>
      <c r="E60" s="11">
        <v>44.406999999999996</v>
      </c>
      <c r="F60" s="10">
        <v>66.775999999999996</v>
      </c>
      <c r="G60" s="10">
        <v>40.856000000000002</v>
      </c>
      <c r="H60" s="10">
        <v>22.991</v>
      </c>
      <c r="I60" s="10">
        <v>45.359000000000002</v>
      </c>
      <c r="J60" s="10">
        <v>41.795999999999999</v>
      </c>
      <c r="K60" s="10">
        <v>60.99</v>
      </c>
      <c r="L60" s="10">
        <v>24.600999999999999</v>
      </c>
      <c r="M60" s="10">
        <v>68.769000000000005</v>
      </c>
      <c r="N60" s="10">
        <v>25.97</v>
      </c>
      <c r="O60" s="10">
        <v>63.502000000000002</v>
      </c>
      <c r="P60" s="10">
        <v>55.469000000000001</v>
      </c>
      <c r="Q60" s="10">
        <v>95.775999999999996</v>
      </c>
      <c r="R60" s="10">
        <v>57.472000000000001</v>
      </c>
      <c r="S60" s="10">
        <v>79.013000000000005</v>
      </c>
      <c r="T60" s="10">
        <v>43.043999999999997</v>
      </c>
      <c r="U60" s="10">
        <v>20.439</v>
      </c>
      <c r="V60" s="10">
        <v>34.676000000000002</v>
      </c>
      <c r="W60" s="10">
        <v>34.548999999999999</v>
      </c>
      <c r="X60" s="10">
        <v>54.593000000000004</v>
      </c>
      <c r="Y60" s="10">
        <v>47.250999999999998</v>
      </c>
      <c r="Z60" s="10">
        <v>37.222000000000001</v>
      </c>
      <c r="AA60" s="10">
        <v>26.736000000000001</v>
      </c>
      <c r="AB60" s="10">
        <v>45.871000000000002</v>
      </c>
      <c r="AC60" s="10">
        <v>52.468000000000004</v>
      </c>
      <c r="AD60" s="10">
        <v>39.485999999999997</v>
      </c>
      <c r="AE60" s="10">
        <v>79.83</v>
      </c>
      <c r="AF60" s="10">
        <v>30.83</v>
      </c>
      <c r="AG60" s="10">
        <v>30.725000000000001</v>
      </c>
      <c r="AH60" s="10">
        <v>66.789000000000001</v>
      </c>
      <c r="AI60" s="173">
        <v>40.807000000000002</v>
      </c>
      <c r="AJ60" s="173">
        <v>24.155000000000001</v>
      </c>
      <c r="AK60" s="173">
        <v>93.626000000000005</v>
      </c>
      <c r="AL60" s="173">
        <v>85.343999999999994</v>
      </c>
      <c r="AM60" s="173">
        <v>65.441999999999993</v>
      </c>
      <c r="AN60" s="173"/>
      <c r="AO60" s="173"/>
      <c r="AP60" s="173"/>
      <c r="AQ60" s="173"/>
      <c r="AR60" s="173"/>
      <c r="AS60" s="173"/>
      <c r="AT60" s="173"/>
      <c r="AU60" s="173"/>
      <c r="AV60" s="173"/>
      <c r="AW60" s="173"/>
      <c r="AX60" s="173"/>
      <c r="AY60" s="173"/>
    </row>
    <row r="61" spans="1:1005" ht="15">
      <c r="A61" s="184">
        <v>45200</v>
      </c>
      <c r="B61" s="147">
        <v>36.479999999999997</v>
      </c>
      <c r="C61" s="147">
        <v>55.69</v>
      </c>
      <c r="D61" s="148">
        <v>48.63</v>
      </c>
      <c r="E61" s="11">
        <v>47.918999999999997</v>
      </c>
      <c r="F61" s="10">
        <v>69.426000000000002</v>
      </c>
      <c r="G61" s="10">
        <v>33.768999999999998</v>
      </c>
      <c r="H61" s="10">
        <v>24.266999999999999</v>
      </c>
      <c r="I61" s="10">
        <v>41.338999999999999</v>
      </c>
      <c r="J61" s="10">
        <v>47.527999999999999</v>
      </c>
      <c r="K61" s="10">
        <v>40.607999999999997</v>
      </c>
      <c r="L61" s="10">
        <v>23.433</v>
      </c>
      <c r="M61" s="10">
        <v>52.755000000000003</v>
      </c>
      <c r="N61" s="10">
        <v>36.948</v>
      </c>
      <c r="O61" s="10">
        <v>54.573999999999998</v>
      </c>
      <c r="P61" s="10">
        <v>52.078000000000003</v>
      </c>
      <c r="Q61" s="10">
        <v>82.587999999999994</v>
      </c>
      <c r="R61" s="10">
        <v>54.902000000000001</v>
      </c>
      <c r="S61" s="10">
        <v>52.098999999999997</v>
      </c>
      <c r="T61" s="10">
        <v>39.993000000000002</v>
      </c>
      <c r="U61" s="10">
        <v>22.846</v>
      </c>
      <c r="V61" s="10">
        <v>35.347000000000001</v>
      </c>
      <c r="W61" s="10">
        <v>28.053000000000001</v>
      </c>
      <c r="X61" s="10">
        <v>48.81</v>
      </c>
      <c r="Y61" s="10">
        <v>46.372</v>
      </c>
      <c r="Z61" s="10">
        <v>53.792999999999999</v>
      </c>
      <c r="AA61" s="10">
        <v>43.546999999999997</v>
      </c>
      <c r="AB61" s="10">
        <v>40.655000000000001</v>
      </c>
      <c r="AC61" s="10">
        <v>51.764000000000003</v>
      </c>
      <c r="AD61" s="10">
        <v>33.043999999999997</v>
      </c>
      <c r="AE61" s="10">
        <v>66.905000000000001</v>
      </c>
      <c r="AF61" s="10">
        <v>31.963000000000001</v>
      </c>
      <c r="AG61" s="10">
        <v>34.908999999999999</v>
      </c>
      <c r="AH61" s="10">
        <v>116.407</v>
      </c>
      <c r="AI61" s="173">
        <v>39.042999999999999</v>
      </c>
      <c r="AJ61" s="173">
        <v>31.620999999999999</v>
      </c>
      <c r="AK61" s="173">
        <v>110.062</v>
      </c>
      <c r="AL61" s="173">
        <v>81.17</v>
      </c>
      <c r="AM61" s="173">
        <v>70.147999999999996</v>
      </c>
      <c r="AN61" s="173"/>
      <c r="AO61" s="173"/>
      <c r="AP61" s="173"/>
      <c r="AQ61" s="173"/>
      <c r="AR61" s="173"/>
      <c r="AS61" s="173"/>
      <c r="AT61" s="173"/>
      <c r="AU61" s="173"/>
      <c r="AV61" s="173"/>
      <c r="AW61" s="173"/>
      <c r="AX61" s="173"/>
      <c r="AY61" s="173"/>
    </row>
    <row r="62" spans="1:1005" ht="15">
      <c r="A62" s="184">
        <v>45231</v>
      </c>
      <c r="B62" s="147">
        <v>39.49</v>
      </c>
      <c r="C62" s="147">
        <v>45.62</v>
      </c>
      <c r="D62" s="148">
        <v>42.1</v>
      </c>
      <c r="E62" s="11">
        <v>45.033999999999999</v>
      </c>
      <c r="F62" s="10">
        <v>59.031999999999996</v>
      </c>
      <c r="G62" s="10">
        <v>33.914999999999999</v>
      </c>
      <c r="H62" s="10">
        <v>27.04</v>
      </c>
      <c r="I62" s="10">
        <v>36.396999999999998</v>
      </c>
      <c r="J62" s="10">
        <v>41.198</v>
      </c>
      <c r="K62" s="10">
        <v>40.798000000000002</v>
      </c>
      <c r="L62" s="10">
        <v>25.331</v>
      </c>
      <c r="M62" s="10">
        <v>43.988999999999997</v>
      </c>
      <c r="N62" s="10">
        <v>34.29</v>
      </c>
      <c r="O62" s="10">
        <v>48.052</v>
      </c>
      <c r="P62" s="10">
        <v>49.878999999999998</v>
      </c>
      <c r="Q62" s="10">
        <v>56.948</v>
      </c>
      <c r="R62" s="10">
        <v>44.58</v>
      </c>
      <c r="S62" s="10">
        <v>45.594999999999999</v>
      </c>
      <c r="T62" s="10">
        <v>35.909999999999997</v>
      </c>
      <c r="U62" s="10">
        <v>31.975999999999999</v>
      </c>
      <c r="V62" s="10">
        <v>30.702999999999999</v>
      </c>
      <c r="W62" s="10">
        <v>29.364999999999998</v>
      </c>
      <c r="X62" s="10">
        <v>48.883000000000003</v>
      </c>
      <c r="Y62" s="10">
        <v>41.561</v>
      </c>
      <c r="Z62" s="10">
        <v>40.713999999999999</v>
      </c>
      <c r="AA62" s="10">
        <v>36.887</v>
      </c>
      <c r="AB62" s="10">
        <v>41.682000000000002</v>
      </c>
      <c r="AC62" s="10">
        <v>48.027000000000001</v>
      </c>
      <c r="AD62" s="10">
        <v>34.026000000000003</v>
      </c>
      <c r="AE62" s="10">
        <v>56.341000000000001</v>
      </c>
      <c r="AF62" s="10">
        <v>38.468000000000004</v>
      </c>
      <c r="AG62" s="10">
        <v>30.065000000000001</v>
      </c>
      <c r="AH62" s="10">
        <v>60.668999999999997</v>
      </c>
      <c r="AI62" s="173">
        <v>37.814</v>
      </c>
      <c r="AJ62" s="173">
        <v>36.21</v>
      </c>
      <c r="AK62" s="173">
        <v>61.975999999999999</v>
      </c>
      <c r="AL62" s="173">
        <v>63.427</v>
      </c>
      <c r="AM62" s="173">
        <v>46.841999999999999</v>
      </c>
      <c r="AN62" s="173"/>
      <c r="AO62" s="173"/>
      <c r="AP62" s="173"/>
      <c r="AQ62" s="173"/>
      <c r="AR62" s="173"/>
      <c r="AS62" s="173"/>
      <c r="AT62" s="173"/>
      <c r="AU62" s="173"/>
      <c r="AV62" s="173"/>
      <c r="AW62" s="173"/>
      <c r="AX62" s="173"/>
      <c r="AY62" s="173"/>
    </row>
    <row r="63" spans="1:1005" ht="15">
      <c r="A63" s="184">
        <v>45261</v>
      </c>
      <c r="B63" s="147">
        <v>31.99</v>
      </c>
      <c r="C63" s="147">
        <v>31.99</v>
      </c>
      <c r="D63" s="148">
        <v>31.99</v>
      </c>
      <c r="E63" s="11">
        <v>32.271000000000001</v>
      </c>
      <c r="F63" s="10">
        <v>47.46</v>
      </c>
      <c r="G63" s="10">
        <v>30.155000000000001</v>
      </c>
      <c r="H63" s="10">
        <v>23.52</v>
      </c>
      <c r="I63" s="10">
        <v>31.170999999999999</v>
      </c>
      <c r="J63" s="10">
        <v>32.939</v>
      </c>
      <c r="K63" s="10">
        <v>35.317</v>
      </c>
      <c r="L63" s="10">
        <v>21.817</v>
      </c>
      <c r="M63" s="10">
        <v>37.24</v>
      </c>
      <c r="N63" s="10">
        <v>27.483000000000001</v>
      </c>
      <c r="O63" s="10">
        <v>46.756</v>
      </c>
      <c r="P63" s="10">
        <v>46.481999999999999</v>
      </c>
      <c r="Q63" s="10">
        <v>46.62</v>
      </c>
      <c r="R63" s="10">
        <v>39.43</v>
      </c>
      <c r="S63" s="10">
        <v>39.76</v>
      </c>
      <c r="T63" s="10">
        <v>29.638000000000002</v>
      </c>
      <c r="U63" s="10">
        <v>24.510999999999999</v>
      </c>
      <c r="V63" s="10">
        <v>25.332999999999998</v>
      </c>
      <c r="W63" s="10">
        <v>25.082999999999998</v>
      </c>
      <c r="X63" s="10">
        <v>34.9</v>
      </c>
      <c r="Y63" s="10">
        <v>36.395000000000003</v>
      </c>
      <c r="Z63" s="10">
        <v>35.534999999999997</v>
      </c>
      <c r="AA63" s="10">
        <v>27.012</v>
      </c>
      <c r="AB63" s="10">
        <v>33.213999999999999</v>
      </c>
      <c r="AC63" s="10">
        <v>38.81</v>
      </c>
      <c r="AD63" s="10">
        <v>28.68</v>
      </c>
      <c r="AE63" s="10">
        <v>46.140999999999998</v>
      </c>
      <c r="AF63" s="10">
        <v>32.527999999999999</v>
      </c>
      <c r="AG63" s="10">
        <v>23.927</v>
      </c>
      <c r="AH63" s="10">
        <v>46.088999999999999</v>
      </c>
      <c r="AI63" s="173">
        <v>34.893999999999998</v>
      </c>
      <c r="AJ63" s="173">
        <v>31.853000000000002</v>
      </c>
      <c r="AK63" s="173">
        <v>48.325000000000003</v>
      </c>
      <c r="AL63" s="173">
        <v>47.963999999999999</v>
      </c>
      <c r="AM63" s="173">
        <v>38.601999999999997</v>
      </c>
      <c r="AN63" s="173"/>
      <c r="AO63" s="173"/>
      <c r="AP63" s="173"/>
      <c r="AQ63" s="173"/>
      <c r="AR63" s="173"/>
      <c r="AS63" s="173"/>
      <c r="AT63" s="173"/>
      <c r="AU63" s="173"/>
      <c r="AV63" s="173"/>
      <c r="AW63" s="173"/>
      <c r="AX63" s="173"/>
      <c r="AY63" s="173"/>
    </row>
    <row r="64" spans="1:1005" ht="1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43466</v>
      </c>
      <c r="B4" s="163">
        <v>235</v>
      </c>
      <c r="C4" s="163">
        <v>235</v>
      </c>
      <c r="D4" s="166">
        <v>235</v>
      </c>
      <c r="E4" s="124">
        <v>225.245</v>
      </c>
      <c r="F4" s="124">
        <v>238.524</v>
      </c>
      <c r="G4" s="124">
        <v>236.44200000000001</v>
      </c>
      <c r="H4" s="125">
        <v>228.60900000000001</v>
      </c>
      <c r="I4" s="125">
        <v>240.27699999999999</v>
      </c>
      <c r="J4" s="125">
        <v>228.43199999999999</v>
      </c>
      <c r="K4" s="125">
        <v>233.541</v>
      </c>
      <c r="L4" s="125">
        <v>235.96199999999999</v>
      </c>
      <c r="M4" s="125">
        <v>239.178</v>
      </c>
      <c r="N4" s="125">
        <v>235.935</v>
      </c>
      <c r="O4" s="125">
        <v>235</v>
      </c>
      <c r="P4" s="125">
        <v>242.52799999999999</v>
      </c>
      <c r="Q4" s="125">
        <v>324.779</v>
      </c>
      <c r="R4" s="125">
        <v>227.054</v>
      </c>
      <c r="S4" s="125">
        <v>258.61500000000001</v>
      </c>
      <c r="T4" s="125">
        <v>233.16800000000001</v>
      </c>
      <c r="U4" s="125">
        <v>249.483</v>
      </c>
      <c r="V4" s="125">
        <v>231.292</v>
      </c>
      <c r="W4" s="125">
        <v>230.887</v>
      </c>
      <c r="X4" s="125">
        <v>243.81399999999999</v>
      </c>
      <c r="Y4" s="125">
        <v>240.69900000000001</v>
      </c>
      <c r="Z4" s="125">
        <v>226.91</v>
      </c>
      <c r="AA4" s="125">
        <v>229.96199999999999</v>
      </c>
      <c r="AB4" s="125">
        <v>231.07400000000001</v>
      </c>
      <c r="AC4" s="125">
        <v>316.95299999999997</v>
      </c>
      <c r="AD4" s="125">
        <v>231.48</v>
      </c>
      <c r="AE4" s="125">
        <v>229.773</v>
      </c>
      <c r="AF4" s="125">
        <v>250.88200000000001</v>
      </c>
      <c r="AG4" s="125">
        <v>232.48699999999999</v>
      </c>
      <c r="AH4" s="126">
        <v>244.16300000000001</v>
      </c>
      <c r="AI4" s="173">
        <v>225.15</v>
      </c>
      <c r="AJ4" s="173">
        <v>233.876</v>
      </c>
      <c r="AK4" s="173">
        <v>238.11099999999999</v>
      </c>
      <c r="AL4" s="173">
        <v>224.45500000000001</v>
      </c>
      <c r="AM4" s="173">
        <v>239.36799999999999</v>
      </c>
      <c r="AN4" s="173"/>
      <c r="AO4" s="173"/>
      <c r="AP4" s="173"/>
      <c r="AQ4" s="173"/>
      <c r="AR4" s="173"/>
      <c r="AS4" s="173"/>
      <c r="AT4" s="173"/>
      <c r="AU4" s="173"/>
      <c r="AV4" s="173"/>
      <c r="AW4" s="173"/>
      <c r="AX4" s="173"/>
      <c r="AY4" s="173"/>
    </row>
    <row r="5" spans="1:54" ht="15">
      <c r="A5" s="185">
        <v>43497</v>
      </c>
      <c r="B5" s="163">
        <v>260</v>
      </c>
      <c r="C5" s="163">
        <v>260</v>
      </c>
      <c r="D5" s="166">
        <v>260</v>
      </c>
      <c r="E5" s="124">
        <v>248.06399999999999</v>
      </c>
      <c r="F5" s="124">
        <v>257.53899999999999</v>
      </c>
      <c r="G5" s="124">
        <v>260.09399999999999</v>
      </c>
      <c r="H5" s="125">
        <v>231.518</v>
      </c>
      <c r="I5" s="125">
        <v>239.41900000000001</v>
      </c>
      <c r="J5" s="125">
        <v>309.31599999999997</v>
      </c>
      <c r="K5" s="125">
        <v>282.86900000000003</v>
      </c>
      <c r="L5" s="125">
        <v>248.81</v>
      </c>
      <c r="M5" s="125">
        <v>255.369</v>
      </c>
      <c r="N5" s="125">
        <v>251.87899999999999</v>
      </c>
      <c r="O5" s="125">
        <v>234.65799999999999</v>
      </c>
      <c r="P5" s="125">
        <v>259.94</v>
      </c>
      <c r="Q5" s="125">
        <v>451.209</v>
      </c>
      <c r="R5" s="125">
        <v>246.072</v>
      </c>
      <c r="S5" s="125">
        <v>292.56400000000002</v>
      </c>
      <c r="T5" s="125">
        <v>282.38299999999998</v>
      </c>
      <c r="U5" s="125">
        <v>279.31400000000002</v>
      </c>
      <c r="V5" s="125">
        <v>273.73599999999999</v>
      </c>
      <c r="W5" s="125">
        <v>272.93400000000003</v>
      </c>
      <c r="X5" s="125">
        <v>321.70600000000002</v>
      </c>
      <c r="Y5" s="125">
        <v>262.71499999999997</v>
      </c>
      <c r="Z5" s="125">
        <v>222.57499999999999</v>
      </c>
      <c r="AA5" s="125">
        <v>269.83600000000001</v>
      </c>
      <c r="AB5" s="125">
        <v>247.809</v>
      </c>
      <c r="AC5" s="125">
        <v>415.95499999999998</v>
      </c>
      <c r="AD5" s="125">
        <v>234.65</v>
      </c>
      <c r="AE5" s="125">
        <v>260</v>
      </c>
      <c r="AF5" s="125">
        <v>277.12299999999999</v>
      </c>
      <c r="AG5" s="125">
        <v>262.40199999999999</v>
      </c>
      <c r="AH5" s="126">
        <v>311.029</v>
      </c>
      <c r="AI5" s="173">
        <v>240.68199999999999</v>
      </c>
      <c r="AJ5" s="173">
        <v>250.65299999999999</v>
      </c>
      <c r="AK5" s="173">
        <v>259.685</v>
      </c>
      <c r="AL5" s="173">
        <v>241.82400000000001</v>
      </c>
      <c r="AM5" s="173">
        <v>333.77499999999998</v>
      </c>
      <c r="AN5" s="173"/>
      <c r="AO5" s="173"/>
      <c r="AP5" s="173"/>
      <c r="AQ5" s="173"/>
      <c r="AR5" s="173"/>
      <c r="AS5" s="173"/>
      <c r="AT5" s="173"/>
      <c r="AU5" s="173"/>
      <c r="AV5" s="173"/>
      <c r="AW5" s="173"/>
      <c r="AX5" s="173"/>
      <c r="AY5" s="173"/>
    </row>
    <row r="6" spans="1:54" ht="15">
      <c r="A6" s="185">
        <v>43525</v>
      </c>
      <c r="B6" s="163">
        <v>415</v>
      </c>
      <c r="C6" s="163">
        <v>415</v>
      </c>
      <c r="D6" s="166">
        <v>415</v>
      </c>
      <c r="E6" s="124">
        <v>403.62799999999999</v>
      </c>
      <c r="F6" s="124">
        <v>442.52</v>
      </c>
      <c r="G6" s="124">
        <v>486.01499999999999</v>
      </c>
      <c r="H6" s="125">
        <v>244.87700000000001</v>
      </c>
      <c r="I6" s="125">
        <v>375.55399999999997</v>
      </c>
      <c r="J6" s="125">
        <v>715.36099999999999</v>
      </c>
      <c r="K6" s="125">
        <v>424.005</v>
      </c>
      <c r="L6" s="125">
        <v>309.07299999999998</v>
      </c>
      <c r="M6" s="125">
        <v>525.80700000000002</v>
      </c>
      <c r="N6" s="125">
        <v>398.82299999999998</v>
      </c>
      <c r="O6" s="125">
        <v>336.62099999999998</v>
      </c>
      <c r="P6" s="125">
        <v>390.98099999999999</v>
      </c>
      <c r="Q6" s="125">
        <v>465.971</v>
      </c>
      <c r="R6" s="125">
        <v>415</v>
      </c>
      <c r="S6" s="125">
        <v>794.16399999999999</v>
      </c>
      <c r="T6" s="125">
        <v>451.07499999999999</v>
      </c>
      <c r="U6" s="125">
        <v>444.11</v>
      </c>
      <c r="V6" s="125">
        <v>329.476</v>
      </c>
      <c r="W6" s="125">
        <v>375.685</v>
      </c>
      <c r="X6" s="125">
        <v>434.68400000000003</v>
      </c>
      <c r="Y6" s="125">
        <v>428.35</v>
      </c>
      <c r="Z6" s="125">
        <v>244.71100000000001</v>
      </c>
      <c r="AA6" s="125">
        <v>436.94099999999997</v>
      </c>
      <c r="AB6" s="125">
        <v>479.66500000000002</v>
      </c>
      <c r="AC6" s="125">
        <v>515.45000000000005</v>
      </c>
      <c r="AD6" s="125">
        <v>331.36599999999999</v>
      </c>
      <c r="AE6" s="125">
        <v>486.4</v>
      </c>
      <c r="AF6" s="125">
        <v>311.435</v>
      </c>
      <c r="AG6" s="125">
        <v>440.65499999999997</v>
      </c>
      <c r="AH6" s="126">
        <v>405.02800000000002</v>
      </c>
      <c r="AI6" s="173">
        <v>331.18400000000003</v>
      </c>
      <c r="AJ6" s="173">
        <v>370.89299999999997</v>
      </c>
      <c r="AK6" s="173">
        <v>334.43900000000002</v>
      </c>
      <c r="AL6" s="173">
        <v>354.17899999999997</v>
      </c>
      <c r="AM6" s="173">
        <v>508.75099999999998</v>
      </c>
      <c r="AN6" s="173"/>
      <c r="AO6" s="173"/>
      <c r="AP6" s="173"/>
      <c r="AQ6" s="173"/>
      <c r="AR6" s="173"/>
      <c r="AS6" s="173"/>
      <c r="AT6" s="173"/>
      <c r="AU6" s="173"/>
      <c r="AV6" s="173"/>
      <c r="AW6" s="173"/>
      <c r="AX6" s="173"/>
      <c r="AY6" s="173"/>
    </row>
    <row r="7" spans="1:54" ht="15">
      <c r="A7" s="185">
        <v>43556</v>
      </c>
      <c r="B7" s="163">
        <v>383.53</v>
      </c>
      <c r="C7" s="163">
        <v>1121.0999999999999</v>
      </c>
      <c r="D7" s="166">
        <v>590</v>
      </c>
      <c r="E7" s="124">
        <v>529.625</v>
      </c>
      <c r="F7" s="124">
        <v>373.47300000000001</v>
      </c>
      <c r="G7" s="124">
        <v>307.41500000000002</v>
      </c>
      <c r="H7" s="125">
        <v>234.423</v>
      </c>
      <c r="I7" s="125">
        <v>795.85799999999995</v>
      </c>
      <c r="J7" s="125">
        <v>1092.6569999999999</v>
      </c>
      <c r="K7" s="125">
        <v>465.37599999999998</v>
      </c>
      <c r="L7" s="125">
        <v>552.90599999999995</v>
      </c>
      <c r="M7" s="125">
        <v>855.19600000000003</v>
      </c>
      <c r="N7" s="125">
        <v>790.45399999999995</v>
      </c>
      <c r="O7" s="125">
        <v>376.53100000000001</v>
      </c>
      <c r="P7" s="125">
        <v>645.072</v>
      </c>
      <c r="Q7" s="125">
        <v>983.92899999999997</v>
      </c>
      <c r="R7" s="125">
        <v>590</v>
      </c>
      <c r="S7" s="125">
        <v>640.71500000000003</v>
      </c>
      <c r="T7" s="125">
        <v>702.596</v>
      </c>
      <c r="U7" s="125">
        <v>662.19</v>
      </c>
      <c r="V7" s="125">
        <v>594.10699999999997</v>
      </c>
      <c r="W7" s="125">
        <v>429.31400000000002</v>
      </c>
      <c r="X7" s="125">
        <v>811.923</v>
      </c>
      <c r="Y7" s="125">
        <v>611.97299999999996</v>
      </c>
      <c r="Z7" s="125">
        <v>430.01600000000002</v>
      </c>
      <c r="AA7" s="125">
        <v>525.625</v>
      </c>
      <c r="AB7" s="125">
        <v>1010.397</v>
      </c>
      <c r="AC7" s="125">
        <v>756.995</v>
      </c>
      <c r="AD7" s="125">
        <v>705.01400000000001</v>
      </c>
      <c r="AE7" s="125">
        <v>612.08799999999997</v>
      </c>
      <c r="AF7" s="125">
        <v>370.85500000000002</v>
      </c>
      <c r="AG7" s="125">
        <v>540.97299999999996</v>
      </c>
      <c r="AH7" s="126">
        <v>574.81200000000001</v>
      </c>
      <c r="AI7" s="173">
        <v>506.488</v>
      </c>
      <c r="AJ7" s="173">
        <v>741.09299999999996</v>
      </c>
      <c r="AK7" s="173">
        <v>377.34</v>
      </c>
      <c r="AL7" s="173">
        <v>340.72300000000001</v>
      </c>
      <c r="AM7" s="173">
        <v>400.411</v>
      </c>
      <c r="AN7" s="173"/>
      <c r="AO7" s="173"/>
      <c r="AP7" s="173"/>
      <c r="AQ7" s="173"/>
      <c r="AR7" s="173"/>
      <c r="AS7" s="173"/>
      <c r="AT7" s="173"/>
      <c r="AU7" s="173"/>
      <c r="AV7" s="173"/>
      <c r="AW7" s="173"/>
      <c r="AX7" s="173"/>
      <c r="AY7" s="173"/>
    </row>
    <row r="8" spans="1:54" ht="15">
      <c r="A8" s="185">
        <v>43586</v>
      </c>
      <c r="B8" s="163">
        <v>851.35</v>
      </c>
      <c r="C8" s="163">
        <v>2488.5700000000002</v>
      </c>
      <c r="D8" s="166">
        <v>1200</v>
      </c>
      <c r="E8" s="124">
        <v>979.14400000000001</v>
      </c>
      <c r="F8" s="124">
        <v>968.38400000000001</v>
      </c>
      <c r="G8" s="124">
        <v>975.21600000000001</v>
      </c>
      <c r="H8" s="125">
        <v>1200.001</v>
      </c>
      <c r="I8" s="125">
        <v>1952.633</v>
      </c>
      <c r="J8" s="125">
        <v>1629.5050000000001</v>
      </c>
      <c r="K8" s="125">
        <v>1586.674</v>
      </c>
      <c r="L8" s="125">
        <v>997.13400000000001</v>
      </c>
      <c r="M8" s="125">
        <v>1050.74</v>
      </c>
      <c r="N8" s="125">
        <v>892.12099999999998</v>
      </c>
      <c r="O8" s="125">
        <v>772.56500000000005</v>
      </c>
      <c r="P8" s="125">
        <v>1253.154</v>
      </c>
      <c r="Q8" s="125">
        <v>2709.6860000000001</v>
      </c>
      <c r="R8" s="125">
        <v>1374.318</v>
      </c>
      <c r="S8" s="125">
        <v>1853.692</v>
      </c>
      <c r="T8" s="125">
        <v>2229.0949999999998</v>
      </c>
      <c r="U8" s="125">
        <v>1800.154</v>
      </c>
      <c r="V8" s="125">
        <v>1481.4590000000001</v>
      </c>
      <c r="W8" s="125">
        <v>1414.423</v>
      </c>
      <c r="X8" s="125">
        <v>2167.3209999999999</v>
      </c>
      <c r="Y8" s="125">
        <v>1708.6659999999999</v>
      </c>
      <c r="Z8" s="125">
        <v>240.16300000000001</v>
      </c>
      <c r="AA8" s="125">
        <v>1127.037</v>
      </c>
      <c r="AB8" s="125">
        <v>1096.412</v>
      </c>
      <c r="AC8" s="125">
        <v>1936.165</v>
      </c>
      <c r="AD8" s="125">
        <v>1310.242</v>
      </c>
      <c r="AE8" s="125">
        <v>1123.2819999999999</v>
      </c>
      <c r="AF8" s="125">
        <v>1205.848</v>
      </c>
      <c r="AG8" s="125">
        <v>1690.2539999999999</v>
      </c>
      <c r="AH8" s="126">
        <v>710.49199999999996</v>
      </c>
      <c r="AI8" s="173">
        <v>1142.057</v>
      </c>
      <c r="AJ8" s="173">
        <v>842.673</v>
      </c>
      <c r="AK8" s="173">
        <v>961.06399999999996</v>
      </c>
      <c r="AL8" s="173">
        <v>985.50400000000002</v>
      </c>
      <c r="AM8" s="173">
        <v>542.101</v>
      </c>
      <c r="AN8" s="173"/>
      <c r="AO8" s="173"/>
      <c r="AP8" s="173"/>
      <c r="AQ8" s="173"/>
      <c r="AR8" s="173"/>
      <c r="AS8" s="173"/>
      <c r="AT8" s="173"/>
      <c r="AU8" s="173"/>
      <c r="AV8" s="173"/>
      <c r="AW8" s="173"/>
      <c r="AX8" s="173"/>
      <c r="AY8" s="173"/>
    </row>
    <row r="9" spans="1:54" ht="15">
      <c r="A9" s="185">
        <v>43617</v>
      </c>
      <c r="B9" s="163">
        <v>968.74</v>
      </c>
      <c r="C9" s="163">
        <v>2831.71</v>
      </c>
      <c r="D9" s="166">
        <v>2000</v>
      </c>
      <c r="E9" s="124">
        <v>1624.2059999999999</v>
      </c>
      <c r="F9" s="124">
        <v>2171.1289999999999</v>
      </c>
      <c r="G9" s="124">
        <v>3637.3609999999999</v>
      </c>
      <c r="H9" s="125">
        <v>2555.4929999999999</v>
      </c>
      <c r="I9" s="125">
        <v>1977.248</v>
      </c>
      <c r="J9" s="125">
        <v>2556.6680000000001</v>
      </c>
      <c r="K9" s="125">
        <v>1291.528</v>
      </c>
      <c r="L9" s="125">
        <v>1801.251</v>
      </c>
      <c r="M9" s="125">
        <v>964.51700000000005</v>
      </c>
      <c r="N9" s="125">
        <v>1800.0050000000001</v>
      </c>
      <c r="O9" s="125">
        <v>2301.366</v>
      </c>
      <c r="P9" s="125">
        <v>900.66200000000003</v>
      </c>
      <c r="Q9" s="125">
        <v>3799.5360000000001</v>
      </c>
      <c r="R9" s="125">
        <v>1340.6120000000001</v>
      </c>
      <c r="S9" s="125">
        <v>4312.0870000000004</v>
      </c>
      <c r="T9" s="125">
        <v>2407.0940000000001</v>
      </c>
      <c r="U9" s="125">
        <v>2636.4560000000001</v>
      </c>
      <c r="V9" s="125">
        <v>2078.8910000000001</v>
      </c>
      <c r="W9" s="125">
        <v>2952.8580000000002</v>
      </c>
      <c r="X9" s="125">
        <v>2000.001</v>
      </c>
      <c r="Y9" s="125">
        <v>1252.4690000000001</v>
      </c>
      <c r="Z9" s="125">
        <v>464.51799999999997</v>
      </c>
      <c r="AA9" s="125">
        <v>2162.2739999999999</v>
      </c>
      <c r="AB9" s="125">
        <v>684.678</v>
      </c>
      <c r="AC9" s="125">
        <v>2562.337</v>
      </c>
      <c r="AD9" s="125">
        <v>1238.4190000000001</v>
      </c>
      <c r="AE9" s="125">
        <v>867.48299999999995</v>
      </c>
      <c r="AF9" s="125">
        <v>2990.9989999999998</v>
      </c>
      <c r="AG9" s="125">
        <v>1986.4380000000001</v>
      </c>
      <c r="AH9" s="126">
        <v>2433.1149999999998</v>
      </c>
      <c r="AI9" s="173">
        <v>3242.5520000000001</v>
      </c>
      <c r="AJ9" s="173">
        <v>402.32</v>
      </c>
      <c r="AK9" s="173">
        <v>1425.4369999999999</v>
      </c>
      <c r="AL9" s="173">
        <v>2566.1840000000002</v>
      </c>
      <c r="AM9" s="173">
        <v>1708.2360000000001</v>
      </c>
      <c r="AN9" s="173"/>
      <c r="AO9" s="173"/>
      <c r="AP9" s="173"/>
      <c r="AQ9" s="173"/>
      <c r="AR9" s="173"/>
      <c r="AS9" s="173"/>
      <c r="AT9" s="173"/>
      <c r="AU9" s="173"/>
      <c r="AV9" s="173"/>
      <c r="AW9" s="173"/>
      <c r="AX9" s="173"/>
      <c r="AY9" s="173"/>
    </row>
    <row r="10" spans="1:54" ht="15">
      <c r="A10" s="185">
        <v>43647</v>
      </c>
      <c r="B10" s="163">
        <v>396.37</v>
      </c>
      <c r="C10" s="163">
        <v>1158.6199999999999</v>
      </c>
      <c r="D10" s="166">
        <v>760</v>
      </c>
      <c r="E10" s="124">
        <v>513.37199999999996</v>
      </c>
      <c r="F10" s="124">
        <v>1294.5309999999999</v>
      </c>
      <c r="G10" s="124">
        <v>2114.52</v>
      </c>
      <c r="H10" s="125">
        <v>954.46</v>
      </c>
      <c r="I10" s="125">
        <v>523.74400000000003</v>
      </c>
      <c r="J10" s="125">
        <v>896.07100000000003</v>
      </c>
      <c r="K10" s="125">
        <v>374.74599999999998</v>
      </c>
      <c r="L10" s="125">
        <v>524.15899999999999</v>
      </c>
      <c r="M10" s="125">
        <v>388.71300000000002</v>
      </c>
      <c r="N10" s="125">
        <v>783.69299999999998</v>
      </c>
      <c r="O10" s="125">
        <v>868.90200000000004</v>
      </c>
      <c r="P10" s="125">
        <v>284.74900000000002</v>
      </c>
      <c r="Q10" s="125">
        <v>1427.7270000000001</v>
      </c>
      <c r="R10" s="125">
        <v>281.798</v>
      </c>
      <c r="S10" s="125">
        <v>3189.1660000000002</v>
      </c>
      <c r="T10" s="125">
        <v>854.9</v>
      </c>
      <c r="U10" s="125">
        <v>780.60299999999995</v>
      </c>
      <c r="V10" s="125">
        <v>1195.0419999999999</v>
      </c>
      <c r="W10" s="125">
        <v>1526.451</v>
      </c>
      <c r="X10" s="125">
        <v>424.84</v>
      </c>
      <c r="Y10" s="125">
        <v>266.85700000000003</v>
      </c>
      <c r="Z10" s="125">
        <v>83.265000000000001</v>
      </c>
      <c r="AA10" s="125">
        <v>510.13600000000002</v>
      </c>
      <c r="AB10" s="125">
        <v>298.81299999999999</v>
      </c>
      <c r="AC10" s="125">
        <v>953.12300000000005</v>
      </c>
      <c r="AD10" s="125">
        <v>269.529</v>
      </c>
      <c r="AE10" s="125">
        <v>229.411</v>
      </c>
      <c r="AF10" s="125">
        <v>1506.8009999999999</v>
      </c>
      <c r="AG10" s="125">
        <v>1038.559</v>
      </c>
      <c r="AH10" s="126">
        <v>822.43200000000002</v>
      </c>
      <c r="AI10" s="173">
        <v>2095.4470000000001</v>
      </c>
      <c r="AJ10" s="173">
        <v>114.23399999999999</v>
      </c>
      <c r="AK10" s="173">
        <v>340.50099999999998</v>
      </c>
      <c r="AL10" s="173">
        <v>760</v>
      </c>
      <c r="AM10" s="173">
        <v>571.38300000000004</v>
      </c>
      <c r="AN10" s="173"/>
      <c r="AO10" s="173"/>
      <c r="AP10" s="173"/>
      <c r="AQ10" s="173"/>
      <c r="AR10" s="173"/>
      <c r="AS10" s="173"/>
      <c r="AT10" s="173"/>
      <c r="AU10" s="173"/>
      <c r="AV10" s="173"/>
      <c r="AW10" s="173"/>
      <c r="AX10" s="173"/>
      <c r="AY10" s="173"/>
    </row>
    <row r="11" spans="1:54" ht="15">
      <c r="A11" s="185">
        <v>43678</v>
      </c>
      <c r="B11" s="163">
        <v>234.62</v>
      </c>
      <c r="C11" s="163">
        <v>560.04</v>
      </c>
      <c r="D11" s="166">
        <v>370</v>
      </c>
      <c r="E11" s="124">
        <v>306.87099999999998</v>
      </c>
      <c r="F11" s="124">
        <v>729.01700000000005</v>
      </c>
      <c r="G11" s="124">
        <v>883.60199999999998</v>
      </c>
      <c r="H11" s="125">
        <v>613.26400000000001</v>
      </c>
      <c r="I11" s="125">
        <v>339.476</v>
      </c>
      <c r="J11" s="125">
        <v>415.495</v>
      </c>
      <c r="K11" s="125">
        <v>354.46499999999997</v>
      </c>
      <c r="L11" s="125">
        <v>310.07</v>
      </c>
      <c r="M11" s="125">
        <v>354.26299999999998</v>
      </c>
      <c r="N11" s="125">
        <v>389.11099999999999</v>
      </c>
      <c r="O11" s="125">
        <v>433.89699999999999</v>
      </c>
      <c r="P11" s="125">
        <v>266.76499999999999</v>
      </c>
      <c r="Q11" s="125">
        <v>711.11300000000006</v>
      </c>
      <c r="R11" s="125">
        <v>217.43700000000001</v>
      </c>
      <c r="S11" s="125">
        <v>1135.989</v>
      </c>
      <c r="T11" s="125">
        <v>370</v>
      </c>
      <c r="U11" s="125">
        <v>643.68299999999999</v>
      </c>
      <c r="V11" s="125">
        <v>586.72799999999995</v>
      </c>
      <c r="W11" s="125">
        <v>816.43399999999997</v>
      </c>
      <c r="X11" s="125">
        <v>286.19299999999998</v>
      </c>
      <c r="Y11" s="125">
        <v>296.10000000000002</v>
      </c>
      <c r="Z11" s="125">
        <v>113.72799999999999</v>
      </c>
      <c r="AA11" s="125">
        <v>299.245</v>
      </c>
      <c r="AB11" s="125">
        <v>224.624</v>
      </c>
      <c r="AC11" s="125">
        <v>480.54399999999998</v>
      </c>
      <c r="AD11" s="125">
        <v>289.83800000000002</v>
      </c>
      <c r="AE11" s="125">
        <v>291.40699999999998</v>
      </c>
      <c r="AF11" s="125">
        <v>568.83000000000004</v>
      </c>
      <c r="AG11" s="125">
        <v>424.69</v>
      </c>
      <c r="AH11" s="126">
        <v>492.51799999999997</v>
      </c>
      <c r="AI11" s="173">
        <v>694.803</v>
      </c>
      <c r="AJ11" s="173">
        <v>168.624</v>
      </c>
      <c r="AK11" s="173">
        <v>369.40199999999999</v>
      </c>
      <c r="AL11" s="173">
        <v>435.863</v>
      </c>
      <c r="AM11" s="173">
        <v>313.32600000000002</v>
      </c>
      <c r="AN11" s="173"/>
      <c r="AO11" s="173"/>
      <c r="AP11" s="173"/>
      <c r="AQ11" s="173"/>
      <c r="AR11" s="173"/>
      <c r="AS11" s="173"/>
      <c r="AT11" s="173"/>
      <c r="AU11" s="173"/>
      <c r="AV11" s="173"/>
      <c r="AW11" s="173"/>
      <c r="AX11" s="173"/>
      <c r="AY11" s="173"/>
    </row>
    <row r="12" spans="1:54" ht="15">
      <c r="A12" s="185">
        <v>43709</v>
      </c>
      <c r="B12" s="163">
        <v>234.86</v>
      </c>
      <c r="C12" s="163">
        <v>481.1</v>
      </c>
      <c r="D12" s="166">
        <v>320</v>
      </c>
      <c r="E12" s="124">
        <v>280.39100000000002</v>
      </c>
      <c r="F12" s="124">
        <v>558.82299999999998</v>
      </c>
      <c r="G12" s="124">
        <v>423.05799999999999</v>
      </c>
      <c r="H12" s="125">
        <v>374.226</v>
      </c>
      <c r="I12" s="125">
        <v>350.952</v>
      </c>
      <c r="J12" s="125">
        <v>432.82600000000002</v>
      </c>
      <c r="K12" s="125">
        <v>276.53100000000001</v>
      </c>
      <c r="L12" s="125">
        <v>302.60399999999998</v>
      </c>
      <c r="M12" s="125">
        <v>214.499</v>
      </c>
      <c r="N12" s="125">
        <v>272.815</v>
      </c>
      <c r="O12" s="125">
        <v>389.37900000000002</v>
      </c>
      <c r="P12" s="125">
        <v>263.38299999999998</v>
      </c>
      <c r="Q12" s="125">
        <v>550.93799999999999</v>
      </c>
      <c r="R12" s="125">
        <v>248.96899999999999</v>
      </c>
      <c r="S12" s="125">
        <v>501.483</v>
      </c>
      <c r="T12" s="125">
        <v>321.62299999999999</v>
      </c>
      <c r="U12" s="125">
        <v>540.77499999999998</v>
      </c>
      <c r="V12" s="125">
        <v>343.57400000000001</v>
      </c>
      <c r="W12" s="125">
        <v>479.22300000000001</v>
      </c>
      <c r="X12" s="125">
        <v>287.43099999999998</v>
      </c>
      <c r="Y12" s="125">
        <v>219.32900000000001</v>
      </c>
      <c r="Z12" s="125">
        <v>241.297</v>
      </c>
      <c r="AA12" s="125">
        <v>416.33199999999999</v>
      </c>
      <c r="AB12" s="125">
        <v>266.74200000000002</v>
      </c>
      <c r="AC12" s="125">
        <v>320</v>
      </c>
      <c r="AD12" s="125">
        <v>272.47300000000001</v>
      </c>
      <c r="AE12" s="125">
        <v>273.10199999999998</v>
      </c>
      <c r="AF12" s="125">
        <v>367.56599999999997</v>
      </c>
      <c r="AG12" s="125">
        <v>255.393</v>
      </c>
      <c r="AH12" s="126">
        <v>275.46800000000002</v>
      </c>
      <c r="AI12" s="173">
        <v>390.04500000000002</v>
      </c>
      <c r="AJ12" s="173">
        <v>152.577</v>
      </c>
      <c r="AK12" s="173">
        <v>474.315</v>
      </c>
      <c r="AL12" s="173">
        <v>363.60199999999998</v>
      </c>
      <c r="AM12" s="173">
        <v>243.983</v>
      </c>
      <c r="AN12" s="173"/>
      <c r="AO12" s="173"/>
      <c r="AP12" s="173"/>
      <c r="AQ12" s="173"/>
      <c r="AR12" s="173"/>
      <c r="AS12" s="173"/>
      <c r="AT12" s="173"/>
      <c r="AU12" s="173"/>
      <c r="AV12" s="173"/>
      <c r="AW12" s="173"/>
      <c r="AX12" s="173"/>
      <c r="AY12" s="173"/>
    </row>
    <row r="13" spans="1:54" ht="15">
      <c r="A13" s="185">
        <v>43739</v>
      </c>
      <c r="B13" s="163">
        <v>349.01</v>
      </c>
      <c r="C13" s="163">
        <v>633.53</v>
      </c>
      <c r="D13" s="166">
        <v>438.46</v>
      </c>
      <c r="E13" s="124">
        <v>484.255</v>
      </c>
      <c r="F13" s="124">
        <v>676.50300000000004</v>
      </c>
      <c r="G13" s="124">
        <v>559.51300000000003</v>
      </c>
      <c r="H13" s="125">
        <v>536.79700000000003</v>
      </c>
      <c r="I13" s="125">
        <v>700.62400000000002</v>
      </c>
      <c r="J13" s="125">
        <v>699.25599999999997</v>
      </c>
      <c r="K13" s="125">
        <v>307.89800000000002</v>
      </c>
      <c r="L13" s="125">
        <v>329.99200000000002</v>
      </c>
      <c r="M13" s="125">
        <v>303.77</v>
      </c>
      <c r="N13" s="125">
        <v>435.55799999999999</v>
      </c>
      <c r="O13" s="125">
        <v>332.37599999999998</v>
      </c>
      <c r="P13" s="125">
        <v>246.17599999999999</v>
      </c>
      <c r="Q13" s="125">
        <v>567.01800000000003</v>
      </c>
      <c r="R13" s="125">
        <v>383.08300000000003</v>
      </c>
      <c r="S13" s="125">
        <v>597.13900000000001</v>
      </c>
      <c r="T13" s="125">
        <v>496.274</v>
      </c>
      <c r="U13" s="125">
        <v>773.52599999999995</v>
      </c>
      <c r="V13" s="125">
        <v>468.67500000000001</v>
      </c>
      <c r="W13" s="125">
        <v>401.01</v>
      </c>
      <c r="X13" s="125">
        <v>454.51</v>
      </c>
      <c r="Y13" s="125">
        <v>258.565</v>
      </c>
      <c r="Z13" s="125">
        <v>312.79300000000001</v>
      </c>
      <c r="AA13" s="125">
        <v>337.51799999999997</v>
      </c>
      <c r="AB13" s="125">
        <v>426.53699999999998</v>
      </c>
      <c r="AC13" s="125">
        <v>552.39200000000005</v>
      </c>
      <c r="AD13" s="125">
        <v>1004.527</v>
      </c>
      <c r="AE13" s="125">
        <v>464.28300000000002</v>
      </c>
      <c r="AF13" s="125">
        <v>390.82600000000002</v>
      </c>
      <c r="AG13" s="125">
        <v>337.08800000000002</v>
      </c>
      <c r="AH13" s="126">
        <v>439.84199999999998</v>
      </c>
      <c r="AI13" s="173">
        <v>506.072</v>
      </c>
      <c r="AJ13" s="173">
        <v>207.745</v>
      </c>
      <c r="AK13" s="173">
        <v>600.14099999999996</v>
      </c>
      <c r="AL13" s="173">
        <v>610.57399999999996</v>
      </c>
      <c r="AM13" s="173">
        <v>273.00900000000001</v>
      </c>
      <c r="AN13" s="173"/>
      <c r="AO13" s="173"/>
      <c r="AP13" s="173"/>
      <c r="AQ13" s="173"/>
      <c r="AR13" s="173"/>
      <c r="AS13" s="173"/>
      <c r="AT13" s="173"/>
      <c r="AU13" s="173"/>
      <c r="AV13" s="173"/>
      <c r="AW13" s="173"/>
      <c r="AX13" s="173"/>
      <c r="AY13" s="173"/>
    </row>
    <row r="14" spans="1:54" ht="15">
      <c r="A14" s="185">
        <v>43770</v>
      </c>
      <c r="B14" s="163">
        <v>418.75</v>
      </c>
      <c r="C14" s="163">
        <v>536.82000000000005</v>
      </c>
      <c r="D14" s="166">
        <v>438.86</v>
      </c>
      <c r="E14" s="124">
        <v>471.63</v>
      </c>
      <c r="F14" s="124">
        <v>529.31799999999998</v>
      </c>
      <c r="G14" s="124">
        <v>525.32299999999998</v>
      </c>
      <c r="H14" s="125">
        <v>457.96800000000002</v>
      </c>
      <c r="I14" s="125">
        <v>560.91899999999998</v>
      </c>
      <c r="J14" s="125">
        <v>664.202</v>
      </c>
      <c r="K14" s="125">
        <v>497.27499999999998</v>
      </c>
      <c r="L14" s="125">
        <v>339.36500000000001</v>
      </c>
      <c r="M14" s="125">
        <v>310.51900000000001</v>
      </c>
      <c r="N14" s="125">
        <v>497.94799999999998</v>
      </c>
      <c r="O14" s="125">
        <v>431.07</v>
      </c>
      <c r="P14" s="125">
        <v>313.11799999999999</v>
      </c>
      <c r="Q14" s="125">
        <v>557.76300000000003</v>
      </c>
      <c r="R14" s="125">
        <v>420.70600000000002</v>
      </c>
      <c r="S14" s="125">
        <v>540.63699999999994</v>
      </c>
      <c r="T14" s="125">
        <v>507.99</v>
      </c>
      <c r="U14" s="125">
        <v>526.68299999999999</v>
      </c>
      <c r="V14" s="125">
        <v>570.10500000000002</v>
      </c>
      <c r="W14" s="125">
        <v>392.262</v>
      </c>
      <c r="X14" s="125">
        <v>434.88600000000002</v>
      </c>
      <c r="Y14" s="125">
        <v>335.48899999999998</v>
      </c>
      <c r="Z14" s="125">
        <v>308.46300000000002</v>
      </c>
      <c r="AA14" s="125">
        <v>365.46800000000002</v>
      </c>
      <c r="AB14" s="125">
        <v>584.72</v>
      </c>
      <c r="AC14" s="125">
        <v>515.86300000000006</v>
      </c>
      <c r="AD14" s="125">
        <v>550.71500000000003</v>
      </c>
      <c r="AE14" s="125">
        <v>425.73500000000001</v>
      </c>
      <c r="AF14" s="125">
        <v>421.58199999999999</v>
      </c>
      <c r="AG14" s="125">
        <v>408.77600000000001</v>
      </c>
      <c r="AH14" s="126">
        <v>461.084</v>
      </c>
      <c r="AI14" s="173">
        <v>503.70600000000002</v>
      </c>
      <c r="AJ14" s="173">
        <v>261.33800000000002</v>
      </c>
      <c r="AK14" s="173">
        <v>511.87</v>
      </c>
      <c r="AL14" s="173">
        <v>465.56200000000001</v>
      </c>
      <c r="AM14" s="173">
        <v>335.73399999999998</v>
      </c>
      <c r="AN14" s="173"/>
      <c r="AO14" s="173"/>
      <c r="AP14" s="173"/>
      <c r="AQ14" s="173"/>
      <c r="AR14" s="173"/>
      <c r="AS14" s="173"/>
      <c r="AT14" s="173"/>
      <c r="AU14" s="173"/>
      <c r="AV14" s="173"/>
      <c r="AW14" s="173"/>
      <c r="AX14" s="173"/>
      <c r="AY14" s="173"/>
    </row>
    <row r="15" spans="1:54" ht="15">
      <c r="A15" s="185">
        <v>43800</v>
      </c>
      <c r="B15" s="163">
        <v>329.58</v>
      </c>
      <c r="C15" s="163">
        <v>409.45</v>
      </c>
      <c r="D15" s="166">
        <v>362.53</v>
      </c>
      <c r="E15" s="124">
        <v>378.04300000000001</v>
      </c>
      <c r="F15" s="124">
        <v>463.85500000000002</v>
      </c>
      <c r="G15" s="124">
        <v>471.34800000000001</v>
      </c>
      <c r="H15" s="125">
        <v>417.089</v>
      </c>
      <c r="I15" s="125">
        <v>433.86500000000001</v>
      </c>
      <c r="J15" s="125">
        <v>494.47699999999998</v>
      </c>
      <c r="K15" s="125">
        <v>354.43099999999998</v>
      </c>
      <c r="L15" s="125">
        <v>316.70400000000001</v>
      </c>
      <c r="M15" s="125">
        <v>294.31400000000002</v>
      </c>
      <c r="N15" s="125">
        <v>398.30599999999998</v>
      </c>
      <c r="O15" s="125">
        <v>379.46800000000002</v>
      </c>
      <c r="P15" s="125">
        <v>287.22300000000001</v>
      </c>
      <c r="Q15" s="125">
        <v>468.71100000000001</v>
      </c>
      <c r="R15" s="125">
        <v>358.49799999999999</v>
      </c>
      <c r="S15" s="125">
        <v>535.5</v>
      </c>
      <c r="T15" s="125">
        <v>551.28800000000001</v>
      </c>
      <c r="U15" s="125">
        <v>428.822</v>
      </c>
      <c r="V15" s="125">
        <v>475.27600000000001</v>
      </c>
      <c r="W15" s="125">
        <v>380.33100000000002</v>
      </c>
      <c r="X15" s="125">
        <v>354.85399999999998</v>
      </c>
      <c r="Y15" s="125">
        <v>322.33</v>
      </c>
      <c r="Z15" s="125">
        <v>256.435</v>
      </c>
      <c r="AA15" s="125">
        <v>356.01499999999999</v>
      </c>
      <c r="AB15" s="125">
        <v>376.02499999999998</v>
      </c>
      <c r="AC15" s="125">
        <v>416.42500000000001</v>
      </c>
      <c r="AD15" s="125">
        <v>404.25400000000002</v>
      </c>
      <c r="AE15" s="125">
        <v>402.06299999999999</v>
      </c>
      <c r="AF15" s="125">
        <v>423.23399999999998</v>
      </c>
      <c r="AG15" s="125">
        <v>370.976</v>
      </c>
      <c r="AH15" s="126">
        <v>441.41800000000001</v>
      </c>
      <c r="AI15" s="173">
        <v>436.95600000000002</v>
      </c>
      <c r="AJ15" s="173">
        <v>259.57900000000001</v>
      </c>
      <c r="AK15" s="173">
        <v>380.45</v>
      </c>
      <c r="AL15" s="173">
        <v>387.78100000000001</v>
      </c>
      <c r="AM15" s="173">
        <v>315.93299999999999</v>
      </c>
      <c r="AN15" s="173"/>
      <c r="AO15" s="173"/>
      <c r="AP15" s="173"/>
      <c r="AQ15" s="173"/>
      <c r="AR15" s="173"/>
      <c r="AS15" s="173"/>
      <c r="AT15" s="173"/>
      <c r="AU15" s="173"/>
      <c r="AV15" s="173"/>
      <c r="AW15" s="173"/>
      <c r="AX15" s="173"/>
      <c r="AY15" s="173"/>
    </row>
    <row r="16" spans="1:54" ht="15">
      <c r="A16" s="185">
        <v>43831</v>
      </c>
      <c r="B16" s="163">
        <v>329.05</v>
      </c>
      <c r="C16" s="163">
        <v>409.1</v>
      </c>
      <c r="D16" s="166">
        <v>361.18</v>
      </c>
      <c r="E16" s="124">
        <v>356.91699999999997</v>
      </c>
      <c r="F16" s="124">
        <v>389.53300000000002</v>
      </c>
      <c r="G16" s="124">
        <v>426.572</v>
      </c>
      <c r="H16" s="125">
        <v>403.73899999999998</v>
      </c>
      <c r="I16" s="125">
        <v>358.24</v>
      </c>
      <c r="J16" s="125">
        <v>385.30799999999999</v>
      </c>
      <c r="K16" s="125">
        <v>308.34699999999998</v>
      </c>
      <c r="L16" s="125">
        <v>293.23899999999998</v>
      </c>
      <c r="M16" s="125">
        <v>279.48399999999998</v>
      </c>
      <c r="N16" s="125">
        <v>323.416</v>
      </c>
      <c r="O16" s="125">
        <v>330.58499999999998</v>
      </c>
      <c r="P16" s="125">
        <v>411.584</v>
      </c>
      <c r="Q16" s="125">
        <v>424.387</v>
      </c>
      <c r="R16" s="125">
        <v>337.13400000000001</v>
      </c>
      <c r="S16" s="125">
        <v>462.322</v>
      </c>
      <c r="T16" s="125">
        <v>470.738</v>
      </c>
      <c r="U16" s="125">
        <v>383.26600000000002</v>
      </c>
      <c r="V16" s="125">
        <v>375.29899999999998</v>
      </c>
      <c r="W16" s="125">
        <v>362.14600000000002</v>
      </c>
      <c r="X16" s="125">
        <v>334.32900000000001</v>
      </c>
      <c r="Y16" s="125">
        <v>288.654</v>
      </c>
      <c r="Z16" s="125">
        <v>225.773</v>
      </c>
      <c r="AA16" s="125">
        <v>319.95</v>
      </c>
      <c r="AB16" s="125">
        <v>567.64099999999996</v>
      </c>
      <c r="AC16" s="125">
        <v>382.49599999999998</v>
      </c>
      <c r="AD16" s="125">
        <v>345.53899999999999</v>
      </c>
      <c r="AE16" s="125">
        <v>327.38799999999998</v>
      </c>
      <c r="AF16" s="125">
        <v>402.56900000000002</v>
      </c>
      <c r="AG16" s="125">
        <v>343.28199999999998</v>
      </c>
      <c r="AH16" s="126">
        <v>398.50599999999997</v>
      </c>
      <c r="AI16" s="173">
        <v>398.39400000000001</v>
      </c>
      <c r="AJ16" s="173">
        <v>241.99299999999999</v>
      </c>
      <c r="AK16" s="173">
        <v>307.25299999999999</v>
      </c>
      <c r="AL16" s="173">
        <v>347.30200000000002</v>
      </c>
      <c r="AM16" s="173">
        <v>314.47699999999998</v>
      </c>
      <c r="AN16" s="173"/>
      <c r="AO16" s="173"/>
      <c r="AP16" s="173"/>
      <c r="AQ16" s="173"/>
      <c r="AR16" s="173"/>
      <c r="AS16" s="173"/>
      <c r="AT16" s="173"/>
      <c r="AU16" s="173"/>
      <c r="AV16" s="173"/>
      <c r="AW16" s="173"/>
      <c r="AX16" s="173"/>
      <c r="AY16" s="173"/>
    </row>
    <row r="17" spans="1:51" ht="15">
      <c r="A17" s="185">
        <v>43862</v>
      </c>
      <c r="B17" s="163">
        <v>371.7</v>
      </c>
      <c r="C17" s="163">
        <v>445.68</v>
      </c>
      <c r="D17" s="166">
        <v>392.99</v>
      </c>
      <c r="E17" s="124">
        <v>308.81099999999998</v>
      </c>
      <c r="F17" s="124">
        <v>367.96300000000002</v>
      </c>
      <c r="G17" s="124">
        <v>362.90199999999999</v>
      </c>
      <c r="H17" s="125">
        <v>325.024</v>
      </c>
      <c r="I17" s="125">
        <v>465.41199999999998</v>
      </c>
      <c r="J17" s="125">
        <v>413.95699999999999</v>
      </c>
      <c r="K17" s="125">
        <v>299.29899999999998</v>
      </c>
      <c r="L17" s="125">
        <v>291.84199999999998</v>
      </c>
      <c r="M17" s="125">
        <v>252.81700000000001</v>
      </c>
      <c r="N17" s="125">
        <v>303.45699999999999</v>
      </c>
      <c r="O17" s="125">
        <v>349.08</v>
      </c>
      <c r="P17" s="125">
        <v>510.48200000000003</v>
      </c>
      <c r="Q17" s="125">
        <v>386.75599999999997</v>
      </c>
      <c r="R17" s="125">
        <v>358.26299999999998</v>
      </c>
      <c r="S17" s="125">
        <v>448.53899999999999</v>
      </c>
      <c r="T17" s="125">
        <v>423.27199999999999</v>
      </c>
      <c r="U17" s="125">
        <v>378.35700000000003</v>
      </c>
      <c r="V17" s="125">
        <v>371.71499999999997</v>
      </c>
      <c r="W17" s="125">
        <v>379.286</v>
      </c>
      <c r="X17" s="125">
        <v>314.69</v>
      </c>
      <c r="Y17" s="125">
        <v>240.06200000000001</v>
      </c>
      <c r="Z17" s="125">
        <v>252.17599999999999</v>
      </c>
      <c r="AA17" s="125">
        <v>291.43</v>
      </c>
      <c r="AB17" s="125">
        <v>565.25300000000004</v>
      </c>
      <c r="AC17" s="125">
        <v>327.017</v>
      </c>
      <c r="AD17" s="125">
        <v>352.50599999999997</v>
      </c>
      <c r="AE17" s="125">
        <v>311.39299999999997</v>
      </c>
      <c r="AF17" s="125">
        <v>386.48899999999998</v>
      </c>
      <c r="AG17" s="125">
        <v>376.03100000000001</v>
      </c>
      <c r="AH17" s="126">
        <v>359.97800000000001</v>
      </c>
      <c r="AI17" s="173">
        <v>356.459</v>
      </c>
      <c r="AJ17" s="173">
        <v>251.315</v>
      </c>
      <c r="AK17" s="173">
        <v>296.17099999999999</v>
      </c>
      <c r="AL17" s="173">
        <v>414.84100000000001</v>
      </c>
      <c r="AM17" s="173">
        <v>262.24900000000002</v>
      </c>
      <c r="AN17" s="173"/>
      <c r="AO17" s="173"/>
      <c r="AP17" s="173"/>
      <c r="AQ17" s="173"/>
      <c r="AR17" s="173"/>
      <c r="AS17" s="173"/>
      <c r="AT17" s="173"/>
      <c r="AU17" s="173"/>
      <c r="AV17" s="173"/>
      <c r="AW17" s="173"/>
      <c r="AX17" s="173"/>
      <c r="AY17" s="173"/>
    </row>
    <row r="18" spans="1:51" ht="15">
      <c r="A18" s="185">
        <v>43891</v>
      </c>
      <c r="B18" s="163">
        <v>585.07000000000005</v>
      </c>
      <c r="C18" s="163">
        <v>774.67</v>
      </c>
      <c r="D18" s="166">
        <v>665.38</v>
      </c>
      <c r="E18" s="124">
        <v>545.178</v>
      </c>
      <c r="F18" s="124">
        <v>711.50400000000002</v>
      </c>
      <c r="G18" s="124">
        <v>430.685</v>
      </c>
      <c r="H18" s="125">
        <v>595.72</v>
      </c>
      <c r="I18" s="125">
        <v>1144.134</v>
      </c>
      <c r="J18" s="125">
        <v>626.31700000000001</v>
      </c>
      <c r="K18" s="125">
        <v>402.66899999999998</v>
      </c>
      <c r="L18" s="125">
        <v>610.298</v>
      </c>
      <c r="M18" s="125">
        <v>373.33100000000002</v>
      </c>
      <c r="N18" s="125">
        <v>448.89600000000002</v>
      </c>
      <c r="O18" s="125">
        <v>571.57500000000005</v>
      </c>
      <c r="P18" s="125">
        <v>606.54600000000005</v>
      </c>
      <c r="Q18" s="125">
        <v>619.88699999999994</v>
      </c>
      <c r="R18" s="125">
        <v>1000.468</v>
      </c>
      <c r="S18" s="125">
        <v>616.1</v>
      </c>
      <c r="T18" s="125">
        <v>835.096</v>
      </c>
      <c r="U18" s="125">
        <v>500.32400000000001</v>
      </c>
      <c r="V18" s="125">
        <v>498.68200000000002</v>
      </c>
      <c r="W18" s="125">
        <v>487.64699999999999</v>
      </c>
      <c r="X18" s="125">
        <v>505.17</v>
      </c>
      <c r="Y18" s="125">
        <v>270.471</v>
      </c>
      <c r="Z18" s="125">
        <v>422.31200000000001</v>
      </c>
      <c r="AA18" s="125">
        <v>633.94399999999996</v>
      </c>
      <c r="AB18" s="125">
        <v>740.86800000000005</v>
      </c>
      <c r="AC18" s="125">
        <v>435.02600000000001</v>
      </c>
      <c r="AD18" s="125">
        <v>800.20399999999995</v>
      </c>
      <c r="AE18" s="125">
        <v>397.40800000000002</v>
      </c>
      <c r="AF18" s="125">
        <v>625.08000000000004</v>
      </c>
      <c r="AG18" s="125">
        <v>503.60700000000003</v>
      </c>
      <c r="AH18" s="126">
        <v>520.68399999999997</v>
      </c>
      <c r="AI18" s="173">
        <v>521.75699999999995</v>
      </c>
      <c r="AJ18" s="173">
        <v>316.61799999999999</v>
      </c>
      <c r="AK18" s="173">
        <v>444.43299999999999</v>
      </c>
      <c r="AL18" s="173">
        <v>611.42100000000005</v>
      </c>
      <c r="AM18" s="173">
        <v>377.37799999999999</v>
      </c>
      <c r="AN18" s="173"/>
      <c r="AO18" s="173"/>
      <c r="AP18" s="173"/>
      <c r="AQ18" s="173"/>
      <c r="AR18" s="173"/>
      <c r="AS18" s="173"/>
      <c r="AT18" s="173"/>
      <c r="AU18" s="173"/>
      <c r="AV18" s="173"/>
      <c r="AW18" s="173"/>
      <c r="AX18" s="173"/>
      <c r="AY18" s="173"/>
    </row>
    <row r="19" spans="1:51" ht="15">
      <c r="A19" s="185">
        <v>43922</v>
      </c>
      <c r="B19" s="163">
        <v>746.63</v>
      </c>
      <c r="C19" s="163">
        <v>1306.3499999999999</v>
      </c>
      <c r="D19" s="166">
        <v>1055.51</v>
      </c>
      <c r="E19" s="124">
        <v>601.44000000000005</v>
      </c>
      <c r="F19" s="124">
        <v>766.46400000000006</v>
      </c>
      <c r="G19" s="124">
        <v>827.14099999999996</v>
      </c>
      <c r="H19" s="125">
        <v>1547.8309999999999</v>
      </c>
      <c r="I19" s="125">
        <v>2197.1120000000001</v>
      </c>
      <c r="J19" s="125">
        <v>1016.062</v>
      </c>
      <c r="K19" s="125">
        <v>700.81399999999996</v>
      </c>
      <c r="L19" s="125">
        <v>1139.327</v>
      </c>
      <c r="M19" s="125">
        <v>674.77800000000002</v>
      </c>
      <c r="N19" s="125">
        <v>570.01099999999997</v>
      </c>
      <c r="O19" s="125">
        <v>1013.23</v>
      </c>
      <c r="P19" s="125">
        <v>1435.4079999999999</v>
      </c>
      <c r="Q19" s="125">
        <v>934.33900000000006</v>
      </c>
      <c r="R19" s="125">
        <v>808.11800000000005</v>
      </c>
      <c r="S19" s="125">
        <v>1029.598</v>
      </c>
      <c r="T19" s="125">
        <v>1443.1669999999999</v>
      </c>
      <c r="U19" s="125">
        <v>988.48299999999995</v>
      </c>
      <c r="V19" s="125">
        <v>610.60199999999998</v>
      </c>
      <c r="W19" s="125">
        <v>770.24699999999996</v>
      </c>
      <c r="X19" s="125">
        <v>790.24900000000002</v>
      </c>
      <c r="Y19" s="125">
        <v>474.15699999999998</v>
      </c>
      <c r="Z19" s="125">
        <v>547.58000000000004</v>
      </c>
      <c r="AA19" s="125">
        <v>1347.56</v>
      </c>
      <c r="AB19" s="125">
        <v>1336.7260000000001</v>
      </c>
      <c r="AC19" s="125">
        <v>1093.951</v>
      </c>
      <c r="AD19" s="125">
        <v>1009.239</v>
      </c>
      <c r="AE19" s="125">
        <v>744.13900000000001</v>
      </c>
      <c r="AF19" s="125">
        <v>800.57299999999998</v>
      </c>
      <c r="AG19" s="125">
        <v>742.79600000000005</v>
      </c>
      <c r="AH19" s="126">
        <v>1150.309</v>
      </c>
      <c r="AI19" s="173">
        <v>964.678</v>
      </c>
      <c r="AJ19" s="173">
        <v>348.98099999999999</v>
      </c>
      <c r="AK19" s="173">
        <v>665.14800000000002</v>
      </c>
      <c r="AL19" s="173">
        <v>612.83000000000004</v>
      </c>
      <c r="AM19" s="173">
        <v>455.15300000000002</v>
      </c>
      <c r="AN19" s="173"/>
      <c r="AO19" s="173"/>
      <c r="AP19" s="173"/>
      <c r="AQ19" s="173"/>
      <c r="AR19" s="173"/>
      <c r="AS19" s="173"/>
      <c r="AT19" s="173"/>
      <c r="AU19" s="173"/>
      <c r="AV19" s="173"/>
      <c r="AW19" s="173"/>
      <c r="AX19" s="173"/>
      <c r="AY19" s="173"/>
    </row>
    <row r="20" spans="1:51" ht="15">
      <c r="A20" s="185">
        <v>43952</v>
      </c>
      <c r="B20" s="163">
        <v>1624.85</v>
      </c>
      <c r="C20" s="163">
        <v>3063.16</v>
      </c>
      <c r="D20" s="166">
        <v>2342.9899999999998</v>
      </c>
      <c r="E20" s="124">
        <v>1975.346</v>
      </c>
      <c r="F20" s="124">
        <v>2272.915</v>
      </c>
      <c r="G20" s="124">
        <v>4149.5690000000004</v>
      </c>
      <c r="H20" s="125">
        <v>3775.16</v>
      </c>
      <c r="I20" s="125">
        <v>3385.44</v>
      </c>
      <c r="J20" s="125">
        <v>2657.748</v>
      </c>
      <c r="K20" s="125">
        <v>1220.9739999999999</v>
      </c>
      <c r="L20" s="125">
        <v>1451.5419999999999</v>
      </c>
      <c r="M20" s="125">
        <v>748.00300000000004</v>
      </c>
      <c r="N20" s="125">
        <v>1309.2460000000001</v>
      </c>
      <c r="O20" s="125">
        <v>1916.0650000000001</v>
      </c>
      <c r="P20" s="125">
        <v>3493.627</v>
      </c>
      <c r="Q20" s="125">
        <v>1985.7529999999999</v>
      </c>
      <c r="R20" s="125">
        <v>2354.2249999999999</v>
      </c>
      <c r="S20" s="125">
        <v>3091.1480000000001</v>
      </c>
      <c r="T20" s="125">
        <v>4017.6610000000001</v>
      </c>
      <c r="U20" s="125">
        <v>2539.54</v>
      </c>
      <c r="V20" s="125">
        <v>2003.2660000000001</v>
      </c>
      <c r="W20" s="125">
        <v>1916.681</v>
      </c>
      <c r="X20" s="125">
        <v>2281.4670000000001</v>
      </c>
      <c r="Y20" s="125">
        <v>237.17599999999999</v>
      </c>
      <c r="Z20" s="125">
        <v>1380.6790000000001</v>
      </c>
      <c r="AA20" s="125">
        <v>1709.002</v>
      </c>
      <c r="AB20" s="125">
        <v>2876.877</v>
      </c>
      <c r="AC20" s="125">
        <v>2410.538</v>
      </c>
      <c r="AD20" s="125">
        <v>2001.519</v>
      </c>
      <c r="AE20" s="125">
        <v>2217.0940000000001</v>
      </c>
      <c r="AF20" s="125">
        <v>2610.31</v>
      </c>
      <c r="AG20" s="125">
        <v>933.52599999999995</v>
      </c>
      <c r="AH20" s="126">
        <v>2410.0100000000002</v>
      </c>
      <c r="AI20" s="173">
        <v>1086.6289999999999</v>
      </c>
      <c r="AJ20" s="173">
        <v>747.61699999999996</v>
      </c>
      <c r="AK20" s="173">
        <v>1864.732</v>
      </c>
      <c r="AL20" s="173">
        <v>1281.8910000000001</v>
      </c>
      <c r="AM20" s="173">
        <v>791.59900000000005</v>
      </c>
      <c r="AN20" s="173"/>
      <c r="AO20" s="173"/>
      <c r="AP20" s="173"/>
      <c r="AQ20" s="173"/>
      <c r="AR20" s="173"/>
      <c r="AS20" s="173"/>
      <c r="AT20" s="173"/>
      <c r="AU20" s="173"/>
      <c r="AV20" s="173"/>
      <c r="AW20" s="173"/>
      <c r="AX20" s="173"/>
      <c r="AY20" s="173"/>
    </row>
    <row r="21" spans="1:51" ht="15">
      <c r="A21" s="185">
        <v>43983</v>
      </c>
      <c r="B21" s="163">
        <v>1654.32</v>
      </c>
      <c r="C21" s="163">
        <v>3563.73</v>
      </c>
      <c r="D21" s="166">
        <v>2666.05</v>
      </c>
      <c r="E21" s="124">
        <v>3442.3180000000002</v>
      </c>
      <c r="F21" s="124">
        <v>6124.33</v>
      </c>
      <c r="G21" s="124">
        <v>6140.3680000000004</v>
      </c>
      <c r="H21" s="125">
        <v>3617.6010000000001</v>
      </c>
      <c r="I21" s="125">
        <v>4523.3519999999999</v>
      </c>
      <c r="J21" s="125">
        <v>1848.0029999999999</v>
      </c>
      <c r="K21" s="125">
        <v>1951.758</v>
      </c>
      <c r="L21" s="125">
        <v>1232.3579999999999</v>
      </c>
      <c r="M21" s="125">
        <v>1580.248</v>
      </c>
      <c r="N21" s="125">
        <v>2819.9479999999999</v>
      </c>
      <c r="O21" s="125">
        <v>1251.835</v>
      </c>
      <c r="P21" s="125">
        <v>4810.7139999999999</v>
      </c>
      <c r="Q21" s="125">
        <v>1649.046</v>
      </c>
      <c r="R21" s="125">
        <v>5166.4269999999997</v>
      </c>
      <c r="S21" s="125">
        <v>3012.3209999999999</v>
      </c>
      <c r="T21" s="125">
        <v>5235.76</v>
      </c>
      <c r="U21" s="125">
        <v>2574.9059999999999</v>
      </c>
      <c r="V21" s="125">
        <v>3528.9609999999998</v>
      </c>
      <c r="W21" s="125">
        <v>1466.7139999999999</v>
      </c>
      <c r="X21" s="125">
        <v>1655.1289999999999</v>
      </c>
      <c r="Y21" s="125">
        <v>332.35700000000003</v>
      </c>
      <c r="Z21" s="125">
        <v>2352.5740000000001</v>
      </c>
      <c r="AA21" s="125">
        <v>1072.683</v>
      </c>
      <c r="AB21" s="125">
        <v>3770.5390000000002</v>
      </c>
      <c r="AC21" s="125">
        <v>2002.2829999999999</v>
      </c>
      <c r="AD21" s="125">
        <v>1306.067</v>
      </c>
      <c r="AE21" s="125">
        <v>4108.741</v>
      </c>
      <c r="AF21" s="125">
        <v>2768.8069999999998</v>
      </c>
      <c r="AG21" s="125">
        <v>2656.6219999999998</v>
      </c>
      <c r="AH21" s="126">
        <v>5628.817</v>
      </c>
      <c r="AI21" s="173">
        <v>355.94200000000001</v>
      </c>
      <c r="AJ21" s="173">
        <v>1111.675</v>
      </c>
      <c r="AK21" s="173">
        <v>3247.2849999999999</v>
      </c>
      <c r="AL21" s="173">
        <v>2408.7849999999999</v>
      </c>
      <c r="AM21" s="173">
        <v>1151.075</v>
      </c>
      <c r="AN21" s="173"/>
      <c r="AO21" s="173"/>
      <c r="AP21" s="173"/>
      <c r="AQ21" s="173"/>
      <c r="AR21" s="173"/>
      <c r="AS21" s="173"/>
      <c r="AT21" s="173"/>
      <c r="AU21" s="173"/>
      <c r="AV21" s="173"/>
      <c r="AW21" s="173"/>
      <c r="AX21" s="173"/>
      <c r="AY21" s="173"/>
    </row>
    <row r="22" spans="1:51" ht="15">
      <c r="A22" s="185">
        <v>44013</v>
      </c>
      <c r="B22" s="163">
        <v>403.5</v>
      </c>
      <c r="C22" s="163">
        <v>1567.61</v>
      </c>
      <c r="D22" s="166">
        <v>1090.8399999999999</v>
      </c>
      <c r="E22" s="124">
        <v>2142.5630000000001</v>
      </c>
      <c r="F22" s="124">
        <v>3348.5459999999998</v>
      </c>
      <c r="G22" s="124">
        <v>2460.047</v>
      </c>
      <c r="H22" s="125">
        <v>1095.9079999999999</v>
      </c>
      <c r="I22" s="125">
        <v>1727.6410000000001</v>
      </c>
      <c r="J22" s="125">
        <v>585.755</v>
      </c>
      <c r="K22" s="125">
        <v>596.404</v>
      </c>
      <c r="L22" s="125">
        <v>537.08100000000002</v>
      </c>
      <c r="M22" s="125">
        <v>707.82100000000003</v>
      </c>
      <c r="N22" s="125">
        <v>1095.1959999999999</v>
      </c>
      <c r="O22" s="125">
        <v>473.80099999999999</v>
      </c>
      <c r="P22" s="125">
        <v>2000.65</v>
      </c>
      <c r="Q22" s="125">
        <v>389.64</v>
      </c>
      <c r="R22" s="125">
        <v>4133.6930000000002</v>
      </c>
      <c r="S22" s="125">
        <v>1195.5619999999999</v>
      </c>
      <c r="T22" s="125">
        <v>1839.2860000000001</v>
      </c>
      <c r="U22" s="125">
        <v>1451.8920000000001</v>
      </c>
      <c r="V22" s="125">
        <v>1874.2629999999999</v>
      </c>
      <c r="W22" s="125">
        <v>335.23899999999998</v>
      </c>
      <c r="X22" s="125">
        <v>398.221</v>
      </c>
      <c r="Y22" s="125">
        <v>78.156999999999996</v>
      </c>
      <c r="Z22" s="125">
        <v>595.82500000000005</v>
      </c>
      <c r="AA22" s="125">
        <v>482.47800000000001</v>
      </c>
      <c r="AB22" s="125">
        <v>1616.4110000000001</v>
      </c>
      <c r="AC22" s="125">
        <v>528.327</v>
      </c>
      <c r="AD22" s="125">
        <v>392.86</v>
      </c>
      <c r="AE22" s="125">
        <v>1936.519</v>
      </c>
      <c r="AF22" s="125">
        <v>1553.8230000000001</v>
      </c>
      <c r="AG22" s="125">
        <v>893.89700000000005</v>
      </c>
      <c r="AH22" s="126">
        <v>3781.6320000000001</v>
      </c>
      <c r="AI22" s="173">
        <v>137.02799999999999</v>
      </c>
      <c r="AJ22" s="173">
        <v>300.697</v>
      </c>
      <c r="AK22" s="173">
        <v>1007.228</v>
      </c>
      <c r="AL22" s="173">
        <v>841.75900000000001</v>
      </c>
      <c r="AM22" s="173">
        <v>381.80900000000003</v>
      </c>
      <c r="AN22" s="173"/>
      <c r="AO22" s="173"/>
      <c r="AP22" s="173"/>
      <c r="AQ22" s="173"/>
      <c r="AR22" s="173"/>
      <c r="AS22" s="173"/>
      <c r="AT22" s="173"/>
      <c r="AU22" s="173"/>
      <c r="AV22" s="173"/>
      <c r="AW22" s="173"/>
      <c r="AX22" s="173"/>
      <c r="AY22" s="173"/>
    </row>
    <row r="23" spans="1:51" ht="15">
      <c r="A23" s="185">
        <v>44044</v>
      </c>
      <c r="B23" s="163">
        <v>256.41000000000003</v>
      </c>
      <c r="C23" s="163">
        <v>693.8</v>
      </c>
      <c r="D23" s="166">
        <v>499.88</v>
      </c>
      <c r="E23" s="124">
        <v>908.06</v>
      </c>
      <c r="F23" s="124">
        <v>1061.5899999999999</v>
      </c>
      <c r="G23" s="124">
        <v>1008.552</v>
      </c>
      <c r="H23" s="125">
        <v>493.98899999999998</v>
      </c>
      <c r="I23" s="125">
        <v>596.83100000000002</v>
      </c>
      <c r="J23" s="125">
        <v>427.61900000000003</v>
      </c>
      <c r="K23" s="125">
        <v>325.428</v>
      </c>
      <c r="L23" s="125">
        <v>399.12</v>
      </c>
      <c r="M23" s="125">
        <v>323.06599999999997</v>
      </c>
      <c r="N23" s="125">
        <v>463.66500000000002</v>
      </c>
      <c r="O23" s="125">
        <v>352.03399999999999</v>
      </c>
      <c r="P23" s="125">
        <v>785.87800000000004</v>
      </c>
      <c r="Q23" s="125">
        <v>273.12900000000002</v>
      </c>
      <c r="R23" s="125">
        <v>1151.4570000000001</v>
      </c>
      <c r="S23" s="125">
        <v>445.49799999999999</v>
      </c>
      <c r="T23" s="125">
        <v>962.84500000000003</v>
      </c>
      <c r="U23" s="125">
        <v>590.18700000000001</v>
      </c>
      <c r="V23" s="125">
        <v>844.35299999999995</v>
      </c>
      <c r="W23" s="125">
        <v>237.62299999999999</v>
      </c>
      <c r="X23" s="125">
        <v>334.07299999999998</v>
      </c>
      <c r="Y23" s="125">
        <v>110.34399999999999</v>
      </c>
      <c r="Z23" s="125">
        <v>295.93299999999999</v>
      </c>
      <c r="AA23" s="125">
        <v>279.86900000000003</v>
      </c>
      <c r="AB23" s="125">
        <v>591.39</v>
      </c>
      <c r="AC23" s="125">
        <v>394.37</v>
      </c>
      <c r="AD23" s="125">
        <v>365.82600000000002</v>
      </c>
      <c r="AE23" s="125">
        <v>617.71600000000001</v>
      </c>
      <c r="AF23" s="125">
        <v>533.04499999999996</v>
      </c>
      <c r="AG23" s="125">
        <v>480.12900000000002</v>
      </c>
      <c r="AH23" s="126">
        <v>940.51400000000001</v>
      </c>
      <c r="AI23" s="173">
        <v>184.56299999999999</v>
      </c>
      <c r="AJ23" s="173">
        <v>321.96499999999997</v>
      </c>
      <c r="AK23" s="173">
        <v>492.96300000000002</v>
      </c>
      <c r="AL23" s="173">
        <v>389.101</v>
      </c>
      <c r="AM23" s="173">
        <v>228.20099999999999</v>
      </c>
      <c r="AN23" s="173"/>
      <c r="AO23" s="173"/>
      <c r="AP23" s="173"/>
      <c r="AQ23" s="173"/>
      <c r="AR23" s="173"/>
      <c r="AS23" s="173"/>
      <c r="AT23" s="173"/>
      <c r="AU23" s="173"/>
      <c r="AV23" s="173"/>
      <c r="AW23" s="173"/>
      <c r="AX23" s="173"/>
      <c r="AY23" s="173"/>
    </row>
    <row r="24" spans="1:51" ht="15">
      <c r="A24" s="185">
        <v>44075</v>
      </c>
      <c r="B24" s="163">
        <v>287.22000000000003</v>
      </c>
      <c r="C24" s="163">
        <v>493.43</v>
      </c>
      <c r="D24" s="166">
        <v>408.21</v>
      </c>
      <c r="E24" s="124">
        <v>752.73800000000006</v>
      </c>
      <c r="F24" s="124">
        <v>597.60599999999999</v>
      </c>
      <c r="G24" s="124">
        <v>656.83399999999995</v>
      </c>
      <c r="H24" s="125">
        <v>527.654</v>
      </c>
      <c r="I24" s="125">
        <v>648.94000000000005</v>
      </c>
      <c r="J24" s="125">
        <v>369.71499999999997</v>
      </c>
      <c r="K24" s="125">
        <v>379.56599999999997</v>
      </c>
      <c r="L24" s="125">
        <v>288.89800000000002</v>
      </c>
      <c r="M24" s="125">
        <v>283.26100000000002</v>
      </c>
      <c r="N24" s="125">
        <v>489.33699999999999</v>
      </c>
      <c r="O24" s="125">
        <v>363.60199999999998</v>
      </c>
      <c r="P24" s="125">
        <v>707.10299999999995</v>
      </c>
      <c r="Q24" s="125">
        <v>355.16</v>
      </c>
      <c r="R24" s="125">
        <v>599.97799999999995</v>
      </c>
      <c r="S24" s="125">
        <v>435.25599999999997</v>
      </c>
      <c r="T24" s="125">
        <v>839.96699999999998</v>
      </c>
      <c r="U24" s="125">
        <v>448.57</v>
      </c>
      <c r="V24" s="125">
        <v>591.27599999999995</v>
      </c>
      <c r="W24" s="125">
        <v>310.089</v>
      </c>
      <c r="X24" s="125">
        <v>285.43200000000002</v>
      </c>
      <c r="Y24" s="125">
        <v>285.90800000000002</v>
      </c>
      <c r="Z24" s="125">
        <v>487.53300000000002</v>
      </c>
      <c r="AA24" s="125">
        <v>375.11599999999999</v>
      </c>
      <c r="AB24" s="125">
        <v>447.291</v>
      </c>
      <c r="AC24" s="125">
        <v>400.46300000000002</v>
      </c>
      <c r="AD24" s="125">
        <v>389.52</v>
      </c>
      <c r="AE24" s="125">
        <v>481.59100000000001</v>
      </c>
      <c r="AF24" s="125">
        <v>369.17700000000002</v>
      </c>
      <c r="AG24" s="125">
        <v>325.84800000000001</v>
      </c>
      <c r="AH24" s="126">
        <v>601.29499999999996</v>
      </c>
      <c r="AI24" s="173">
        <v>198.09800000000001</v>
      </c>
      <c r="AJ24" s="173">
        <v>513.91300000000001</v>
      </c>
      <c r="AK24" s="173">
        <v>481.11200000000002</v>
      </c>
      <c r="AL24" s="173">
        <v>309.536</v>
      </c>
      <c r="AM24" s="173">
        <v>278.02800000000002</v>
      </c>
      <c r="AN24" s="173"/>
      <c r="AO24" s="173"/>
      <c r="AP24" s="173"/>
      <c r="AQ24" s="173"/>
      <c r="AR24" s="173"/>
      <c r="AS24" s="173"/>
      <c r="AT24" s="173"/>
      <c r="AU24" s="173"/>
      <c r="AV24" s="173"/>
      <c r="AW24" s="173"/>
      <c r="AX24" s="173"/>
      <c r="AY24" s="173"/>
    </row>
    <row r="25" spans="1:51" ht="15">
      <c r="A25" s="185">
        <v>44105</v>
      </c>
      <c r="B25" s="163">
        <v>360.64</v>
      </c>
      <c r="C25" s="163">
        <v>609.33000000000004</v>
      </c>
      <c r="D25" s="166">
        <v>512.25</v>
      </c>
      <c r="E25" s="124">
        <v>746.39599999999996</v>
      </c>
      <c r="F25" s="124">
        <v>676.29899999999998</v>
      </c>
      <c r="G25" s="124">
        <v>752.23800000000006</v>
      </c>
      <c r="H25" s="125">
        <v>826.69799999999998</v>
      </c>
      <c r="I25" s="125">
        <v>835.23900000000003</v>
      </c>
      <c r="J25" s="125">
        <v>355.41500000000002</v>
      </c>
      <c r="K25" s="125">
        <v>345.68099999999998</v>
      </c>
      <c r="L25" s="125">
        <v>339.85199999999998</v>
      </c>
      <c r="M25" s="125">
        <v>400.29</v>
      </c>
      <c r="N25" s="125">
        <v>356.42700000000002</v>
      </c>
      <c r="O25" s="125">
        <v>298.47000000000003</v>
      </c>
      <c r="P25" s="125">
        <v>616.59799999999996</v>
      </c>
      <c r="Q25" s="125">
        <v>447.15499999999997</v>
      </c>
      <c r="R25" s="125">
        <v>618.072</v>
      </c>
      <c r="S25" s="125">
        <v>547.68200000000002</v>
      </c>
      <c r="T25" s="125">
        <v>950.84699999999998</v>
      </c>
      <c r="U25" s="125">
        <v>543.38400000000001</v>
      </c>
      <c r="V25" s="125">
        <v>415.38200000000001</v>
      </c>
      <c r="W25" s="125">
        <v>431.524</v>
      </c>
      <c r="X25" s="125">
        <v>290.69200000000001</v>
      </c>
      <c r="Y25" s="125">
        <v>314.25099999999998</v>
      </c>
      <c r="Z25" s="125">
        <v>329.28699999999998</v>
      </c>
      <c r="AA25" s="125">
        <v>486.13299999999998</v>
      </c>
      <c r="AB25" s="125">
        <v>627.98</v>
      </c>
      <c r="AC25" s="125">
        <v>1095.5429999999999</v>
      </c>
      <c r="AD25" s="125">
        <v>522.16999999999996</v>
      </c>
      <c r="AE25" s="125">
        <v>442.20100000000002</v>
      </c>
      <c r="AF25" s="125">
        <v>395.46</v>
      </c>
      <c r="AG25" s="125">
        <v>450.50400000000002</v>
      </c>
      <c r="AH25" s="126">
        <v>650.32899999999995</v>
      </c>
      <c r="AI25" s="173">
        <v>232.43899999999999</v>
      </c>
      <c r="AJ25" s="173">
        <v>559.548</v>
      </c>
      <c r="AK25" s="173">
        <v>654.601</v>
      </c>
      <c r="AL25" s="173">
        <v>315.34699999999998</v>
      </c>
      <c r="AM25" s="173">
        <v>437.12900000000002</v>
      </c>
      <c r="AN25" s="173"/>
      <c r="AO25" s="173"/>
      <c r="AP25" s="173"/>
      <c r="AQ25" s="173"/>
      <c r="AR25" s="173"/>
      <c r="AS25" s="173"/>
      <c r="AT25" s="173"/>
      <c r="AU25" s="173"/>
      <c r="AV25" s="173"/>
      <c r="AW25" s="173"/>
      <c r="AX25" s="173"/>
      <c r="AY25" s="173"/>
    </row>
    <row r="26" spans="1:51" ht="15">
      <c r="A26" s="185">
        <v>44136</v>
      </c>
      <c r="B26" s="163">
        <v>446.66</v>
      </c>
      <c r="C26" s="163">
        <v>495.81</v>
      </c>
      <c r="D26" s="166">
        <v>472.92</v>
      </c>
      <c r="E26" s="124">
        <v>585.45299999999997</v>
      </c>
      <c r="F26" s="124">
        <v>618.31600000000003</v>
      </c>
      <c r="G26" s="124">
        <v>643.54499999999996</v>
      </c>
      <c r="H26" s="125">
        <v>657.58199999999999</v>
      </c>
      <c r="I26" s="125">
        <v>777.20600000000002</v>
      </c>
      <c r="J26" s="125">
        <v>549.34799999999996</v>
      </c>
      <c r="K26" s="125">
        <v>352.26400000000001</v>
      </c>
      <c r="L26" s="125">
        <v>339.14499999999998</v>
      </c>
      <c r="M26" s="125">
        <v>460.649</v>
      </c>
      <c r="N26" s="125">
        <v>455.14299999999997</v>
      </c>
      <c r="O26" s="125">
        <v>360.09699999999998</v>
      </c>
      <c r="P26" s="125">
        <v>602.44100000000003</v>
      </c>
      <c r="Q26" s="125">
        <v>475.61599999999999</v>
      </c>
      <c r="R26" s="125">
        <v>557.67499999999995</v>
      </c>
      <c r="S26" s="125">
        <v>559.64499999999998</v>
      </c>
      <c r="T26" s="125">
        <v>660.024</v>
      </c>
      <c r="U26" s="125">
        <v>610.87300000000005</v>
      </c>
      <c r="V26" s="125">
        <v>410.90800000000002</v>
      </c>
      <c r="W26" s="125">
        <v>406.65899999999999</v>
      </c>
      <c r="X26" s="125">
        <v>367.36</v>
      </c>
      <c r="Y26" s="125">
        <v>305.99400000000003</v>
      </c>
      <c r="Z26" s="125">
        <v>361.791</v>
      </c>
      <c r="AA26" s="125">
        <v>629.95100000000002</v>
      </c>
      <c r="AB26" s="125">
        <v>581.10699999999997</v>
      </c>
      <c r="AC26" s="125">
        <v>609.34299999999996</v>
      </c>
      <c r="AD26" s="125">
        <v>466.30200000000002</v>
      </c>
      <c r="AE26" s="125">
        <v>468.36700000000002</v>
      </c>
      <c r="AF26" s="125">
        <v>464.26799999999997</v>
      </c>
      <c r="AG26" s="125">
        <v>468.29500000000002</v>
      </c>
      <c r="AH26" s="126">
        <v>613.18700000000001</v>
      </c>
      <c r="AI26" s="173">
        <v>285.55599999999998</v>
      </c>
      <c r="AJ26" s="173">
        <v>480.68299999999999</v>
      </c>
      <c r="AK26" s="173">
        <v>490.83800000000002</v>
      </c>
      <c r="AL26" s="173">
        <v>369.39600000000002</v>
      </c>
      <c r="AM26" s="173">
        <v>428.17899999999997</v>
      </c>
      <c r="AN26" s="173"/>
      <c r="AO26" s="173"/>
      <c r="AP26" s="173"/>
      <c r="AQ26" s="173"/>
      <c r="AR26" s="173"/>
      <c r="AS26" s="173"/>
      <c r="AT26" s="173"/>
      <c r="AU26" s="173"/>
      <c r="AV26" s="173"/>
      <c r="AW26" s="173"/>
      <c r="AX26" s="173"/>
      <c r="AY26" s="173"/>
    </row>
    <row r="27" spans="1:51" ht="15">
      <c r="A27" s="185">
        <v>44166</v>
      </c>
      <c r="B27" s="163">
        <v>362.53</v>
      </c>
      <c r="C27" s="163">
        <v>362.53</v>
      </c>
      <c r="D27" s="166">
        <v>362.53</v>
      </c>
      <c r="E27" s="124">
        <v>517.54700000000003</v>
      </c>
      <c r="F27" s="124">
        <v>559.43799999999999</v>
      </c>
      <c r="G27" s="124">
        <v>588.08699999999999</v>
      </c>
      <c r="H27" s="125">
        <v>519.28800000000001</v>
      </c>
      <c r="I27" s="125">
        <v>583.28200000000004</v>
      </c>
      <c r="J27" s="125">
        <v>396.72199999999998</v>
      </c>
      <c r="K27" s="125">
        <v>333.07600000000002</v>
      </c>
      <c r="L27" s="125">
        <v>320.78500000000003</v>
      </c>
      <c r="M27" s="125">
        <v>363.64699999999999</v>
      </c>
      <c r="N27" s="125">
        <v>398.31</v>
      </c>
      <c r="O27" s="125">
        <v>332.185</v>
      </c>
      <c r="P27" s="125">
        <v>510.57499999999999</v>
      </c>
      <c r="Q27" s="125">
        <v>409.476</v>
      </c>
      <c r="R27" s="125">
        <v>550.84100000000001</v>
      </c>
      <c r="S27" s="125">
        <v>590.47900000000004</v>
      </c>
      <c r="T27" s="125">
        <v>548.26599999999996</v>
      </c>
      <c r="U27" s="125">
        <v>522.99</v>
      </c>
      <c r="V27" s="125">
        <v>398.88200000000001</v>
      </c>
      <c r="W27" s="125">
        <v>331.08300000000003</v>
      </c>
      <c r="X27" s="125">
        <v>352.12400000000002</v>
      </c>
      <c r="Y27" s="125">
        <v>256.88400000000001</v>
      </c>
      <c r="Z27" s="125">
        <v>351.67599999999999</v>
      </c>
      <c r="AA27" s="125">
        <v>409.98</v>
      </c>
      <c r="AB27" s="125">
        <v>476.28</v>
      </c>
      <c r="AC27" s="125">
        <v>458.86</v>
      </c>
      <c r="AD27" s="125">
        <v>445.66</v>
      </c>
      <c r="AE27" s="125">
        <v>460.93099999999998</v>
      </c>
      <c r="AF27" s="125">
        <v>422.14</v>
      </c>
      <c r="AG27" s="125">
        <v>452.779</v>
      </c>
      <c r="AH27" s="126">
        <v>545.01700000000005</v>
      </c>
      <c r="AI27" s="173">
        <v>283.85899999999998</v>
      </c>
      <c r="AJ27" s="173">
        <v>353.47500000000002</v>
      </c>
      <c r="AK27" s="173">
        <v>417.31799999999998</v>
      </c>
      <c r="AL27" s="173">
        <v>347.77800000000002</v>
      </c>
      <c r="AM27" s="173">
        <v>339.73599999999999</v>
      </c>
      <c r="AN27" s="173"/>
      <c r="AO27" s="173"/>
      <c r="AP27" s="173"/>
      <c r="AQ27" s="173"/>
      <c r="AR27" s="173"/>
      <c r="AS27" s="173"/>
      <c r="AT27" s="173"/>
      <c r="AU27" s="173"/>
      <c r="AV27" s="173"/>
      <c r="AW27" s="173"/>
      <c r="AX27" s="173"/>
      <c r="AY27" s="173"/>
    </row>
    <row r="28" spans="1:51" ht="15">
      <c r="A28" s="185">
        <v>44197</v>
      </c>
      <c r="B28" s="163">
        <v>329.05</v>
      </c>
      <c r="C28" s="163">
        <v>409.1</v>
      </c>
      <c r="D28" s="166">
        <v>361.18</v>
      </c>
      <c r="E28" s="124">
        <v>442.38</v>
      </c>
      <c r="F28" s="124">
        <v>501.93</v>
      </c>
      <c r="G28" s="124">
        <v>556.92999999999995</v>
      </c>
      <c r="H28" s="125">
        <v>433.56700000000001</v>
      </c>
      <c r="I28" s="125">
        <v>468.23700000000002</v>
      </c>
      <c r="J28" s="125">
        <v>347.755</v>
      </c>
      <c r="K28" s="125">
        <v>306.15800000000002</v>
      </c>
      <c r="L28" s="125">
        <v>302.77300000000002</v>
      </c>
      <c r="M28" s="125">
        <v>294.113</v>
      </c>
      <c r="N28" s="125">
        <v>350.76900000000001</v>
      </c>
      <c r="O28" s="125">
        <v>454.714</v>
      </c>
      <c r="P28" s="125">
        <v>462.39299999999997</v>
      </c>
      <c r="Q28" s="125">
        <v>385.18900000000002</v>
      </c>
      <c r="R28" s="125">
        <v>478.02300000000002</v>
      </c>
      <c r="S28" s="125">
        <v>512.71600000000001</v>
      </c>
      <c r="T28" s="125">
        <v>491.55700000000002</v>
      </c>
      <c r="U28" s="125">
        <v>416.702</v>
      </c>
      <c r="V28" s="125">
        <v>382.60500000000002</v>
      </c>
      <c r="W28" s="125">
        <v>316.80399999999997</v>
      </c>
      <c r="X28" s="125">
        <v>314.42899999999997</v>
      </c>
      <c r="Y28" s="125">
        <v>226.99600000000001</v>
      </c>
      <c r="Z28" s="125">
        <v>313.59399999999999</v>
      </c>
      <c r="AA28" s="125">
        <v>613.15899999999999</v>
      </c>
      <c r="AB28" s="125">
        <v>437.56799999999998</v>
      </c>
      <c r="AC28" s="125">
        <v>396.17599999999999</v>
      </c>
      <c r="AD28" s="125">
        <v>365.93599999999998</v>
      </c>
      <c r="AE28" s="125">
        <v>441.73099999999999</v>
      </c>
      <c r="AF28" s="125">
        <v>389.93200000000002</v>
      </c>
      <c r="AG28" s="125">
        <v>402.661</v>
      </c>
      <c r="AH28" s="126">
        <v>497.07600000000002</v>
      </c>
      <c r="AI28" s="173">
        <v>273.98099999999999</v>
      </c>
      <c r="AJ28" s="173">
        <v>283.529</v>
      </c>
      <c r="AK28" s="173">
        <v>374.17599999999999</v>
      </c>
      <c r="AL28" s="173">
        <v>342.31099999999998</v>
      </c>
      <c r="AM28" s="173">
        <v>322.291</v>
      </c>
      <c r="AN28" s="173"/>
      <c r="AO28" s="173"/>
      <c r="AP28" s="173"/>
      <c r="AQ28" s="173"/>
      <c r="AR28" s="173"/>
      <c r="AS28" s="173"/>
      <c r="AT28" s="173"/>
      <c r="AU28" s="173"/>
      <c r="AV28" s="173"/>
      <c r="AW28" s="173"/>
      <c r="AX28" s="173"/>
      <c r="AY28" s="173"/>
    </row>
    <row r="29" spans="1:51" ht="15">
      <c r="A29" s="185">
        <v>44228</v>
      </c>
      <c r="B29" s="163">
        <v>371.7</v>
      </c>
      <c r="C29" s="163">
        <v>445.68</v>
      </c>
      <c r="D29" s="166">
        <v>392.99</v>
      </c>
      <c r="E29" s="124">
        <v>396.95</v>
      </c>
      <c r="F29" s="124">
        <v>414.68</v>
      </c>
      <c r="G29" s="124">
        <v>441.41300000000001</v>
      </c>
      <c r="H29" s="125">
        <v>503.09</v>
      </c>
      <c r="I29" s="125">
        <v>474.38</v>
      </c>
      <c r="J29" s="125">
        <v>322.97800000000001</v>
      </c>
      <c r="K29" s="125">
        <v>293.93299999999999</v>
      </c>
      <c r="L29" s="125">
        <v>263.24299999999999</v>
      </c>
      <c r="M29" s="125">
        <v>272.541</v>
      </c>
      <c r="N29" s="125">
        <v>354.98500000000001</v>
      </c>
      <c r="O29" s="125">
        <v>534.73599999999999</v>
      </c>
      <c r="P29" s="125">
        <v>405.39800000000002</v>
      </c>
      <c r="Q29" s="125">
        <v>388.30399999999997</v>
      </c>
      <c r="R29" s="125">
        <v>450.20400000000001</v>
      </c>
      <c r="S29" s="125">
        <v>441.41</v>
      </c>
      <c r="T29" s="125">
        <v>455.08100000000002</v>
      </c>
      <c r="U29" s="125">
        <v>395.33199999999999</v>
      </c>
      <c r="V29" s="125">
        <v>381.036</v>
      </c>
      <c r="W29" s="125">
        <v>290.10599999999999</v>
      </c>
      <c r="X29" s="125">
        <v>253.46100000000001</v>
      </c>
      <c r="Y29" s="125">
        <v>245.982</v>
      </c>
      <c r="Z29" s="125">
        <v>278.72899999999998</v>
      </c>
      <c r="AA29" s="125">
        <v>569.89099999999996</v>
      </c>
      <c r="AB29" s="125">
        <v>360.83699999999999</v>
      </c>
      <c r="AC29" s="125">
        <v>388.18900000000002</v>
      </c>
      <c r="AD29" s="125">
        <v>333.03899999999999</v>
      </c>
      <c r="AE29" s="125">
        <v>403.48</v>
      </c>
      <c r="AF29" s="125">
        <v>402.803</v>
      </c>
      <c r="AG29" s="125">
        <v>355.83300000000003</v>
      </c>
      <c r="AH29" s="126">
        <v>424.57</v>
      </c>
      <c r="AI29" s="173">
        <v>254.39400000000001</v>
      </c>
      <c r="AJ29" s="173">
        <v>264.94099999999997</v>
      </c>
      <c r="AK29" s="173">
        <v>426.63600000000002</v>
      </c>
      <c r="AL29" s="173">
        <v>273.851</v>
      </c>
      <c r="AM29" s="173">
        <v>269.96699999999998</v>
      </c>
      <c r="AN29" s="173"/>
      <c r="AO29" s="173"/>
      <c r="AP29" s="173"/>
      <c r="AQ29" s="173"/>
      <c r="AR29" s="173"/>
      <c r="AS29" s="173"/>
      <c r="AT29" s="173"/>
      <c r="AU29" s="173"/>
      <c r="AV29" s="173"/>
      <c r="AW29" s="173"/>
      <c r="AX29" s="173"/>
      <c r="AY29" s="173"/>
    </row>
    <row r="30" spans="1:51" ht="15">
      <c r="A30" s="185">
        <v>44256</v>
      </c>
      <c r="B30" s="149">
        <v>585.07000000000005</v>
      </c>
      <c r="C30" s="149">
        <v>774.67</v>
      </c>
      <c r="D30" s="166">
        <v>665.38</v>
      </c>
      <c r="E30" s="124">
        <v>760.58799999999997</v>
      </c>
      <c r="F30" s="124">
        <v>509.75400000000002</v>
      </c>
      <c r="G30" s="124">
        <v>768.84199999999998</v>
      </c>
      <c r="H30" s="125">
        <v>1229.4929999999999</v>
      </c>
      <c r="I30" s="125">
        <v>714.33900000000006</v>
      </c>
      <c r="J30" s="125">
        <v>443.74</v>
      </c>
      <c r="K30" s="125">
        <v>630.77</v>
      </c>
      <c r="L30" s="125">
        <v>386.27800000000002</v>
      </c>
      <c r="M30" s="125">
        <v>424.89600000000002</v>
      </c>
      <c r="N30" s="125">
        <v>597.26499999999999</v>
      </c>
      <c r="O30" s="125">
        <v>667.178</v>
      </c>
      <c r="P30" s="125">
        <v>653.31100000000004</v>
      </c>
      <c r="Q30" s="125">
        <v>1064.2170000000001</v>
      </c>
      <c r="R30" s="125">
        <v>633.827</v>
      </c>
      <c r="S30" s="125">
        <v>876.28200000000004</v>
      </c>
      <c r="T30" s="125">
        <v>586.53300000000002</v>
      </c>
      <c r="U30" s="125">
        <v>541.39400000000001</v>
      </c>
      <c r="V30" s="125">
        <v>506.04300000000001</v>
      </c>
      <c r="W30" s="125">
        <v>489.16899999999998</v>
      </c>
      <c r="X30" s="125">
        <v>292.00799999999998</v>
      </c>
      <c r="Y30" s="125">
        <v>425.87099999999998</v>
      </c>
      <c r="Z30" s="125">
        <v>630.923</v>
      </c>
      <c r="AA30" s="125">
        <v>774.41</v>
      </c>
      <c r="AB30" s="125">
        <v>475.70699999999999</v>
      </c>
      <c r="AC30" s="125">
        <v>861.90800000000002</v>
      </c>
      <c r="AD30" s="125">
        <v>437.85899999999998</v>
      </c>
      <c r="AE30" s="125">
        <v>675.65200000000004</v>
      </c>
      <c r="AF30" s="125">
        <v>542.11199999999997</v>
      </c>
      <c r="AG30" s="125">
        <v>531.38199999999995</v>
      </c>
      <c r="AH30" s="126">
        <v>623.83699999999999</v>
      </c>
      <c r="AI30" s="173">
        <v>338.94900000000001</v>
      </c>
      <c r="AJ30" s="173">
        <v>422.66800000000001</v>
      </c>
      <c r="AK30" s="173">
        <v>642.10400000000004</v>
      </c>
      <c r="AL30" s="173">
        <v>400.416</v>
      </c>
      <c r="AM30" s="173">
        <v>505.92099999999999</v>
      </c>
      <c r="AN30" s="173"/>
      <c r="AO30" s="173"/>
      <c r="AP30" s="173"/>
      <c r="AQ30" s="173"/>
      <c r="AR30" s="173"/>
      <c r="AS30" s="173"/>
      <c r="AT30" s="173"/>
      <c r="AU30" s="173"/>
      <c r="AV30" s="173"/>
      <c r="AW30" s="173"/>
      <c r="AX30" s="173"/>
      <c r="AY30" s="173"/>
    </row>
    <row r="31" spans="1:51" ht="15">
      <c r="A31" s="185">
        <v>44287</v>
      </c>
      <c r="B31" s="149">
        <v>746.63</v>
      </c>
      <c r="C31" s="149">
        <v>1306.3499999999999</v>
      </c>
      <c r="D31" s="166">
        <v>1055.51</v>
      </c>
      <c r="E31" s="124">
        <v>818.71500000000003</v>
      </c>
      <c r="F31" s="124">
        <v>931.31399999999996</v>
      </c>
      <c r="G31" s="124">
        <v>1831.8430000000001</v>
      </c>
      <c r="H31" s="125">
        <v>2303.14</v>
      </c>
      <c r="I31" s="125">
        <v>1155.819</v>
      </c>
      <c r="J31" s="125">
        <v>752.14300000000003</v>
      </c>
      <c r="K31" s="125">
        <v>1161.335</v>
      </c>
      <c r="L31" s="125">
        <v>689.68600000000004</v>
      </c>
      <c r="M31" s="125">
        <v>535.66099999999994</v>
      </c>
      <c r="N31" s="125">
        <v>1052.596</v>
      </c>
      <c r="O31" s="125">
        <v>1516.973</v>
      </c>
      <c r="P31" s="125">
        <v>948.60900000000004</v>
      </c>
      <c r="Q31" s="125">
        <v>862.48</v>
      </c>
      <c r="R31" s="125">
        <v>1044.655</v>
      </c>
      <c r="S31" s="125">
        <v>1484.33</v>
      </c>
      <c r="T31" s="125">
        <v>1110.845</v>
      </c>
      <c r="U31" s="125">
        <v>659.83699999999999</v>
      </c>
      <c r="V31" s="125">
        <v>794.71600000000001</v>
      </c>
      <c r="W31" s="125">
        <v>769.101</v>
      </c>
      <c r="X31" s="125">
        <v>492.76900000000001</v>
      </c>
      <c r="Y31" s="125">
        <v>548.74199999999996</v>
      </c>
      <c r="Z31" s="125">
        <v>1350.298</v>
      </c>
      <c r="AA31" s="125">
        <v>1389.5540000000001</v>
      </c>
      <c r="AB31" s="125">
        <v>1117.0540000000001</v>
      </c>
      <c r="AC31" s="125">
        <v>1072.298</v>
      </c>
      <c r="AD31" s="125">
        <v>795.21699999999998</v>
      </c>
      <c r="AE31" s="125">
        <v>857.12800000000004</v>
      </c>
      <c r="AF31" s="125">
        <v>784.68499999999995</v>
      </c>
      <c r="AG31" s="125">
        <v>1165.424</v>
      </c>
      <c r="AH31" s="126">
        <v>1094.896</v>
      </c>
      <c r="AI31" s="173">
        <v>375.22699999999998</v>
      </c>
      <c r="AJ31" s="173">
        <v>598.90300000000002</v>
      </c>
      <c r="AK31" s="173">
        <v>640.47799999999995</v>
      </c>
      <c r="AL31" s="173">
        <v>485.22</v>
      </c>
      <c r="AM31" s="173">
        <v>547.83000000000004</v>
      </c>
      <c r="AN31" s="173"/>
      <c r="AO31" s="173"/>
      <c r="AP31" s="173"/>
      <c r="AQ31" s="173"/>
      <c r="AR31" s="173"/>
      <c r="AS31" s="173"/>
      <c r="AT31" s="173"/>
      <c r="AU31" s="173"/>
      <c r="AV31" s="173"/>
      <c r="AW31" s="173"/>
      <c r="AX31" s="173"/>
      <c r="AY31" s="173"/>
    </row>
    <row r="32" spans="1:51" ht="15">
      <c r="A32" s="185">
        <v>44317</v>
      </c>
      <c r="B32" s="149">
        <v>1624.85</v>
      </c>
      <c r="C32" s="149">
        <v>3063.16</v>
      </c>
      <c r="D32" s="166">
        <v>2342.9899999999998</v>
      </c>
      <c r="E32" s="124">
        <v>2359.4409999999998</v>
      </c>
      <c r="F32" s="124">
        <v>4345.098</v>
      </c>
      <c r="G32" s="124">
        <v>4193.2110000000002</v>
      </c>
      <c r="H32" s="125">
        <v>3514.2739999999999</v>
      </c>
      <c r="I32" s="125">
        <v>2856.9989999999998</v>
      </c>
      <c r="J32" s="125">
        <v>1271.6869999999999</v>
      </c>
      <c r="K32" s="125">
        <v>1465.8440000000001</v>
      </c>
      <c r="L32" s="125">
        <v>754.95</v>
      </c>
      <c r="M32" s="125">
        <v>1247.9839999999999</v>
      </c>
      <c r="N32" s="125">
        <v>1960.3989999999999</v>
      </c>
      <c r="O32" s="125">
        <v>3586.1489999999999</v>
      </c>
      <c r="P32" s="125">
        <v>2005.386</v>
      </c>
      <c r="Q32" s="125">
        <v>2426.54</v>
      </c>
      <c r="R32" s="125">
        <v>3097.2310000000002</v>
      </c>
      <c r="S32" s="125">
        <v>4087.5459999999998</v>
      </c>
      <c r="T32" s="125">
        <v>2726.5120000000002</v>
      </c>
      <c r="U32" s="125">
        <v>2057.8240000000001</v>
      </c>
      <c r="V32" s="125">
        <v>1935.518</v>
      </c>
      <c r="W32" s="125">
        <v>2213.5549999999998</v>
      </c>
      <c r="X32" s="125">
        <v>248.75</v>
      </c>
      <c r="Y32" s="125">
        <v>1356.51</v>
      </c>
      <c r="Z32" s="125">
        <v>1712.8969999999999</v>
      </c>
      <c r="AA32" s="125">
        <v>2964.5990000000002</v>
      </c>
      <c r="AB32" s="125">
        <v>2406.5070000000001</v>
      </c>
      <c r="AC32" s="125">
        <v>2097.3270000000002</v>
      </c>
      <c r="AD32" s="125">
        <v>2286.4879999999998</v>
      </c>
      <c r="AE32" s="125">
        <v>2662.6990000000001</v>
      </c>
      <c r="AF32" s="125">
        <v>957.29399999999998</v>
      </c>
      <c r="AG32" s="125">
        <v>2413.1030000000001</v>
      </c>
      <c r="AH32" s="126">
        <v>1199.3679999999999</v>
      </c>
      <c r="AI32" s="173">
        <v>771.73199999999997</v>
      </c>
      <c r="AJ32" s="173">
        <v>1710.4559999999999</v>
      </c>
      <c r="AK32" s="173">
        <v>1316.213</v>
      </c>
      <c r="AL32" s="173">
        <v>825.96699999999998</v>
      </c>
      <c r="AM32" s="173">
        <v>1773.6469999999999</v>
      </c>
      <c r="AN32" s="173"/>
      <c r="AO32" s="173"/>
      <c r="AP32" s="173"/>
      <c r="AQ32" s="173"/>
      <c r="AR32" s="173"/>
      <c r="AS32" s="173"/>
      <c r="AT32" s="173"/>
      <c r="AU32" s="173"/>
      <c r="AV32" s="173"/>
      <c r="AW32" s="173"/>
      <c r="AX32" s="173"/>
      <c r="AY32" s="173"/>
    </row>
    <row r="33" spans="1:51" ht="15">
      <c r="A33" s="185">
        <v>44348</v>
      </c>
      <c r="B33" s="152">
        <v>1654.32</v>
      </c>
      <c r="C33" s="152">
        <v>3563.73</v>
      </c>
      <c r="D33" s="153">
        <v>2666.05</v>
      </c>
      <c r="E33" s="124">
        <v>6302.799</v>
      </c>
      <c r="F33" s="124">
        <v>6289.241</v>
      </c>
      <c r="G33" s="124">
        <v>3784.1869999999999</v>
      </c>
      <c r="H33" s="125">
        <v>4646.7719999999999</v>
      </c>
      <c r="I33" s="125">
        <v>1913.3109999999999</v>
      </c>
      <c r="J33" s="125">
        <v>1979.8209999999999</v>
      </c>
      <c r="K33" s="125">
        <v>1250.74</v>
      </c>
      <c r="L33" s="125">
        <v>1599.847</v>
      </c>
      <c r="M33" s="125">
        <v>2723.808</v>
      </c>
      <c r="N33" s="125">
        <v>1280.261</v>
      </c>
      <c r="O33" s="125">
        <v>4884.1559999999999</v>
      </c>
      <c r="P33" s="125">
        <v>1722.3440000000001</v>
      </c>
      <c r="Q33" s="125">
        <v>5219.3010000000004</v>
      </c>
      <c r="R33" s="125">
        <v>3015.3679999999999</v>
      </c>
      <c r="S33" s="125">
        <v>5288.4669999999996</v>
      </c>
      <c r="T33" s="125">
        <v>2757.866</v>
      </c>
      <c r="U33" s="125">
        <v>3562.4650000000001</v>
      </c>
      <c r="V33" s="125">
        <v>1472.72</v>
      </c>
      <c r="W33" s="125">
        <v>1620.0139999999999</v>
      </c>
      <c r="X33" s="125">
        <v>354.44799999999998</v>
      </c>
      <c r="Y33" s="125">
        <v>2324.0219999999999</v>
      </c>
      <c r="Z33" s="125">
        <v>1069.4639999999999</v>
      </c>
      <c r="AA33" s="125">
        <v>3832.19</v>
      </c>
      <c r="AB33" s="125">
        <v>2139.0909999999999</v>
      </c>
      <c r="AC33" s="125">
        <v>1346.4770000000001</v>
      </c>
      <c r="AD33" s="125">
        <v>4176.1570000000002</v>
      </c>
      <c r="AE33" s="125">
        <v>2792.1410000000001</v>
      </c>
      <c r="AF33" s="125">
        <v>2713.36</v>
      </c>
      <c r="AG33" s="125">
        <v>5605.0959999999995</v>
      </c>
      <c r="AH33" s="126">
        <v>407.7</v>
      </c>
      <c r="AI33" s="173">
        <v>1106.1030000000001</v>
      </c>
      <c r="AJ33" s="173">
        <v>3252.3429999999998</v>
      </c>
      <c r="AK33" s="173">
        <v>2435.7860000000001</v>
      </c>
      <c r="AL33" s="173">
        <v>1180.702</v>
      </c>
      <c r="AM33" s="173">
        <v>3337.5250000000001</v>
      </c>
      <c r="AN33" s="173"/>
      <c r="AO33" s="173"/>
      <c r="AP33" s="173"/>
      <c r="AQ33" s="173"/>
      <c r="AR33" s="173"/>
      <c r="AS33" s="173"/>
      <c r="AT33" s="173"/>
      <c r="AU33" s="173"/>
      <c r="AV33" s="173"/>
      <c r="AW33" s="173"/>
      <c r="AX33" s="173"/>
      <c r="AY33" s="173"/>
    </row>
    <row r="34" spans="1:51" ht="15">
      <c r="A34" s="185">
        <v>44378</v>
      </c>
      <c r="B34" s="149">
        <v>403.5</v>
      </c>
      <c r="C34" s="149">
        <v>1567.61</v>
      </c>
      <c r="D34" s="153">
        <v>1090.8399999999999</v>
      </c>
      <c r="E34" s="124">
        <v>3381.377</v>
      </c>
      <c r="F34" s="124">
        <v>2491.2440000000001</v>
      </c>
      <c r="G34" s="124">
        <v>1153.8699999999999</v>
      </c>
      <c r="H34" s="125">
        <v>1835.905</v>
      </c>
      <c r="I34" s="125">
        <v>614.46400000000006</v>
      </c>
      <c r="J34" s="125">
        <v>608.471</v>
      </c>
      <c r="K34" s="125">
        <v>535.36199999999997</v>
      </c>
      <c r="L34" s="125">
        <v>744.71799999999996</v>
      </c>
      <c r="M34" s="125">
        <v>1069.6289999999999</v>
      </c>
      <c r="N34" s="125">
        <v>474.40199999999999</v>
      </c>
      <c r="O34" s="125">
        <v>2013.963</v>
      </c>
      <c r="P34" s="125">
        <v>427.55700000000002</v>
      </c>
      <c r="Q34" s="125">
        <v>4151.8819999999996</v>
      </c>
      <c r="R34" s="125">
        <v>1195.817</v>
      </c>
      <c r="S34" s="125">
        <v>1849.442</v>
      </c>
      <c r="T34" s="125">
        <v>1540.5229999999999</v>
      </c>
      <c r="U34" s="125">
        <v>1884.923</v>
      </c>
      <c r="V34" s="125">
        <v>336.233</v>
      </c>
      <c r="W34" s="125">
        <v>383.34800000000001</v>
      </c>
      <c r="X34" s="125">
        <v>92.052000000000007</v>
      </c>
      <c r="Y34" s="125">
        <v>587.53899999999999</v>
      </c>
      <c r="Z34" s="125">
        <v>475.11700000000002</v>
      </c>
      <c r="AA34" s="125">
        <v>1630.1990000000001</v>
      </c>
      <c r="AB34" s="125">
        <v>568.33399999999995</v>
      </c>
      <c r="AC34" s="125">
        <v>407.46800000000002</v>
      </c>
      <c r="AD34" s="125">
        <v>1951.4269999999999</v>
      </c>
      <c r="AE34" s="125">
        <v>1562.172</v>
      </c>
      <c r="AF34" s="125">
        <v>957.60299999999995</v>
      </c>
      <c r="AG34" s="125">
        <v>3769.8739999999998</v>
      </c>
      <c r="AH34" s="126">
        <v>167.971</v>
      </c>
      <c r="AI34" s="173">
        <v>299.88099999999997</v>
      </c>
      <c r="AJ34" s="173">
        <v>1030.7529999999999</v>
      </c>
      <c r="AK34" s="173">
        <v>846.93600000000004</v>
      </c>
      <c r="AL34" s="173">
        <v>388.48399999999998</v>
      </c>
      <c r="AM34" s="173">
        <v>2186.377</v>
      </c>
      <c r="AN34" s="173"/>
      <c r="AO34" s="173"/>
      <c r="AP34" s="173"/>
      <c r="AQ34" s="173"/>
      <c r="AR34" s="173"/>
      <c r="AS34" s="173"/>
      <c r="AT34" s="173"/>
      <c r="AU34" s="173"/>
      <c r="AV34" s="173"/>
      <c r="AW34" s="173"/>
      <c r="AX34" s="173"/>
      <c r="AY34" s="173"/>
    </row>
    <row r="35" spans="1:51" ht="15">
      <c r="A35" s="185">
        <v>44409</v>
      </c>
      <c r="B35" s="149">
        <v>256.41000000000003</v>
      </c>
      <c r="C35" s="149">
        <v>693.8</v>
      </c>
      <c r="D35" s="153">
        <v>499.88</v>
      </c>
      <c r="E35" s="124">
        <v>1072.7339999999999</v>
      </c>
      <c r="F35" s="124">
        <v>1030.146</v>
      </c>
      <c r="G35" s="124">
        <v>538.11</v>
      </c>
      <c r="H35" s="125">
        <v>624.39300000000003</v>
      </c>
      <c r="I35" s="125">
        <v>453.923</v>
      </c>
      <c r="J35" s="125">
        <v>335.61900000000003</v>
      </c>
      <c r="K35" s="125">
        <v>400.90499999999997</v>
      </c>
      <c r="L35" s="125">
        <v>333.654</v>
      </c>
      <c r="M35" s="125">
        <v>449.32799999999997</v>
      </c>
      <c r="N35" s="125">
        <v>353.69900000000001</v>
      </c>
      <c r="O35" s="125">
        <v>792.37800000000004</v>
      </c>
      <c r="P35" s="125">
        <v>287.61200000000002</v>
      </c>
      <c r="Q35" s="125">
        <v>1159.8969999999999</v>
      </c>
      <c r="R35" s="125">
        <v>452.16</v>
      </c>
      <c r="S35" s="125">
        <v>969.83100000000002</v>
      </c>
      <c r="T35" s="125">
        <v>652.93600000000004</v>
      </c>
      <c r="U35" s="125">
        <v>857.55200000000002</v>
      </c>
      <c r="V35" s="125">
        <v>239.93100000000001</v>
      </c>
      <c r="W35" s="125">
        <v>324.45</v>
      </c>
      <c r="X35" s="125">
        <v>117.474</v>
      </c>
      <c r="Y35" s="125">
        <v>292.89999999999998</v>
      </c>
      <c r="Z35" s="125">
        <v>274.68900000000002</v>
      </c>
      <c r="AA35" s="125">
        <v>597.18100000000004</v>
      </c>
      <c r="AB35" s="125">
        <v>413.84199999999998</v>
      </c>
      <c r="AC35" s="125">
        <v>379.72</v>
      </c>
      <c r="AD35" s="125">
        <v>623.95600000000002</v>
      </c>
      <c r="AE35" s="125">
        <v>542.20799999999997</v>
      </c>
      <c r="AF35" s="125">
        <v>505.01900000000001</v>
      </c>
      <c r="AG35" s="125">
        <v>938.37900000000002</v>
      </c>
      <c r="AH35" s="126">
        <v>214.95699999999999</v>
      </c>
      <c r="AI35" s="173">
        <v>325.41899999999998</v>
      </c>
      <c r="AJ35" s="173">
        <v>491.40199999999999</v>
      </c>
      <c r="AK35" s="173">
        <v>394.07900000000001</v>
      </c>
      <c r="AL35" s="173">
        <v>234.535</v>
      </c>
      <c r="AM35" s="173">
        <v>902.678</v>
      </c>
      <c r="AN35" s="173"/>
      <c r="AO35" s="173"/>
      <c r="AP35" s="173"/>
      <c r="AQ35" s="173"/>
      <c r="AR35" s="173"/>
      <c r="AS35" s="173"/>
      <c r="AT35" s="173"/>
      <c r="AU35" s="173"/>
      <c r="AV35" s="173"/>
      <c r="AW35" s="173"/>
      <c r="AX35" s="173"/>
      <c r="AY35" s="173"/>
    </row>
    <row r="36" spans="1:51" ht="15">
      <c r="A36" s="185">
        <v>44440</v>
      </c>
      <c r="B36" s="150">
        <v>287.22000000000003</v>
      </c>
      <c r="C36" s="150">
        <v>493.43</v>
      </c>
      <c r="D36" s="151">
        <v>408.21</v>
      </c>
      <c r="E36" s="125">
        <v>607.38</v>
      </c>
      <c r="F36" s="125">
        <v>676.61599999999999</v>
      </c>
      <c r="G36" s="125">
        <v>570.279</v>
      </c>
      <c r="H36" s="125">
        <v>660.55499999999995</v>
      </c>
      <c r="I36" s="125">
        <v>393.959</v>
      </c>
      <c r="J36" s="125">
        <v>391.97300000000001</v>
      </c>
      <c r="K36" s="125">
        <v>291.97199999999998</v>
      </c>
      <c r="L36" s="125">
        <v>288.32600000000002</v>
      </c>
      <c r="M36" s="125">
        <v>477.41699999999997</v>
      </c>
      <c r="N36" s="125">
        <v>366.65600000000001</v>
      </c>
      <c r="O36" s="125">
        <v>714.71699999999998</v>
      </c>
      <c r="P36" s="125">
        <v>369.67</v>
      </c>
      <c r="Q36" s="125">
        <v>609.76</v>
      </c>
      <c r="R36" s="125">
        <v>443.46100000000001</v>
      </c>
      <c r="S36" s="125">
        <v>848.12400000000002</v>
      </c>
      <c r="T36" s="125">
        <v>484.62599999999998</v>
      </c>
      <c r="U36" s="125">
        <v>603.66600000000005</v>
      </c>
      <c r="V36" s="125">
        <v>314.291</v>
      </c>
      <c r="W36" s="125">
        <v>277.96699999999998</v>
      </c>
      <c r="X36" s="125">
        <v>291.56599999999997</v>
      </c>
      <c r="Y36" s="125">
        <v>487.40499999999997</v>
      </c>
      <c r="Z36" s="125">
        <v>371.69099999999997</v>
      </c>
      <c r="AA36" s="125">
        <v>453.56799999999998</v>
      </c>
      <c r="AB36" s="125">
        <v>422.96100000000001</v>
      </c>
      <c r="AC36" s="125">
        <v>405.63499999999999</v>
      </c>
      <c r="AD36" s="125">
        <v>489.13</v>
      </c>
      <c r="AE36" s="126">
        <v>382.32100000000003</v>
      </c>
      <c r="AF36" s="125">
        <v>342.67599999999999</v>
      </c>
      <c r="AG36" s="125">
        <v>601.96</v>
      </c>
      <c r="AH36" s="125">
        <v>229.161</v>
      </c>
      <c r="AI36" s="173">
        <v>520.36</v>
      </c>
      <c r="AJ36" s="173">
        <v>469.52100000000002</v>
      </c>
      <c r="AK36" s="173">
        <v>315.56799999999998</v>
      </c>
      <c r="AL36" s="173">
        <v>283.351</v>
      </c>
      <c r="AM36" s="173">
        <v>740.98099999999999</v>
      </c>
      <c r="AN36" s="173"/>
      <c r="AO36" s="173"/>
      <c r="AP36" s="173"/>
      <c r="AQ36" s="173"/>
      <c r="AR36" s="173"/>
      <c r="AS36" s="173"/>
      <c r="AT36" s="173"/>
      <c r="AU36" s="173"/>
      <c r="AV36" s="173"/>
      <c r="AW36" s="173"/>
      <c r="AX36" s="173"/>
      <c r="AY36" s="173"/>
    </row>
    <row r="37" spans="1:51" ht="15">
      <c r="A37" s="185">
        <v>44470</v>
      </c>
      <c r="B37" s="151">
        <v>360.64</v>
      </c>
      <c r="C37" s="151">
        <v>609.33000000000004</v>
      </c>
      <c r="D37" s="151">
        <v>512.25</v>
      </c>
      <c r="E37" s="125">
        <v>686.74400000000003</v>
      </c>
      <c r="F37" s="125">
        <v>774.28300000000002</v>
      </c>
      <c r="G37" s="125">
        <v>873.75</v>
      </c>
      <c r="H37" s="125">
        <v>866.11099999999999</v>
      </c>
      <c r="I37" s="125">
        <v>378.97</v>
      </c>
      <c r="J37" s="125">
        <v>356.23</v>
      </c>
      <c r="K37" s="125">
        <v>343.661</v>
      </c>
      <c r="L37" s="125">
        <v>406.65699999999998</v>
      </c>
      <c r="M37" s="125">
        <v>345.76600000000002</v>
      </c>
      <c r="N37" s="125">
        <v>300.72500000000002</v>
      </c>
      <c r="O37" s="125">
        <v>623.24800000000005</v>
      </c>
      <c r="P37" s="125">
        <v>460.68700000000001</v>
      </c>
      <c r="Q37" s="125">
        <v>628.11699999999996</v>
      </c>
      <c r="R37" s="125">
        <v>553.62800000000004</v>
      </c>
      <c r="S37" s="125">
        <v>958.10900000000004</v>
      </c>
      <c r="T37" s="125">
        <v>560.995</v>
      </c>
      <c r="U37" s="125">
        <v>426.94</v>
      </c>
      <c r="V37" s="125">
        <v>437.21300000000002</v>
      </c>
      <c r="W37" s="125">
        <v>283.83600000000001</v>
      </c>
      <c r="X37" s="125">
        <v>323.94499999999999</v>
      </c>
      <c r="Y37" s="125">
        <v>328.34800000000001</v>
      </c>
      <c r="Z37" s="125">
        <v>482.28899999999999</v>
      </c>
      <c r="AA37" s="125">
        <v>634.73500000000001</v>
      </c>
      <c r="AB37" s="125">
        <v>1126.4280000000001</v>
      </c>
      <c r="AC37" s="125">
        <v>538.45500000000004</v>
      </c>
      <c r="AD37" s="125">
        <v>449.62299999999999</v>
      </c>
      <c r="AE37" s="126">
        <v>409.858</v>
      </c>
      <c r="AF37" s="125">
        <v>463.495</v>
      </c>
      <c r="AG37" s="125">
        <v>651.65099999999995</v>
      </c>
      <c r="AH37" s="125">
        <v>265.798</v>
      </c>
      <c r="AI37" s="173">
        <v>566.59400000000005</v>
      </c>
      <c r="AJ37" s="173">
        <v>652.60900000000004</v>
      </c>
      <c r="AK37" s="173">
        <v>323.96899999999999</v>
      </c>
      <c r="AL37" s="173">
        <v>442.584</v>
      </c>
      <c r="AM37" s="173">
        <v>747.23400000000004</v>
      </c>
      <c r="AN37" s="173"/>
      <c r="AO37" s="173"/>
      <c r="AP37" s="173"/>
      <c r="AQ37" s="173"/>
      <c r="AR37" s="173"/>
      <c r="AS37" s="173"/>
      <c r="AT37" s="173"/>
      <c r="AU37" s="173"/>
      <c r="AV37" s="173"/>
      <c r="AW37" s="173"/>
      <c r="AX37" s="173"/>
      <c r="AY37" s="173"/>
    </row>
    <row r="38" spans="1:51" ht="15">
      <c r="A38" s="185">
        <v>44501</v>
      </c>
      <c r="B38" s="151">
        <v>446.66</v>
      </c>
      <c r="C38" s="151">
        <v>495.81</v>
      </c>
      <c r="D38" s="151">
        <v>472.92</v>
      </c>
      <c r="E38" s="125">
        <v>628.68200000000002</v>
      </c>
      <c r="F38" s="125">
        <v>665.04399999999998</v>
      </c>
      <c r="G38" s="125">
        <v>698.43700000000001</v>
      </c>
      <c r="H38" s="125">
        <v>803.68899999999996</v>
      </c>
      <c r="I38" s="125">
        <v>575.47799999999995</v>
      </c>
      <c r="J38" s="125">
        <v>363.35</v>
      </c>
      <c r="K38" s="125">
        <v>343.73399999999998</v>
      </c>
      <c r="L38" s="125">
        <v>472.06</v>
      </c>
      <c r="M38" s="125">
        <v>445.38499999999999</v>
      </c>
      <c r="N38" s="125">
        <v>362.84899999999999</v>
      </c>
      <c r="O38" s="125">
        <v>609.71600000000001</v>
      </c>
      <c r="P38" s="125">
        <v>494.709</v>
      </c>
      <c r="Q38" s="125">
        <v>567.83699999999999</v>
      </c>
      <c r="R38" s="125">
        <v>566.38499999999999</v>
      </c>
      <c r="S38" s="125">
        <v>667.01099999999997</v>
      </c>
      <c r="T38" s="125">
        <v>660.28200000000004</v>
      </c>
      <c r="U38" s="125">
        <v>422.65800000000002</v>
      </c>
      <c r="V38" s="125">
        <v>412.72500000000002</v>
      </c>
      <c r="W38" s="125">
        <v>361.57499999999999</v>
      </c>
      <c r="X38" s="125">
        <v>320.60599999999999</v>
      </c>
      <c r="Y38" s="125">
        <v>361.80799999999999</v>
      </c>
      <c r="Z38" s="125">
        <v>625.80100000000004</v>
      </c>
      <c r="AA38" s="125">
        <v>587.90700000000004</v>
      </c>
      <c r="AB38" s="125">
        <v>639.08299999999997</v>
      </c>
      <c r="AC38" s="125">
        <v>481.53800000000001</v>
      </c>
      <c r="AD38" s="125">
        <v>476.04500000000002</v>
      </c>
      <c r="AE38" s="126">
        <v>474.23899999999998</v>
      </c>
      <c r="AF38" s="125">
        <v>484.70299999999997</v>
      </c>
      <c r="AG38" s="125">
        <v>615.08799999999997</v>
      </c>
      <c r="AH38" s="125">
        <v>321.81400000000002</v>
      </c>
      <c r="AI38" s="173">
        <v>487.51</v>
      </c>
      <c r="AJ38" s="173">
        <v>493.04500000000002</v>
      </c>
      <c r="AK38" s="173">
        <v>378.84899999999999</v>
      </c>
      <c r="AL38" s="173">
        <v>433.84</v>
      </c>
      <c r="AM38" s="173">
        <v>581.73500000000001</v>
      </c>
      <c r="AN38" s="173"/>
      <c r="AO38" s="173"/>
      <c r="AP38" s="173"/>
      <c r="AQ38" s="173"/>
      <c r="AR38" s="173"/>
      <c r="AS38" s="173"/>
      <c r="AT38" s="173"/>
      <c r="AU38" s="173"/>
      <c r="AV38" s="173"/>
      <c r="AW38" s="173"/>
      <c r="AX38" s="173"/>
      <c r="AY38" s="173"/>
    </row>
    <row r="39" spans="1:51" ht="15">
      <c r="A39" s="185">
        <v>44531</v>
      </c>
      <c r="B39" s="151">
        <v>362.53</v>
      </c>
      <c r="C39" s="151">
        <v>362.53</v>
      </c>
      <c r="D39" s="151">
        <v>362.53</v>
      </c>
      <c r="E39" s="125">
        <v>570.20100000000002</v>
      </c>
      <c r="F39" s="125">
        <v>608.67899999999997</v>
      </c>
      <c r="G39" s="125">
        <v>558.38199999999995</v>
      </c>
      <c r="H39" s="125">
        <v>609.06500000000005</v>
      </c>
      <c r="I39" s="125">
        <v>424.52300000000002</v>
      </c>
      <c r="J39" s="125">
        <v>345.3</v>
      </c>
      <c r="K39" s="125">
        <v>325.68299999999999</v>
      </c>
      <c r="L39" s="125">
        <v>374.87799999999999</v>
      </c>
      <c r="M39" s="125">
        <v>389.38799999999998</v>
      </c>
      <c r="N39" s="125">
        <v>335.42</v>
      </c>
      <c r="O39" s="125">
        <v>518.11300000000006</v>
      </c>
      <c r="P39" s="125">
        <v>426.54700000000003</v>
      </c>
      <c r="Q39" s="125">
        <v>561.59400000000005</v>
      </c>
      <c r="R39" s="125">
        <v>597.64300000000003</v>
      </c>
      <c r="S39" s="125">
        <v>555.55600000000004</v>
      </c>
      <c r="T39" s="125">
        <v>558.69600000000003</v>
      </c>
      <c r="U39" s="125">
        <v>411.58699999999999</v>
      </c>
      <c r="V39" s="125">
        <v>337.67399999999998</v>
      </c>
      <c r="W39" s="125">
        <v>347.471</v>
      </c>
      <c r="X39" s="125">
        <v>268.09800000000001</v>
      </c>
      <c r="Y39" s="125">
        <v>352.47300000000001</v>
      </c>
      <c r="Z39" s="125">
        <v>406.98</v>
      </c>
      <c r="AA39" s="125">
        <v>483.351</v>
      </c>
      <c r="AB39" s="125">
        <v>481.22300000000001</v>
      </c>
      <c r="AC39" s="125">
        <v>461.85199999999998</v>
      </c>
      <c r="AD39" s="125">
        <v>468.983</v>
      </c>
      <c r="AE39" s="126">
        <v>432.61900000000003</v>
      </c>
      <c r="AF39" s="125">
        <v>465.55700000000002</v>
      </c>
      <c r="AG39" s="125">
        <v>546.84900000000005</v>
      </c>
      <c r="AH39" s="125">
        <v>319.98500000000001</v>
      </c>
      <c r="AI39" s="173">
        <v>360.84</v>
      </c>
      <c r="AJ39" s="173">
        <v>413.65</v>
      </c>
      <c r="AK39" s="173">
        <v>357.96199999999999</v>
      </c>
      <c r="AL39" s="173">
        <v>345.85899999999998</v>
      </c>
      <c r="AM39" s="173">
        <v>511.19499999999999</v>
      </c>
      <c r="AN39" s="173"/>
      <c r="AO39" s="173"/>
      <c r="AP39" s="173"/>
      <c r="AQ39" s="173"/>
      <c r="AR39" s="173"/>
      <c r="AS39" s="173"/>
      <c r="AT39" s="173"/>
      <c r="AU39" s="173"/>
      <c r="AV39" s="173"/>
      <c r="AW39" s="173"/>
      <c r="AX39" s="173"/>
      <c r="AY39" s="173"/>
    </row>
    <row r="40" spans="1:51" ht="15">
      <c r="A40" s="185">
        <v>44562</v>
      </c>
      <c r="B40" s="151">
        <v>329.05</v>
      </c>
      <c r="C40" s="151">
        <v>409.1</v>
      </c>
      <c r="D40" s="151">
        <v>361.18</v>
      </c>
      <c r="E40" s="125">
        <v>511.90699999999998</v>
      </c>
      <c r="F40" s="125">
        <v>576.68899999999996</v>
      </c>
      <c r="G40" s="125">
        <v>470.63799999999998</v>
      </c>
      <c r="H40" s="125">
        <v>483.709</v>
      </c>
      <c r="I40" s="125">
        <v>370.60599999999999</v>
      </c>
      <c r="J40" s="125">
        <v>317.363</v>
      </c>
      <c r="K40" s="125">
        <v>307.416</v>
      </c>
      <c r="L40" s="125">
        <v>301.44099999999997</v>
      </c>
      <c r="M40" s="125">
        <v>342.71</v>
      </c>
      <c r="N40" s="125">
        <v>458.25799999999998</v>
      </c>
      <c r="O40" s="125">
        <v>469.30700000000002</v>
      </c>
      <c r="P40" s="125">
        <v>397.58800000000002</v>
      </c>
      <c r="Q40" s="125">
        <v>487.65600000000001</v>
      </c>
      <c r="R40" s="125">
        <v>519.32500000000005</v>
      </c>
      <c r="S40" s="125">
        <v>498.26299999999998</v>
      </c>
      <c r="T40" s="125">
        <v>445.56900000000002</v>
      </c>
      <c r="U40" s="125">
        <v>394.64499999999998</v>
      </c>
      <c r="V40" s="125">
        <v>322.92899999999997</v>
      </c>
      <c r="W40" s="125">
        <v>310.17500000000001</v>
      </c>
      <c r="X40" s="125">
        <v>236.47900000000001</v>
      </c>
      <c r="Y40" s="125">
        <v>314.29399999999998</v>
      </c>
      <c r="Z40" s="125">
        <v>609.91899999999998</v>
      </c>
      <c r="AA40" s="125">
        <v>444.1</v>
      </c>
      <c r="AB40" s="125">
        <v>415.49299999999999</v>
      </c>
      <c r="AC40" s="125">
        <v>380.428</v>
      </c>
      <c r="AD40" s="125">
        <v>449.31099999999998</v>
      </c>
      <c r="AE40" s="126">
        <v>399.71100000000001</v>
      </c>
      <c r="AF40" s="125">
        <v>420.33</v>
      </c>
      <c r="AG40" s="125">
        <v>499.43</v>
      </c>
      <c r="AH40" s="125">
        <v>305.75099999999998</v>
      </c>
      <c r="AI40" s="173">
        <v>290.20999999999998</v>
      </c>
      <c r="AJ40" s="173">
        <v>369.79500000000002</v>
      </c>
      <c r="AK40" s="173">
        <v>349.28100000000001</v>
      </c>
      <c r="AL40" s="173">
        <v>327.81900000000002</v>
      </c>
      <c r="AM40" s="173">
        <v>433.30500000000001</v>
      </c>
      <c r="AN40" s="173"/>
      <c r="AO40" s="173"/>
      <c r="AP40" s="173"/>
      <c r="AQ40" s="173"/>
      <c r="AR40" s="173"/>
      <c r="AS40" s="173"/>
      <c r="AT40" s="173"/>
      <c r="AU40" s="173"/>
      <c r="AV40" s="173"/>
      <c r="AW40" s="173"/>
      <c r="AX40" s="173"/>
      <c r="AY40" s="173"/>
    </row>
    <row r="41" spans="1:51" ht="15">
      <c r="A41" s="185">
        <v>44593</v>
      </c>
      <c r="B41" s="151">
        <v>371.7</v>
      </c>
      <c r="C41" s="151">
        <v>445.68</v>
      </c>
      <c r="D41" s="151">
        <v>392.99</v>
      </c>
      <c r="E41" s="125">
        <v>422.70400000000001</v>
      </c>
      <c r="F41" s="125">
        <v>457.45100000000002</v>
      </c>
      <c r="G41" s="125">
        <v>538.49300000000005</v>
      </c>
      <c r="H41" s="125">
        <v>488.85899999999998</v>
      </c>
      <c r="I41" s="125">
        <v>341.28</v>
      </c>
      <c r="J41" s="125">
        <v>303.65800000000002</v>
      </c>
      <c r="K41" s="125">
        <v>267.11799999999999</v>
      </c>
      <c r="L41" s="125">
        <v>276.19400000000002</v>
      </c>
      <c r="M41" s="125">
        <v>347.98099999999999</v>
      </c>
      <c r="N41" s="125">
        <v>538.10400000000004</v>
      </c>
      <c r="O41" s="125">
        <v>411.19799999999998</v>
      </c>
      <c r="P41" s="125">
        <v>397.435</v>
      </c>
      <c r="Q41" s="125">
        <v>458.98599999999999</v>
      </c>
      <c r="R41" s="125">
        <v>447.07499999999999</v>
      </c>
      <c r="S41" s="125">
        <v>460.60899999999998</v>
      </c>
      <c r="T41" s="125">
        <v>418.79500000000002</v>
      </c>
      <c r="U41" s="125">
        <v>391.483</v>
      </c>
      <c r="V41" s="125">
        <v>295.67599999999999</v>
      </c>
      <c r="W41" s="125">
        <v>250.10400000000001</v>
      </c>
      <c r="X41" s="125">
        <v>249.47900000000001</v>
      </c>
      <c r="Y41" s="125">
        <v>279.40199999999999</v>
      </c>
      <c r="Z41" s="125">
        <v>567.04899999999998</v>
      </c>
      <c r="AA41" s="125">
        <v>366.12099999999998</v>
      </c>
      <c r="AB41" s="125">
        <v>401.02800000000002</v>
      </c>
      <c r="AC41" s="125">
        <v>344.88099999999997</v>
      </c>
      <c r="AD41" s="125">
        <v>410.08699999999999</v>
      </c>
      <c r="AE41" s="126">
        <v>411.11599999999999</v>
      </c>
      <c r="AF41" s="125">
        <v>364.17500000000001</v>
      </c>
      <c r="AG41" s="125">
        <v>426.73099999999999</v>
      </c>
      <c r="AH41" s="125">
        <v>281.22399999999999</v>
      </c>
      <c r="AI41" s="173">
        <v>270.73599999999999</v>
      </c>
      <c r="AJ41" s="173">
        <v>417.68299999999999</v>
      </c>
      <c r="AK41" s="173">
        <v>279.613</v>
      </c>
      <c r="AL41" s="173">
        <v>274.221</v>
      </c>
      <c r="AM41" s="173">
        <v>389.48700000000002</v>
      </c>
      <c r="AN41" s="173"/>
      <c r="AO41" s="173"/>
      <c r="AP41" s="173"/>
      <c r="AQ41" s="173"/>
      <c r="AR41" s="173"/>
      <c r="AS41" s="173"/>
      <c r="AT41" s="173"/>
      <c r="AU41" s="173"/>
      <c r="AV41" s="173"/>
      <c r="AW41" s="173"/>
      <c r="AX41" s="173"/>
      <c r="AY41" s="173"/>
    </row>
    <row r="42" spans="1:51" ht="15">
      <c r="A42" s="185">
        <v>44621</v>
      </c>
      <c r="B42" s="151">
        <v>585.07000000000005</v>
      </c>
      <c r="C42" s="151">
        <v>774.67</v>
      </c>
      <c r="D42" s="151">
        <v>665.38</v>
      </c>
      <c r="E42" s="125">
        <v>518.99</v>
      </c>
      <c r="F42" s="125">
        <v>790.86400000000003</v>
      </c>
      <c r="G42" s="125">
        <v>1278.865</v>
      </c>
      <c r="H42" s="125">
        <v>732.57500000000005</v>
      </c>
      <c r="I42" s="125">
        <v>465.108</v>
      </c>
      <c r="J42" s="125">
        <v>646.13599999999997</v>
      </c>
      <c r="K42" s="125">
        <v>391.12299999999999</v>
      </c>
      <c r="L42" s="125">
        <v>426.22</v>
      </c>
      <c r="M42" s="125">
        <v>589.24800000000005</v>
      </c>
      <c r="N42" s="125">
        <v>673.33500000000004</v>
      </c>
      <c r="O42" s="125">
        <v>660.6</v>
      </c>
      <c r="P42" s="125">
        <v>1076.729</v>
      </c>
      <c r="Q42" s="125">
        <v>644.11599999999999</v>
      </c>
      <c r="R42" s="125">
        <v>887.30100000000004</v>
      </c>
      <c r="S42" s="125">
        <v>593.03599999999994</v>
      </c>
      <c r="T42" s="125">
        <v>558.65800000000002</v>
      </c>
      <c r="U42" s="125">
        <v>517.94600000000003</v>
      </c>
      <c r="V42" s="125">
        <v>496.92</v>
      </c>
      <c r="W42" s="125">
        <v>288.495</v>
      </c>
      <c r="X42" s="125">
        <v>427.98700000000002</v>
      </c>
      <c r="Y42" s="125">
        <v>632.72199999999998</v>
      </c>
      <c r="Z42" s="125">
        <v>771.34100000000001</v>
      </c>
      <c r="AA42" s="125">
        <v>481.53800000000001</v>
      </c>
      <c r="AB42" s="125">
        <v>855.98900000000003</v>
      </c>
      <c r="AC42" s="125">
        <v>451.74200000000002</v>
      </c>
      <c r="AD42" s="125">
        <v>683.899</v>
      </c>
      <c r="AE42" s="126">
        <v>552.84699999999998</v>
      </c>
      <c r="AF42" s="125">
        <v>538.13800000000003</v>
      </c>
      <c r="AG42" s="125">
        <v>627.952</v>
      </c>
      <c r="AH42" s="125">
        <v>368.94299999999998</v>
      </c>
      <c r="AI42" s="173">
        <v>429.81099999999998</v>
      </c>
      <c r="AJ42" s="173">
        <v>630.61099999999999</v>
      </c>
      <c r="AK42" s="173">
        <v>409.65300000000002</v>
      </c>
      <c r="AL42" s="173">
        <v>510.01799999999997</v>
      </c>
      <c r="AM42" s="173">
        <v>748.90300000000002</v>
      </c>
      <c r="AN42" s="173"/>
      <c r="AO42" s="173"/>
      <c r="AP42" s="173"/>
      <c r="AQ42" s="173"/>
      <c r="AR42" s="173"/>
      <c r="AS42" s="173"/>
      <c r="AT42" s="173"/>
      <c r="AU42" s="173"/>
      <c r="AV42" s="173"/>
      <c r="AW42" s="173"/>
      <c r="AX42" s="173"/>
      <c r="AY42" s="173"/>
    </row>
    <row r="43" spans="1:51" ht="15">
      <c r="A43" s="185">
        <v>44652</v>
      </c>
      <c r="B43" s="151">
        <v>746.63</v>
      </c>
      <c r="C43" s="151">
        <v>1306.3499999999999</v>
      </c>
      <c r="D43" s="151">
        <v>1055.51</v>
      </c>
      <c r="E43" s="125">
        <v>943.01800000000003</v>
      </c>
      <c r="F43" s="125">
        <v>1859.7360000000001</v>
      </c>
      <c r="G43" s="125">
        <v>2355.7930000000001</v>
      </c>
      <c r="H43" s="125">
        <v>1103.2090000000001</v>
      </c>
      <c r="I43" s="125">
        <v>779.96</v>
      </c>
      <c r="J43" s="125">
        <v>1177.76</v>
      </c>
      <c r="K43" s="125">
        <v>693.66</v>
      </c>
      <c r="L43" s="125">
        <v>533.65</v>
      </c>
      <c r="M43" s="125">
        <v>1040.4690000000001</v>
      </c>
      <c r="N43" s="125">
        <v>1523.732</v>
      </c>
      <c r="O43" s="125">
        <v>955.85500000000002</v>
      </c>
      <c r="P43" s="125">
        <v>865.78599999999994</v>
      </c>
      <c r="Q43" s="125">
        <v>1056.116</v>
      </c>
      <c r="R43" s="125">
        <v>1494.4069999999999</v>
      </c>
      <c r="S43" s="125">
        <v>1118.2170000000001</v>
      </c>
      <c r="T43" s="125">
        <v>663.05799999999999</v>
      </c>
      <c r="U43" s="125">
        <v>808.62900000000002</v>
      </c>
      <c r="V43" s="125">
        <v>777.74199999999996</v>
      </c>
      <c r="W43" s="125">
        <v>487.76600000000002</v>
      </c>
      <c r="X43" s="125">
        <v>538.98900000000003</v>
      </c>
      <c r="Y43" s="125">
        <v>1351.4749999999999</v>
      </c>
      <c r="Z43" s="125">
        <v>1387.0419999999999</v>
      </c>
      <c r="AA43" s="125">
        <v>1126.1089999999999</v>
      </c>
      <c r="AB43" s="125">
        <v>1100.883</v>
      </c>
      <c r="AC43" s="125">
        <v>812.07</v>
      </c>
      <c r="AD43" s="125">
        <v>864.68899999999996</v>
      </c>
      <c r="AE43" s="126">
        <v>802.31299999999999</v>
      </c>
      <c r="AF43" s="125">
        <v>1134.479</v>
      </c>
      <c r="AG43" s="125">
        <v>1097.058</v>
      </c>
      <c r="AH43" s="125">
        <v>405.56</v>
      </c>
      <c r="AI43" s="173">
        <v>608.12599999999998</v>
      </c>
      <c r="AJ43" s="173">
        <v>638.90099999999995</v>
      </c>
      <c r="AK43" s="173">
        <v>493.38099999999997</v>
      </c>
      <c r="AL43" s="173">
        <v>552.875</v>
      </c>
      <c r="AM43" s="173">
        <v>754.82100000000003</v>
      </c>
      <c r="AN43" s="173"/>
      <c r="AO43" s="173"/>
      <c r="AP43" s="173"/>
      <c r="AQ43" s="173"/>
      <c r="AR43" s="173"/>
      <c r="AS43" s="173"/>
      <c r="AT43" s="173"/>
      <c r="AU43" s="173"/>
      <c r="AV43" s="173"/>
      <c r="AW43" s="173"/>
      <c r="AX43" s="173"/>
      <c r="AY43" s="173"/>
    </row>
    <row r="44" spans="1:51" ht="15">
      <c r="A44" s="185">
        <v>44682</v>
      </c>
      <c r="B44" s="151">
        <v>1624.85</v>
      </c>
      <c r="C44" s="151">
        <v>3063.16</v>
      </c>
      <c r="D44" s="151">
        <v>2342.9899999999998</v>
      </c>
      <c r="E44" s="125">
        <v>4364.95</v>
      </c>
      <c r="F44" s="125">
        <v>4223.9660000000003</v>
      </c>
      <c r="G44" s="125">
        <v>3561.81</v>
      </c>
      <c r="H44" s="125">
        <v>2882.395</v>
      </c>
      <c r="I44" s="125">
        <v>1296.508</v>
      </c>
      <c r="J44" s="125">
        <v>1500.3119999999999</v>
      </c>
      <c r="K44" s="125">
        <v>757.71199999999999</v>
      </c>
      <c r="L44" s="125">
        <v>1168.7090000000001</v>
      </c>
      <c r="M44" s="125">
        <v>1945.6959999999999</v>
      </c>
      <c r="N44" s="125">
        <v>3591.924</v>
      </c>
      <c r="O44" s="125">
        <v>2012.873</v>
      </c>
      <c r="P44" s="125">
        <v>2344.703</v>
      </c>
      <c r="Q44" s="125">
        <v>3107.893</v>
      </c>
      <c r="R44" s="125">
        <v>4095.616</v>
      </c>
      <c r="S44" s="125">
        <v>2735.9009999999998</v>
      </c>
      <c r="T44" s="125">
        <v>1989.848</v>
      </c>
      <c r="U44" s="125">
        <v>1945.7639999999999</v>
      </c>
      <c r="V44" s="125">
        <v>2221.6080000000002</v>
      </c>
      <c r="W44" s="125">
        <v>243.49600000000001</v>
      </c>
      <c r="X44" s="125">
        <v>1266.8030000000001</v>
      </c>
      <c r="Y44" s="125">
        <v>1712.809</v>
      </c>
      <c r="Z44" s="125">
        <v>2960.8870000000002</v>
      </c>
      <c r="AA44" s="125">
        <v>2414.3220000000001</v>
      </c>
      <c r="AB44" s="125">
        <v>2063.5990000000002</v>
      </c>
      <c r="AC44" s="125">
        <v>2311.0720000000001</v>
      </c>
      <c r="AD44" s="125">
        <v>2670.4409999999998</v>
      </c>
      <c r="AE44" s="126">
        <v>968.34199999999998</v>
      </c>
      <c r="AF44" s="125">
        <v>2330.7350000000001</v>
      </c>
      <c r="AG44" s="125">
        <v>1200.893</v>
      </c>
      <c r="AH44" s="125">
        <v>804.05899999999997</v>
      </c>
      <c r="AI44" s="173">
        <v>1719.6369999999999</v>
      </c>
      <c r="AJ44" s="173">
        <v>1248.2819999999999</v>
      </c>
      <c r="AK44" s="173">
        <v>831.51499999999999</v>
      </c>
      <c r="AL44" s="173">
        <v>1785.7339999999999</v>
      </c>
      <c r="AM44" s="173">
        <v>2197.9879999999998</v>
      </c>
      <c r="AN44" s="173"/>
      <c r="AO44" s="173"/>
      <c r="AP44" s="173"/>
      <c r="AQ44" s="173"/>
      <c r="AR44" s="173"/>
      <c r="AS44" s="173"/>
      <c r="AT44" s="173"/>
      <c r="AU44" s="173"/>
      <c r="AV44" s="173"/>
      <c r="AW44" s="173"/>
      <c r="AX44" s="173"/>
      <c r="AY44" s="173"/>
    </row>
    <row r="45" spans="1:51" ht="15">
      <c r="A45" s="185">
        <v>44713</v>
      </c>
      <c r="B45" s="151">
        <v>1654.32</v>
      </c>
      <c r="C45" s="151">
        <v>3563.73</v>
      </c>
      <c r="D45" s="151">
        <v>2666.05</v>
      </c>
      <c r="E45" s="125">
        <v>6303.5630000000001</v>
      </c>
      <c r="F45" s="125">
        <v>3797.7649999999999</v>
      </c>
      <c r="G45" s="125">
        <v>4678.4780000000001</v>
      </c>
      <c r="H45" s="125">
        <v>1939.7059999999999</v>
      </c>
      <c r="I45" s="125">
        <v>1996.9380000000001</v>
      </c>
      <c r="J45" s="125">
        <v>1257.6959999999999</v>
      </c>
      <c r="K45" s="125">
        <v>1601.8489999999999</v>
      </c>
      <c r="L45" s="125">
        <v>2751.2</v>
      </c>
      <c r="M45" s="125">
        <v>1274.8019999999999</v>
      </c>
      <c r="N45" s="125">
        <v>4886.9430000000002</v>
      </c>
      <c r="O45" s="125">
        <v>1726.4179999999999</v>
      </c>
      <c r="P45" s="125">
        <v>5133.4430000000002</v>
      </c>
      <c r="Q45" s="125">
        <v>3021.7190000000001</v>
      </c>
      <c r="R45" s="125">
        <v>5292.7269999999999</v>
      </c>
      <c r="S45" s="125">
        <v>2763.248</v>
      </c>
      <c r="T45" s="125">
        <v>3591.5079999999998</v>
      </c>
      <c r="U45" s="125">
        <v>1479.28</v>
      </c>
      <c r="V45" s="125">
        <v>1624.0550000000001</v>
      </c>
      <c r="W45" s="125">
        <v>351.59100000000001</v>
      </c>
      <c r="X45" s="125">
        <v>2401.0419999999999</v>
      </c>
      <c r="Y45" s="125">
        <v>1069.1469999999999</v>
      </c>
      <c r="Z45" s="125">
        <v>3828.2350000000001</v>
      </c>
      <c r="AA45" s="125">
        <v>2144.27</v>
      </c>
      <c r="AB45" s="125">
        <v>1383.8689999999999</v>
      </c>
      <c r="AC45" s="125">
        <v>4194.2979999999998</v>
      </c>
      <c r="AD45" s="125">
        <v>2799.9720000000002</v>
      </c>
      <c r="AE45" s="126">
        <v>2718.6179999999999</v>
      </c>
      <c r="AF45" s="125">
        <v>5552.5640000000003</v>
      </c>
      <c r="AG45" s="125">
        <v>408.77300000000002</v>
      </c>
      <c r="AH45" s="125">
        <v>1125.3900000000001</v>
      </c>
      <c r="AI45" s="173">
        <v>3258.1219999999998</v>
      </c>
      <c r="AJ45" s="173">
        <v>2424.6559999999999</v>
      </c>
      <c r="AK45" s="173">
        <v>1183.8699999999999</v>
      </c>
      <c r="AL45" s="173">
        <v>3349.1260000000002</v>
      </c>
      <c r="AM45" s="173">
        <v>6257.9129999999996</v>
      </c>
      <c r="AN45" s="173"/>
      <c r="AO45" s="173"/>
      <c r="AP45" s="173"/>
      <c r="AQ45" s="173"/>
      <c r="AR45" s="173"/>
      <c r="AS45" s="173"/>
      <c r="AT45" s="173"/>
      <c r="AU45" s="173"/>
      <c r="AV45" s="173"/>
      <c r="AW45" s="173"/>
      <c r="AX45" s="173"/>
      <c r="AY45" s="173"/>
    </row>
    <row r="46" spans="1:51" ht="15">
      <c r="A46" s="185">
        <v>44743</v>
      </c>
      <c r="B46" s="151">
        <v>403.5</v>
      </c>
      <c r="C46" s="151">
        <v>1567.61</v>
      </c>
      <c r="D46" s="151">
        <v>1090.8399999999999</v>
      </c>
      <c r="E46" s="125">
        <v>2496.1320000000001</v>
      </c>
      <c r="F46" s="125">
        <v>1162.2339999999999</v>
      </c>
      <c r="G46" s="125">
        <v>1850.9639999999999</v>
      </c>
      <c r="H46" s="125">
        <v>649.98099999999999</v>
      </c>
      <c r="I46" s="125">
        <v>617.64599999999996</v>
      </c>
      <c r="J46" s="125">
        <v>539.62699999999995</v>
      </c>
      <c r="K46" s="125">
        <v>746.61</v>
      </c>
      <c r="L46" s="125">
        <v>1132.2159999999999</v>
      </c>
      <c r="M46" s="125">
        <v>471.23700000000002</v>
      </c>
      <c r="N46" s="125">
        <v>2014.8440000000001</v>
      </c>
      <c r="O46" s="125">
        <v>430.12900000000002</v>
      </c>
      <c r="P46" s="125">
        <v>4269.6610000000001</v>
      </c>
      <c r="Q46" s="125">
        <v>1200.5930000000001</v>
      </c>
      <c r="R46" s="125">
        <v>1851.421</v>
      </c>
      <c r="S46" s="125">
        <v>1544.2370000000001</v>
      </c>
      <c r="T46" s="125">
        <v>1986.5219999999999</v>
      </c>
      <c r="U46" s="125">
        <v>341.37299999999999</v>
      </c>
      <c r="V46" s="125">
        <v>385.495</v>
      </c>
      <c r="W46" s="125">
        <v>90.394999999999996</v>
      </c>
      <c r="X46" s="125">
        <v>622.40599999999995</v>
      </c>
      <c r="Y46" s="125">
        <v>475.40699999999998</v>
      </c>
      <c r="Z46" s="125">
        <v>1628.595</v>
      </c>
      <c r="AA46" s="125">
        <v>571.14200000000005</v>
      </c>
      <c r="AB46" s="125">
        <v>439.20299999999997</v>
      </c>
      <c r="AC46" s="125">
        <v>1959.0840000000001</v>
      </c>
      <c r="AD46" s="125">
        <v>1565.655</v>
      </c>
      <c r="AE46" s="126">
        <v>962.15300000000002</v>
      </c>
      <c r="AF46" s="125">
        <v>3912.0059999999999</v>
      </c>
      <c r="AG46" s="125">
        <v>169.023</v>
      </c>
      <c r="AH46" s="125">
        <v>312.024</v>
      </c>
      <c r="AI46" s="173">
        <v>1033.0170000000001</v>
      </c>
      <c r="AJ46" s="173">
        <v>887.37900000000002</v>
      </c>
      <c r="AK46" s="173">
        <v>391.60700000000003</v>
      </c>
      <c r="AL46" s="173">
        <v>2192.6999999999998</v>
      </c>
      <c r="AM46" s="173">
        <v>3536.0439999999999</v>
      </c>
      <c r="AN46" s="173"/>
      <c r="AO46" s="173"/>
      <c r="AP46" s="173"/>
      <c r="AQ46" s="173"/>
      <c r="AR46" s="173"/>
      <c r="AS46" s="173"/>
      <c r="AT46" s="173"/>
      <c r="AU46" s="173"/>
      <c r="AV46" s="173"/>
      <c r="AW46" s="173"/>
      <c r="AX46" s="173"/>
      <c r="AY46" s="173"/>
    </row>
    <row r="47" spans="1:51" ht="15">
      <c r="A47" s="185">
        <v>44774</v>
      </c>
      <c r="B47" s="151">
        <v>256.41000000000003</v>
      </c>
      <c r="C47" s="151">
        <v>693.8</v>
      </c>
      <c r="D47" s="151">
        <v>499.88</v>
      </c>
      <c r="E47" s="125">
        <v>1033.508</v>
      </c>
      <c r="F47" s="125">
        <v>544.71199999999999</v>
      </c>
      <c r="G47" s="125">
        <v>636.52099999999996</v>
      </c>
      <c r="H47" s="125">
        <v>460.54700000000003</v>
      </c>
      <c r="I47" s="125">
        <v>343.96800000000002</v>
      </c>
      <c r="J47" s="125">
        <v>405.05500000000001</v>
      </c>
      <c r="K47" s="125">
        <v>335.50799999999998</v>
      </c>
      <c r="L47" s="125">
        <v>462.72199999999998</v>
      </c>
      <c r="M47" s="125">
        <v>351.06599999999997</v>
      </c>
      <c r="N47" s="125">
        <v>793.11599999999999</v>
      </c>
      <c r="O47" s="125">
        <v>290.10599999999999</v>
      </c>
      <c r="P47" s="125">
        <v>1204.0930000000001</v>
      </c>
      <c r="Q47" s="125">
        <v>456.50299999999999</v>
      </c>
      <c r="R47" s="125">
        <v>972.03399999999999</v>
      </c>
      <c r="S47" s="125">
        <v>655.41099999999994</v>
      </c>
      <c r="T47" s="125">
        <v>887.678</v>
      </c>
      <c r="U47" s="125">
        <v>244.84</v>
      </c>
      <c r="V47" s="125">
        <v>326.63600000000002</v>
      </c>
      <c r="W47" s="125">
        <v>116.027</v>
      </c>
      <c r="X47" s="125">
        <v>299.017</v>
      </c>
      <c r="Y47" s="125">
        <v>274.95499999999998</v>
      </c>
      <c r="Z47" s="125">
        <v>596.173</v>
      </c>
      <c r="AA47" s="125">
        <v>416.42200000000003</v>
      </c>
      <c r="AB47" s="125">
        <v>387.15899999999999</v>
      </c>
      <c r="AC47" s="125">
        <v>628.61300000000006</v>
      </c>
      <c r="AD47" s="125">
        <v>544.971</v>
      </c>
      <c r="AE47" s="126">
        <v>509.60500000000002</v>
      </c>
      <c r="AF47" s="125">
        <v>979.88900000000001</v>
      </c>
      <c r="AG47" s="125">
        <v>216.01</v>
      </c>
      <c r="AH47" s="125">
        <v>336.96300000000002</v>
      </c>
      <c r="AI47" s="173">
        <v>493.315</v>
      </c>
      <c r="AJ47" s="173">
        <v>377.57499999999999</v>
      </c>
      <c r="AK47" s="173">
        <v>237.18600000000001</v>
      </c>
      <c r="AL47" s="173">
        <v>903.952</v>
      </c>
      <c r="AM47" s="173">
        <v>1100.7070000000001</v>
      </c>
      <c r="AN47" s="173"/>
      <c r="AO47" s="173"/>
      <c r="AP47" s="173"/>
      <c r="AQ47" s="173"/>
      <c r="AR47" s="173"/>
      <c r="AS47" s="173"/>
      <c r="AT47" s="173"/>
      <c r="AU47" s="173"/>
      <c r="AV47" s="173"/>
      <c r="AW47" s="173"/>
      <c r="AX47" s="173"/>
      <c r="AY47" s="173"/>
    </row>
    <row r="48" spans="1:51" ht="15">
      <c r="A48" s="185">
        <v>44805</v>
      </c>
      <c r="B48" s="151">
        <v>287.22000000000003</v>
      </c>
      <c r="C48" s="151">
        <v>493.43</v>
      </c>
      <c r="D48" s="151">
        <v>408.21</v>
      </c>
      <c r="E48" s="125">
        <v>679.57299999999998</v>
      </c>
      <c r="F48" s="125">
        <v>576.83500000000004</v>
      </c>
      <c r="G48" s="125">
        <v>672.73400000000004</v>
      </c>
      <c r="H48" s="125">
        <v>408.49099999999999</v>
      </c>
      <c r="I48" s="125">
        <v>400.33800000000002</v>
      </c>
      <c r="J48" s="125">
        <v>295.58699999999999</v>
      </c>
      <c r="K48" s="125">
        <v>290.26799999999997</v>
      </c>
      <c r="L48" s="125">
        <v>481.423</v>
      </c>
      <c r="M48" s="125">
        <v>364.19499999999999</v>
      </c>
      <c r="N48" s="125">
        <v>715.53</v>
      </c>
      <c r="O48" s="125">
        <v>372.25299999999999</v>
      </c>
      <c r="P48" s="125">
        <v>628.41600000000005</v>
      </c>
      <c r="Q48" s="125">
        <v>447.57799999999997</v>
      </c>
      <c r="R48" s="125">
        <v>850.57100000000003</v>
      </c>
      <c r="S48" s="125">
        <v>487.02100000000002</v>
      </c>
      <c r="T48" s="125">
        <v>620.81899999999996</v>
      </c>
      <c r="U48" s="125">
        <v>319.27800000000002</v>
      </c>
      <c r="V48" s="125">
        <v>279.88600000000002</v>
      </c>
      <c r="W48" s="125">
        <v>290.02</v>
      </c>
      <c r="X48" s="125">
        <v>490.262</v>
      </c>
      <c r="Y48" s="125">
        <v>372.14699999999999</v>
      </c>
      <c r="Z48" s="125">
        <v>452.52</v>
      </c>
      <c r="AA48" s="125">
        <v>425.45499999999998</v>
      </c>
      <c r="AB48" s="125">
        <v>408.39400000000001</v>
      </c>
      <c r="AC48" s="125">
        <v>493.30900000000003</v>
      </c>
      <c r="AD48" s="125">
        <v>384.90199999999999</v>
      </c>
      <c r="AE48" s="126">
        <v>346.69099999999997</v>
      </c>
      <c r="AF48" s="125">
        <v>610.20000000000005</v>
      </c>
      <c r="AG48" s="125">
        <v>230.17</v>
      </c>
      <c r="AH48" s="125">
        <v>534.44799999999998</v>
      </c>
      <c r="AI48" s="173">
        <v>471.84699999999998</v>
      </c>
      <c r="AJ48" s="173">
        <v>338.09</v>
      </c>
      <c r="AK48" s="173">
        <v>285.68900000000002</v>
      </c>
      <c r="AL48" s="173">
        <v>741.96199999999999</v>
      </c>
      <c r="AM48" s="173">
        <v>614.98699999999997</v>
      </c>
      <c r="AN48" s="173"/>
      <c r="AO48" s="173"/>
      <c r="AP48" s="173"/>
      <c r="AQ48" s="173"/>
      <c r="AR48" s="173"/>
      <c r="AS48" s="173"/>
      <c r="AT48" s="173"/>
      <c r="AU48" s="173"/>
      <c r="AV48" s="173"/>
      <c r="AW48" s="173"/>
      <c r="AX48" s="173"/>
      <c r="AY48" s="173"/>
    </row>
    <row r="49" spans="1:1005" ht="15">
      <c r="A49" s="185">
        <v>44835</v>
      </c>
      <c r="B49" s="151">
        <v>360.64</v>
      </c>
      <c r="C49" s="151">
        <v>609.33000000000004</v>
      </c>
      <c r="D49" s="151">
        <v>512.25</v>
      </c>
      <c r="E49" s="125">
        <v>777.50900000000001</v>
      </c>
      <c r="F49" s="125">
        <v>880.8</v>
      </c>
      <c r="G49" s="125">
        <v>879.45399999999995</v>
      </c>
      <c r="H49" s="125">
        <v>382.55099999999999</v>
      </c>
      <c r="I49" s="125">
        <v>364.46699999999998</v>
      </c>
      <c r="J49" s="125">
        <v>347.4</v>
      </c>
      <c r="K49" s="125">
        <v>409.09</v>
      </c>
      <c r="L49" s="125">
        <v>350.29300000000001</v>
      </c>
      <c r="M49" s="125">
        <v>298.05399999999997</v>
      </c>
      <c r="N49" s="125">
        <v>623.88199999999995</v>
      </c>
      <c r="O49" s="125">
        <v>463.601</v>
      </c>
      <c r="P49" s="125">
        <v>633.9</v>
      </c>
      <c r="Q49" s="125">
        <v>557.98599999999999</v>
      </c>
      <c r="R49" s="125">
        <v>960.15499999999997</v>
      </c>
      <c r="S49" s="125">
        <v>563.46100000000001</v>
      </c>
      <c r="T49" s="125">
        <v>442.97699999999998</v>
      </c>
      <c r="U49" s="125">
        <v>442.56099999999998</v>
      </c>
      <c r="V49" s="125">
        <v>285.75200000000001</v>
      </c>
      <c r="W49" s="125">
        <v>322.23099999999999</v>
      </c>
      <c r="X49" s="125">
        <v>336.995</v>
      </c>
      <c r="Y49" s="125">
        <v>482.87799999999999</v>
      </c>
      <c r="Z49" s="125">
        <v>633.61199999999997</v>
      </c>
      <c r="AA49" s="125">
        <v>1129.607</v>
      </c>
      <c r="AB49" s="125">
        <v>551.84</v>
      </c>
      <c r="AC49" s="125">
        <v>453.67500000000001</v>
      </c>
      <c r="AD49" s="125">
        <v>412.65600000000001</v>
      </c>
      <c r="AE49" s="126">
        <v>467.48700000000002</v>
      </c>
      <c r="AF49" s="125">
        <v>653.35500000000002</v>
      </c>
      <c r="AG49" s="125">
        <v>266.84399999999999</v>
      </c>
      <c r="AH49" s="125">
        <v>580.45899999999995</v>
      </c>
      <c r="AI49" s="173">
        <v>655.16600000000005</v>
      </c>
      <c r="AJ49" s="173">
        <v>321.23399999999998</v>
      </c>
      <c r="AK49" s="173">
        <v>445.48899999999998</v>
      </c>
      <c r="AL49" s="173">
        <v>748.01800000000003</v>
      </c>
      <c r="AM49" s="173">
        <v>687.93799999999999</v>
      </c>
      <c r="AN49" s="173"/>
      <c r="AO49" s="173"/>
      <c r="AP49" s="173"/>
      <c r="AQ49" s="173"/>
      <c r="AR49" s="173"/>
      <c r="AS49" s="173"/>
      <c r="AT49" s="173"/>
      <c r="AU49" s="173"/>
      <c r="AV49" s="173"/>
      <c r="AW49" s="173"/>
      <c r="AX49" s="173"/>
      <c r="AY49" s="173"/>
    </row>
    <row r="50" spans="1:1005" ht="15">
      <c r="A50" s="185">
        <v>44866</v>
      </c>
      <c r="B50" s="151">
        <v>446.66</v>
      </c>
      <c r="C50" s="151">
        <v>495.81</v>
      </c>
      <c r="D50" s="151">
        <v>472.92</v>
      </c>
      <c r="E50" s="125">
        <v>668.423</v>
      </c>
      <c r="F50" s="125">
        <v>705.05399999999997</v>
      </c>
      <c r="G50" s="125">
        <v>816.54899999999998</v>
      </c>
      <c r="H50" s="125">
        <v>584.52099999999996</v>
      </c>
      <c r="I50" s="125">
        <v>371.637</v>
      </c>
      <c r="J50" s="125">
        <v>347.31700000000001</v>
      </c>
      <c r="K50" s="125">
        <v>474.53100000000001</v>
      </c>
      <c r="L50" s="125">
        <v>448.54399999999998</v>
      </c>
      <c r="M50" s="125">
        <v>360.27300000000002</v>
      </c>
      <c r="N50" s="125">
        <v>610.59699999999998</v>
      </c>
      <c r="O50" s="125">
        <v>497.84800000000001</v>
      </c>
      <c r="P50" s="125">
        <v>573.99699999999996</v>
      </c>
      <c r="Q50" s="125">
        <v>571.16399999999999</v>
      </c>
      <c r="R50" s="125">
        <v>668.87</v>
      </c>
      <c r="S50" s="125">
        <v>663.06600000000003</v>
      </c>
      <c r="T50" s="125">
        <v>433.089</v>
      </c>
      <c r="U50" s="125">
        <v>418.23</v>
      </c>
      <c r="V50" s="125">
        <v>363.98700000000002</v>
      </c>
      <c r="W50" s="125">
        <v>319.2</v>
      </c>
      <c r="X50" s="125">
        <v>365.04700000000003</v>
      </c>
      <c r="Y50" s="125">
        <v>626.24900000000002</v>
      </c>
      <c r="Z50" s="125">
        <v>586.78399999999999</v>
      </c>
      <c r="AA50" s="125">
        <v>641.80700000000002</v>
      </c>
      <c r="AB50" s="125">
        <v>497.72699999999998</v>
      </c>
      <c r="AC50" s="125">
        <v>480.14600000000002</v>
      </c>
      <c r="AD50" s="125">
        <v>477.214</v>
      </c>
      <c r="AE50" s="126">
        <v>488.82499999999999</v>
      </c>
      <c r="AF50" s="125">
        <v>626.50099999999998</v>
      </c>
      <c r="AG50" s="125">
        <v>322.90100000000001</v>
      </c>
      <c r="AH50" s="125">
        <v>500.42899999999997</v>
      </c>
      <c r="AI50" s="173">
        <v>495.45499999999998</v>
      </c>
      <c r="AJ50" s="173">
        <v>378.92899999999997</v>
      </c>
      <c r="AK50" s="173">
        <v>436.60300000000001</v>
      </c>
      <c r="AL50" s="173">
        <v>582.471</v>
      </c>
      <c r="AM50" s="173">
        <v>630.11400000000003</v>
      </c>
      <c r="AN50" s="173"/>
      <c r="AO50" s="173"/>
      <c r="AP50" s="173"/>
      <c r="AQ50" s="173"/>
      <c r="AR50" s="173"/>
      <c r="AS50" s="173"/>
      <c r="AT50" s="173"/>
      <c r="AU50" s="173"/>
      <c r="AV50" s="173"/>
      <c r="AW50" s="173"/>
      <c r="AX50" s="173"/>
      <c r="AY50" s="173"/>
    </row>
    <row r="51" spans="1:1005" ht="15">
      <c r="A51" s="185">
        <v>44896</v>
      </c>
      <c r="B51" s="151">
        <v>362.53</v>
      </c>
      <c r="C51" s="151">
        <v>362.53</v>
      </c>
      <c r="D51" s="151">
        <v>362.53</v>
      </c>
      <c r="E51" s="125">
        <v>611.88800000000003</v>
      </c>
      <c r="F51" s="125">
        <v>564.88300000000004</v>
      </c>
      <c r="G51" s="125">
        <v>620.84900000000005</v>
      </c>
      <c r="H51" s="125">
        <v>432.678</v>
      </c>
      <c r="I51" s="125">
        <v>353.82600000000002</v>
      </c>
      <c r="J51" s="125">
        <v>330.04500000000002</v>
      </c>
      <c r="K51" s="125">
        <v>377.29700000000003</v>
      </c>
      <c r="L51" s="125">
        <v>394.55399999999997</v>
      </c>
      <c r="M51" s="125">
        <v>332.76400000000001</v>
      </c>
      <c r="N51" s="125">
        <v>518.93399999999997</v>
      </c>
      <c r="O51" s="125">
        <v>429.54199999999997</v>
      </c>
      <c r="P51" s="125">
        <v>568.51700000000005</v>
      </c>
      <c r="Q51" s="125">
        <v>602.58799999999997</v>
      </c>
      <c r="R51" s="125">
        <v>557.40599999999995</v>
      </c>
      <c r="S51" s="125">
        <v>561.36099999999999</v>
      </c>
      <c r="T51" s="125">
        <v>421.36</v>
      </c>
      <c r="U51" s="125">
        <v>343.13</v>
      </c>
      <c r="V51" s="125">
        <v>350.22399999999999</v>
      </c>
      <c r="W51" s="125">
        <v>266.87099999999998</v>
      </c>
      <c r="X51" s="125">
        <v>355.45600000000002</v>
      </c>
      <c r="Y51" s="125">
        <v>407.55700000000002</v>
      </c>
      <c r="Z51" s="125">
        <v>482.173</v>
      </c>
      <c r="AA51" s="125">
        <v>483.68700000000001</v>
      </c>
      <c r="AB51" s="125">
        <v>471.27699999999999</v>
      </c>
      <c r="AC51" s="125">
        <v>473.20400000000001</v>
      </c>
      <c r="AD51" s="125">
        <v>435.66300000000001</v>
      </c>
      <c r="AE51" s="126">
        <v>469.52</v>
      </c>
      <c r="AF51" s="125">
        <v>553.1</v>
      </c>
      <c r="AG51" s="125">
        <v>320.976</v>
      </c>
      <c r="AH51" s="125">
        <v>373.714</v>
      </c>
      <c r="AI51" s="173">
        <v>416.41199999999998</v>
      </c>
      <c r="AJ51" s="173">
        <v>356.721</v>
      </c>
      <c r="AK51" s="173">
        <v>348.608</v>
      </c>
      <c r="AL51" s="173">
        <v>511.98099999999999</v>
      </c>
      <c r="AM51" s="173">
        <v>568.48699999999997</v>
      </c>
      <c r="AN51" s="173"/>
      <c r="AO51" s="173"/>
      <c r="AP51" s="173"/>
      <c r="AQ51" s="173"/>
      <c r="AR51" s="173"/>
      <c r="AS51" s="173"/>
      <c r="AT51" s="173"/>
      <c r="AU51" s="173"/>
      <c r="AV51" s="173"/>
      <c r="AW51" s="173"/>
      <c r="AX51" s="173"/>
      <c r="AY51" s="173"/>
    </row>
    <row r="52" spans="1:1005" ht="15">
      <c r="A52" s="185">
        <v>44927</v>
      </c>
      <c r="B52" s="151">
        <v>329.05</v>
      </c>
      <c r="C52" s="151">
        <v>409.1</v>
      </c>
      <c r="D52" s="151">
        <v>361.18</v>
      </c>
      <c r="E52" s="125">
        <v>579.75199999999995</v>
      </c>
      <c r="F52" s="125">
        <v>476.73399999999998</v>
      </c>
      <c r="G52" s="125">
        <v>494.12900000000002</v>
      </c>
      <c r="H52" s="125">
        <v>376.48599999999999</v>
      </c>
      <c r="I52" s="125">
        <v>325.185</v>
      </c>
      <c r="J52" s="125">
        <v>311.55</v>
      </c>
      <c r="K52" s="125">
        <v>303.70999999999998</v>
      </c>
      <c r="L52" s="125">
        <v>344.52300000000002</v>
      </c>
      <c r="M52" s="125">
        <v>455.733</v>
      </c>
      <c r="N52" s="125">
        <v>470.08199999999999</v>
      </c>
      <c r="O52" s="125">
        <v>400.36099999999999</v>
      </c>
      <c r="P52" s="125">
        <v>493.096</v>
      </c>
      <c r="Q52" s="125">
        <v>523.73800000000006</v>
      </c>
      <c r="R52" s="125">
        <v>500.00799999999998</v>
      </c>
      <c r="S52" s="125">
        <v>447.93099999999998</v>
      </c>
      <c r="T52" s="125">
        <v>400.89800000000002</v>
      </c>
      <c r="U52" s="125">
        <v>328.05200000000002</v>
      </c>
      <c r="V52" s="125">
        <v>312.81599999999997</v>
      </c>
      <c r="W52" s="125">
        <v>235.38399999999999</v>
      </c>
      <c r="X52" s="125">
        <v>319.40100000000001</v>
      </c>
      <c r="Y52" s="125">
        <v>610.923</v>
      </c>
      <c r="Z52" s="125">
        <v>442.96800000000002</v>
      </c>
      <c r="AA52" s="125">
        <v>417.78399999999999</v>
      </c>
      <c r="AB52" s="125">
        <v>387.38499999999999</v>
      </c>
      <c r="AC52" s="125">
        <v>453.32299999999998</v>
      </c>
      <c r="AD52" s="125">
        <v>402.60300000000001</v>
      </c>
      <c r="AE52" s="126">
        <v>424.04599999999999</v>
      </c>
      <c r="AF52" s="125">
        <v>503.84899999999999</v>
      </c>
      <c r="AG52" s="125">
        <v>306.87299999999999</v>
      </c>
      <c r="AH52" s="125">
        <v>302.08199999999999</v>
      </c>
      <c r="AI52" s="173">
        <v>372.38099999999997</v>
      </c>
      <c r="AJ52" s="173">
        <v>348.89699999999999</v>
      </c>
      <c r="AK52" s="173">
        <v>330.39299999999997</v>
      </c>
      <c r="AL52" s="173">
        <v>434.05</v>
      </c>
      <c r="AM52" s="173">
        <v>513.298</v>
      </c>
      <c r="AN52" s="173"/>
      <c r="AO52" s="173"/>
      <c r="AP52" s="173"/>
      <c r="AQ52" s="173"/>
      <c r="AR52" s="173"/>
      <c r="AS52" s="173"/>
      <c r="AT52" s="173"/>
      <c r="AU52" s="173"/>
      <c r="AV52" s="173"/>
      <c r="AW52" s="173"/>
      <c r="AX52" s="173"/>
      <c r="AY52" s="173"/>
    </row>
    <row r="53" spans="1:1005" ht="15">
      <c r="A53" s="185">
        <v>44958</v>
      </c>
      <c r="B53" s="151">
        <v>371.7</v>
      </c>
      <c r="C53" s="151">
        <v>445.68</v>
      </c>
      <c r="D53" s="151">
        <v>392.99</v>
      </c>
      <c r="E53" s="125">
        <v>459.98599999999999</v>
      </c>
      <c r="F53" s="125">
        <v>544.548</v>
      </c>
      <c r="G53" s="125">
        <v>497.99299999999999</v>
      </c>
      <c r="H53" s="125">
        <v>345.11099999999999</v>
      </c>
      <c r="I53" s="125">
        <v>310.202</v>
      </c>
      <c r="J53" s="125">
        <v>270.62299999999999</v>
      </c>
      <c r="K53" s="125">
        <v>278.26100000000002</v>
      </c>
      <c r="L53" s="125">
        <v>349.70299999999997</v>
      </c>
      <c r="M53" s="125">
        <v>535.91700000000003</v>
      </c>
      <c r="N53" s="125">
        <v>411.88299999999998</v>
      </c>
      <c r="O53" s="125">
        <v>400.11200000000002</v>
      </c>
      <c r="P53" s="125">
        <v>455.99599999999998</v>
      </c>
      <c r="Q53" s="125">
        <v>450.90199999999999</v>
      </c>
      <c r="R53" s="125">
        <v>462.12099999999998</v>
      </c>
      <c r="S53" s="125">
        <v>420.78800000000001</v>
      </c>
      <c r="T53" s="125">
        <v>397.67599999999999</v>
      </c>
      <c r="U53" s="125">
        <v>300.19900000000001</v>
      </c>
      <c r="V53" s="125">
        <v>252.364</v>
      </c>
      <c r="W53" s="125">
        <v>248.58099999999999</v>
      </c>
      <c r="X53" s="125">
        <v>277.60000000000002</v>
      </c>
      <c r="Y53" s="125">
        <v>568.17600000000004</v>
      </c>
      <c r="Z53" s="125">
        <v>365.19099999999997</v>
      </c>
      <c r="AA53" s="125">
        <v>403.02800000000002</v>
      </c>
      <c r="AB53" s="125">
        <v>345.92899999999997</v>
      </c>
      <c r="AC53" s="125">
        <v>413.89100000000002</v>
      </c>
      <c r="AD53" s="125">
        <v>413.68799999999999</v>
      </c>
      <c r="AE53" s="126">
        <v>367.17399999999998</v>
      </c>
      <c r="AF53" s="125">
        <v>429.798</v>
      </c>
      <c r="AG53" s="125">
        <v>282.26</v>
      </c>
      <c r="AH53" s="125">
        <v>280.91199999999998</v>
      </c>
      <c r="AI53" s="173">
        <v>420.161</v>
      </c>
      <c r="AJ53" s="173">
        <v>277.69</v>
      </c>
      <c r="AK53" s="173">
        <v>276.36799999999999</v>
      </c>
      <c r="AL53" s="173">
        <v>390.09800000000001</v>
      </c>
      <c r="AM53" s="173">
        <v>422.286</v>
      </c>
      <c r="AN53" s="173"/>
      <c r="AO53" s="173"/>
      <c r="AP53" s="173"/>
      <c r="AQ53" s="173"/>
      <c r="AR53" s="173"/>
      <c r="AS53" s="173"/>
      <c r="AT53" s="173"/>
      <c r="AU53" s="173"/>
      <c r="AV53" s="173"/>
      <c r="AW53" s="173"/>
      <c r="AX53" s="173"/>
      <c r="AY53" s="173"/>
    </row>
    <row r="54" spans="1:1005" ht="15">
      <c r="A54" s="185">
        <v>44986</v>
      </c>
      <c r="B54" s="151">
        <v>585.07000000000005</v>
      </c>
      <c r="C54" s="151">
        <v>774.67</v>
      </c>
      <c r="D54" s="151">
        <v>665.38</v>
      </c>
      <c r="E54" s="125">
        <v>793.96199999999999</v>
      </c>
      <c r="F54" s="125">
        <v>1286.7539999999999</v>
      </c>
      <c r="G54" s="125">
        <v>743.04200000000003</v>
      </c>
      <c r="H54" s="125">
        <v>463.74599999999998</v>
      </c>
      <c r="I54" s="125">
        <v>655.56</v>
      </c>
      <c r="J54" s="125">
        <v>395.40600000000001</v>
      </c>
      <c r="K54" s="125">
        <v>428.74200000000002</v>
      </c>
      <c r="L54" s="125">
        <v>578.971</v>
      </c>
      <c r="M54" s="125">
        <v>670.65700000000004</v>
      </c>
      <c r="N54" s="125">
        <v>661.44600000000003</v>
      </c>
      <c r="O54" s="125">
        <v>1080.2750000000001</v>
      </c>
      <c r="P54" s="125">
        <v>646.89499999999998</v>
      </c>
      <c r="Q54" s="125">
        <v>892.93299999999999</v>
      </c>
      <c r="R54" s="125">
        <v>595.11599999999999</v>
      </c>
      <c r="S54" s="125">
        <v>561.03899999999999</v>
      </c>
      <c r="T54" s="125">
        <v>521.00800000000004</v>
      </c>
      <c r="U54" s="125">
        <v>502.798</v>
      </c>
      <c r="V54" s="125">
        <v>290.92700000000002</v>
      </c>
      <c r="W54" s="125">
        <v>426.87400000000002</v>
      </c>
      <c r="X54" s="125">
        <v>605.42999999999995</v>
      </c>
      <c r="Y54" s="125">
        <v>772.36800000000005</v>
      </c>
      <c r="Z54" s="125">
        <v>480.52499999999998</v>
      </c>
      <c r="AA54" s="125">
        <v>858.60199999999998</v>
      </c>
      <c r="AB54" s="125">
        <v>453.27499999999998</v>
      </c>
      <c r="AC54" s="125">
        <v>688.44399999999996</v>
      </c>
      <c r="AD54" s="125">
        <v>555.86800000000005</v>
      </c>
      <c r="AE54" s="126">
        <v>542.35599999999999</v>
      </c>
      <c r="AF54" s="125">
        <v>610.22199999999998</v>
      </c>
      <c r="AG54" s="125">
        <v>370.19200000000001</v>
      </c>
      <c r="AH54" s="125">
        <v>441.48500000000001</v>
      </c>
      <c r="AI54" s="173">
        <v>633.56100000000004</v>
      </c>
      <c r="AJ54" s="173">
        <v>402.92200000000003</v>
      </c>
      <c r="AK54" s="173">
        <v>512.84100000000001</v>
      </c>
      <c r="AL54" s="173">
        <v>749.35299999999995</v>
      </c>
      <c r="AM54" s="173">
        <v>516.84100000000001</v>
      </c>
      <c r="AN54" s="173"/>
      <c r="AO54" s="173"/>
      <c r="AP54" s="173"/>
      <c r="AQ54" s="173"/>
      <c r="AR54" s="173"/>
      <c r="AS54" s="173"/>
      <c r="AT54" s="173"/>
      <c r="AU54" s="173"/>
      <c r="AV54" s="173"/>
      <c r="AW54" s="173"/>
      <c r="AX54" s="173"/>
      <c r="AY54" s="173"/>
    </row>
    <row r="55" spans="1:1005" ht="15">
      <c r="A55" s="185">
        <v>45017</v>
      </c>
      <c r="B55" s="151">
        <v>746.63</v>
      </c>
      <c r="C55" s="151">
        <v>1306.3499999999999</v>
      </c>
      <c r="D55" s="151">
        <v>1055.51</v>
      </c>
      <c r="E55" s="125">
        <v>1863.655</v>
      </c>
      <c r="F55" s="125">
        <v>2363.797</v>
      </c>
      <c r="G55" s="125">
        <v>1114.7570000000001</v>
      </c>
      <c r="H55" s="125">
        <v>761.72699999999998</v>
      </c>
      <c r="I55" s="125">
        <v>1188.3240000000001</v>
      </c>
      <c r="J55" s="125">
        <v>698.1</v>
      </c>
      <c r="K55" s="125">
        <v>535.47199999999998</v>
      </c>
      <c r="L55" s="125">
        <v>1022.529</v>
      </c>
      <c r="M55" s="125">
        <v>1520.1410000000001</v>
      </c>
      <c r="N55" s="125">
        <v>956.68299999999999</v>
      </c>
      <c r="O55" s="125">
        <v>868.346</v>
      </c>
      <c r="P55" s="125">
        <v>1021.998</v>
      </c>
      <c r="Q55" s="125">
        <v>1499.91</v>
      </c>
      <c r="R55" s="125">
        <v>1120.818</v>
      </c>
      <c r="S55" s="125">
        <v>665.274</v>
      </c>
      <c r="T55" s="125">
        <v>790.24699999999996</v>
      </c>
      <c r="U55" s="125">
        <v>783.89200000000005</v>
      </c>
      <c r="V55" s="125">
        <v>490.14699999999999</v>
      </c>
      <c r="W55" s="125">
        <v>537.61300000000006</v>
      </c>
      <c r="X55" s="125">
        <v>1361.97</v>
      </c>
      <c r="Y55" s="125">
        <v>1387.954</v>
      </c>
      <c r="Z55" s="125">
        <v>1124.8009999999999</v>
      </c>
      <c r="AA55" s="125">
        <v>1103.296</v>
      </c>
      <c r="AB55" s="125">
        <v>790.51700000000005</v>
      </c>
      <c r="AC55" s="125">
        <v>869.48500000000001</v>
      </c>
      <c r="AD55" s="125">
        <v>805.572</v>
      </c>
      <c r="AE55" s="126">
        <v>1139.6610000000001</v>
      </c>
      <c r="AF55" s="125">
        <v>1071.23</v>
      </c>
      <c r="AG55" s="125">
        <v>406.65699999999998</v>
      </c>
      <c r="AH55" s="125">
        <v>620.61300000000006</v>
      </c>
      <c r="AI55" s="173">
        <v>641.14400000000001</v>
      </c>
      <c r="AJ55" s="173">
        <v>463.10700000000003</v>
      </c>
      <c r="AK55" s="173">
        <v>556.04300000000001</v>
      </c>
      <c r="AL55" s="173">
        <v>755.12</v>
      </c>
      <c r="AM55" s="173">
        <v>945.88</v>
      </c>
      <c r="AN55" s="173"/>
      <c r="AO55" s="173"/>
      <c r="AP55" s="173"/>
      <c r="AQ55" s="173"/>
      <c r="AR55" s="173"/>
      <c r="AS55" s="173"/>
      <c r="AT55" s="173"/>
      <c r="AU55" s="173"/>
      <c r="AV55" s="173"/>
      <c r="AW55" s="173"/>
      <c r="AX55" s="173"/>
      <c r="AY55" s="173"/>
    </row>
    <row r="56" spans="1:1005" ht="15">
      <c r="A56" s="185">
        <v>45047</v>
      </c>
      <c r="B56" s="151">
        <v>1624.85</v>
      </c>
      <c r="C56" s="151">
        <v>3063.16</v>
      </c>
      <c r="D56" s="151">
        <v>2342.9899999999998</v>
      </c>
      <c r="E56" s="125">
        <v>4228.3159999999998</v>
      </c>
      <c r="F56" s="125">
        <v>3568.76</v>
      </c>
      <c r="G56" s="125">
        <v>2892.799</v>
      </c>
      <c r="H56" s="125">
        <v>1247.856</v>
      </c>
      <c r="I56" s="125">
        <v>1507.2449999999999</v>
      </c>
      <c r="J56" s="125">
        <v>761.26099999999997</v>
      </c>
      <c r="K56" s="125">
        <v>1169.7829999999999</v>
      </c>
      <c r="L56" s="125">
        <v>1885.2950000000001</v>
      </c>
      <c r="M56" s="125">
        <v>3586.4760000000001</v>
      </c>
      <c r="N56" s="125">
        <v>2013.425</v>
      </c>
      <c r="O56" s="125">
        <v>2347.5039999999999</v>
      </c>
      <c r="P56" s="125">
        <v>3055.6239999999998</v>
      </c>
      <c r="Q56" s="125">
        <v>4100.62</v>
      </c>
      <c r="R56" s="125">
        <v>2737.8580000000002</v>
      </c>
      <c r="S56" s="125">
        <v>1992.578</v>
      </c>
      <c r="T56" s="125">
        <v>1908.2629999999999</v>
      </c>
      <c r="U56" s="125">
        <v>2227.2669999999998</v>
      </c>
      <c r="V56" s="125">
        <v>244.72300000000001</v>
      </c>
      <c r="W56" s="125">
        <v>1264.826</v>
      </c>
      <c r="X56" s="125">
        <v>1688.8630000000001</v>
      </c>
      <c r="Y56" s="125">
        <v>2961.0709999999999</v>
      </c>
      <c r="Z56" s="125">
        <v>2412.9989999999998</v>
      </c>
      <c r="AA56" s="125">
        <v>2065.846</v>
      </c>
      <c r="AB56" s="125">
        <v>2225.1840000000002</v>
      </c>
      <c r="AC56" s="125">
        <v>2676.2359999999999</v>
      </c>
      <c r="AD56" s="125">
        <v>970.61300000000006</v>
      </c>
      <c r="AE56" s="126">
        <v>2334.6889999999999</v>
      </c>
      <c r="AF56" s="125">
        <v>1214.942</v>
      </c>
      <c r="AG56" s="125">
        <v>804.8</v>
      </c>
      <c r="AH56" s="125">
        <v>1731.3979999999999</v>
      </c>
      <c r="AI56" s="173">
        <v>1250.557</v>
      </c>
      <c r="AJ56" s="173">
        <v>805.84900000000005</v>
      </c>
      <c r="AK56" s="173">
        <v>1789.5419999999999</v>
      </c>
      <c r="AL56" s="173">
        <v>2199.3040000000001</v>
      </c>
      <c r="AM56" s="173">
        <v>4377.268</v>
      </c>
      <c r="AN56" s="173"/>
      <c r="AO56" s="173"/>
      <c r="AP56" s="173"/>
      <c r="AQ56" s="173"/>
      <c r="AR56" s="173"/>
      <c r="AS56" s="173"/>
      <c r="AT56" s="173"/>
      <c r="AU56" s="173"/>
      <c r="AV56" s="173"/>
      <c r="AW56" s="173"/>
      <c r="AX56" s="173"/>
      <c r="AY56" s="173"/>
    </row>
    <row r="57" spans="1:1005" ht="15">
      <c r="A57" s="185">
        <v>45078</v>
      </c>
      <c r="B57" s="151">
        <v>1654.32</v>
      </c>
      <c r="C57" s="151">
        <v>3563.73</v>
      </c>
      <c r="D57" s="151">
        <v>2666.05</v>
      </c>
      <c r="E57" s="125">
        <v>3800.1759999999999</v>
      </c>
      <c r="F57" s="125">
        <v>4682.7460000000001</v>
      </c>
      <c r="G57" s="125">
        <v>1945.954</v>
      </c>
      <c r="H57" s="125">
        <v>2017.144</v>
      </c>
      <c r="I57" s="125">
        <v>1262.2570000000001</v>
      </c>
      <c r="J57" s="125">
        <v>1604.3820000000001</v>
      </c>
      <c r="K57" s="125">
        <v>2751.7559999999999</v>
      </c>
      <c r="L57" s="125">
        <v>1315.857</v>
      </c>
      <c r="M57" s="125">
        <v>4883.7380000000003</v>
      </c>
      <c r="N57" s="125">
        <v>1726.854</v>
      </c>
      <c r="O57" s="125">
        <v>5136.5730000000003</v>
      </c>
      <c r="P57" s="125">
        <v>3028.9270000000001</v>
      </c>
      <c r="Q57" s="125">
        <v>5295.5959999999995</v>
      </c>
      <c r="R57" s="125">
        <v>2764.3719999999998</v>
      </c>
      <c r="S57" s="125">
        <v>3593.5120000000002</v>
      </c>
      <c r="T57" s="125">
        <v>1528.3610000000001</v>
      </c>
      <c r="U57" s="125">
        <v>1626.931</v>
      </c>
      <c r="V57" s="125">
        <v>352.54399999999998</v>
      </c>
      <c r="W57" s="125">
        <v>2399.7860000000001</v>
      </c>
      <c r="X57" s="125">
        <v>1081.1189999999999</v>
      </c>
      <c r="Y57" s="125">
        <v>3827.6460000000002</v>
      </c>
      <c r="Z57" s="125">
        <v>2143.625</v>
      </c>
      <c r="AA57" s="125">
        <v>1385.144</v>
      </c>
      <c r="AB57" s="125">
        <v>4178.2820000000002</v>
      </c>
      <c r="AC57" s="125">
        <v>2803.306</v>
      </c>
      <c r="AD57" s="125">
        <v>2720.623</v>
      </c>
      <c r="AE57" s="126">
        <v>5554.5860000000002</v>
      </c>
      <c r="AF57" s="125">
        <v>435.51</v>
      </c>
      <c r="AG57" s="125">
        <v>1125.952</v>
      </c>
      <c r="AH57" s="125">
        <v>3266.27</v>
      </c>
      <c r="AI57" s="173">
        <v>2426.4639999999999</v>
      </c>
      <c r="AJ57" s="173">
        <v>1200.711</v>
      </c>
      <c r="AK57" s="173">
        <v>3350.7370000000001</v>
      </c>
      <c r="AL57" s="173">
        <v>6261.2030000000004</v>
      </c>
      <c r="AM57" s="173">
        <v>6296.7219999999998</v>
      </c>
      <c r="AN57" s="173"/>
      <c r="AO57" s="173"/>
      <c r="AP57" s="173"/>
      <c r="AQ57" s="173"/>
      <c r="AR57" s="173"/>
      <c r="AS57" s="173"/>
      <c r="AT57" s="173"/>
      <c r="AU57" s="173"/>
      <c r="AV57" s="173"/>
      <c r="AW57" s="173"/>
      <c r="AX57" s="173"/>
      <c r="AY57" s="173"/>
    </row>
    <row r="58" spans="1:1005" ht="15">
      <c r="A58" s="185">
        <v>45108</v>
      </c>
      <c r="B58" s="151">
        <v>403.5</v>
      </c>
      <c r="C58" s="151">
        <v>1567.61</v>
      </c>
      <c r="D58" s="151">
        <v>1090.8399999999999</v>
      </c>
      <c r="E58" s="125">
        <v>1163.8019999999999</v>
      </c>
      <c r="F58" s="125">
        <v>1853.4960000000001</v>
      </c>
      <c r="G58" s="125">
        <v>654.80700000000002</v>
      </c>
      <c r="H58" s="125">
        <v>661.4</v>
      </c>
      <c r="I58" s="125">
        <v>542.97500000000002</v>
      </c>
      <c r="J58" s="125">
        <v>748.43299999999999</v>
      </c>
      <c r="K58" s="125">
        <v>1132.154</v>
      </c>
      <c r="L58" s="125">
        <v>485.68200000000002</v>
      </c>
      <c r="M58" s="125">
        <v>2013.8489999999999</v>
      </c>
      <c r="N58" s="125">
        <v>430.26400000000001</v>
      </c>
      <c r="O58" s="125">
        <v>4271.4920000000002</v>
      </c>
      <c r="P58" s="125">
        <v>1264.7380000000001</v>
      </c>
      <c r="Q58" s="125">
        <v>1853.241</v>
      </c>
      <c r="R58" s="125">
        <v>1545.1279999999999</v>
      </c>
      <c r="S58" s="125">
        <v>1987.6569999999999</v>
      </c>
      <c r="T58" s="125">
        <v>363.65600000000001</v>
      </c>
      <c r="U58" s="125">
        <v>387.70699999999999</v>
      </c>
      <c r="V58" s="125">
        <v>90.983999999999995</v>
      </c>
      <c r="W58" s="125">
        <v>621.84100000000001</v>
      </c>
      <c r="X58" s="125">
        <v>489.334</v>
      </c>
      <c r="Y58" s="125">
        <v>1628.5329999999999</v>
      </c>
      <c r="Z58" s="125">
        <v>570.72400000000005</v>
      </c>
      <c r="AA58" s="125">
        <v>440.10899999999998</v>
      </c>
      <c r="AB58" s="125">
        <v>2066.8159999999998</v>
      </c>
      <c r="AC58" s="125">
        <v>1567.5429999999999</v>
      </c>
      <c r="AD58" s="125">
        <v>963.40599999999995</v>
      </c>
      <c r="AE58" s="126">
        <v>3913.9229999999998</v>
      </c>
      <c r="AF58" s="125">
        <v>177.10499999999999</v>
      </c>
      <c r="AG58" s="125">
        <v>312.58100000000002</v>
      </c>
      <c r="AH58" s="125">
        <v>1037.8989999999999</v>
      </c>
      <c r="AI58" s="173">
        <v>888.346</v>
      </c>
      <c r="AJ58" s="173">
        <v>401.3</v>
      </c>
      <c r="AK58" s="173">
        <v>2193.877</v>
      </c>
      <c r="AL58" s="173">
        <v>3537.23</v>
      </c>
      <c r="AM58" s="173">
        <v>2487.4609999999998</v>
      </c>
      <c r="AN58" s="173"/>
      <c r="AO58" s="173"/>
      <c r="AP58" s="173"/>
      <c r="AQ58" s="173"/>
      <c r="AR58" s="173"/>
      <c r="AS58" s="173"/>
      <c r="AT58" s="173"/>
      <c r="AU58" s="173"/>
      <c r="AV58" s="173"/>
      <c r="AW58" s="173"/>
      <c r="AX58" s="173"/>
      <c r="AY58" s="173"/>
    </row>
    <row r="59" spans="1:1005" ht="15">
      <c r="A59" s="185">
        <v>45139</v>
      </c>
      <c r="B59" s="151">
        <v>256.41000000000003</v>
      </c>
      <c r="C59" s="151">
        <v>693.8</v>
      </c>
      <c r="D59" s="151">
        <v>499.88</v>
      </c>
      <c r="E59" s="125">
        <v>545.84799999999996</v>
      </c>
      <c r="F59" s="125">
        <v>638.75599999999997</v>
      </c>
      <c r="G59" s="125">
        <v>465.13400000000001</v>
      </c>
      <c r="H59" s="125">
        <v>348.62599999999998</v>
      </c>
      <c r="I59" s="125">
        <v>408.20100000000002</v>
      </c>
      <c r="J59" s="125">
        <v>337.07900000000001</v>
      </c>
      <c r="K59" s="125">
        <v>463.49900000000002</v>
      </c>
      <c r="L59" s="125">
        <v>353.23099999999999</v>
      </c>
      <c r="M59" s="125">
        <v>792.41</v>
      </c>
      <c r="N59" s="125">
        <v>290.27100000000002</v>
      </c>
      <c r="O59" s="125">
        <v>1205.115</v>
      </c>
      <c r="P59" s="125">
        <v>466.25900000000001</v>
      </c>
      <c r="Q59" s="125">
        <v>974.05899999999997</v>
      </c>
      <c r="R59" s="125">
        <v>656.05799999999999</v>
      </c>
      <c r="S59" s="125">
        <v>888.61300000000006</v>
      </c>
      <c r="T59" s="125">
        <v>249.97499999999999</v>
      </c>
      <c r="U59" s="125">
        <v>328.85500000000002</v>
      </c>
      <c r="V59" s="125">
        <v>116.657</v>
      </c>
      <c r="W59" s="125">
        <v>298.62900000000002</v>
      </c>
      <c r="X59" s="125">
        <v>283.13099999999997</v>
      </c>
      <c r="Y59" s="125">
        <v>596.40499999999997</v>
      </c>
      <c r="Z59" s="125">
        <v>416.05</v>
      </c>
      <c r="AA59" s="125">
        <v>388.05399999999997</v>
      </c>
      <c r="AB59" s="125">
        <v>648.67899999999997</v>
      </c>
      <c r="AC59" s="125">
        <v>546.45399999999995</v>
      </c>
      <c r="AD59" s="125">
        <v>510.85399999999998</v>
      </c>
      <c r="AE59" s="126">
        <v>981.40099999999995</v>
      </c>
      <c r="AF59" s="125">
        <v>220.04</v>
      </c>
      <c r="AG59" s="125">
        <v>337.529</v>
      </c>
      <c r="AH59" s="125">
        <v>497.46100000000001</v>
      </c>
      <c r="AI59" s="173">
        <v>378.34100000000001</v>
      </c>
      <c r="AJ59" s="173">
        <v>243.649</v>
      </c>
      <c r="AK59" s="173">
        <v>905.01</v>
      </c>
      <c r="AL59" s="173">
        <v>1100.886</v>
      </c>
      <c r="AM59" s="173">
        <v>1031.944</v>
      </c>
      <c r="AN59" s="173"/>
      <c r="AO59" s="173"/>
      <c r="AP59" s="173"/>
      <c r="AQ59" s="173"/>
      <c r="AR59" s="173"/>
      <c r="AS59" s="173"/>
      <c r="AT59" s="173"/>
      <c r="AU59" s="173"/>
      <c r="AV59" s="173"/>
      <c r="AW59" s="173"/>
      <c r="AX59" s="173"/>
      <c r="AY59" s="173"/>
    </row>
    <row r="60" spans="1:1005" ht="15">
      <c r="A60" s="185">
        <v>45170</v>
      </c>
      <c r="B60" s="151">
        <v>287.22000000000003</v>
      </c>
      <c r="C60" s="151">
        <v>493.43</v>
      </c>
      <c r="D60" s="151">
        <v>408.21</v>
      </c>
      <c r="E60" s="125">
        <v>577.94100000000003</v>
      </c>
      <c r="F60" s="125">
        <v>675.05600000000004</v>
      </c>
      <c r="G60" s="125">
        <v>412.46100000000001</v>
      </c>
      <c r="H60" s="125">
        <v>400.75099999999998</v>
      </c>
      <c r="I60" s="125">
        <v>298.49900000000002</v>
      </c>
      <c r="J60" s="125">
        <v>291.75099999999998</v>
      </c>
      <c r="K60" s="125">
        <v>482.37099999999998</v>
      </c>
      <c r="L60" s="125">
        <v>376.46</v>
      </c>
      <c r="M60" s="125">
        <v>714.86300000000006</v>
      </c>
      <c r="N60" s="125">
        <v>372.48599999999999</v>
      </c>
      <c r="O60" s="125">
        <v>629.37800000000004</v>
      </c>
      <c r="P60" s="125">
        <v>447.82</v>
      </c>
      <c r="Q60" s="125">
        <v>852.827</v>
      </c>
      <c r="R60" s="125">
        <v>487.69099999999997</v>
      </c>
      <c r="S60" s="125">
        <v>621.73599999999999</v>
      </c>
      <c r="T60" s="125">
        <v>322.09100000000001</v>
      </c>
      <c r="U60" s="125">
        <v>281.96199999999999</v>
      </c>
      <c r="V60" s="125">
        <v>290.94600000000003</v>
      </c>
      <c r="W60" s="125">
        <v>489.75099999999998</v>
      </c>
      <c r="X60" s="125">
        <v>368.82400000000001</v>
      </c>
      <c r="Y60" s="125">
        <v>453.25099999999998</v>
      </c>
      <c r="Z60" s="125">
        <v>425.09399999999999</v>
      </c>
      <c r="AA60" s="125">
        <v>409.38499999999999</v>
      </c>
      <c r="AB60" s="125">
        <v>497.98399999999998</v>
      </c>
      <c r="AC60" s="125">
        <v>386.28699999999998</v>
      </c>
      <c r="AD60" s="125">
        <v>347.81299999999999</v>
      </c>
      <c r="AE60" s="126">
        <v>611.66200000000003</v>
      </c>
      <c r="AF60" s="125">
        <v>232.613</v>
      </c>
      <c r="AG60" s="125">
        <v>535.08699999999999</v>
      </c>
      <c r="AH60" s="125">
        <v>476.59500000000003</v>
      </c>
      <c r="AI60" s="173">
        <v>338.8</v>
      </c>
      <c r="AJ60" s="173">
        <v>285.55200000000002</v>
      </c>
      <c r="AK60" s="173">
        <v>743.024</v>
      </c>
      <c r="AL60" s="173">
        <v>615.03800000000001</v>
      </c>
      <c r="AM60" s="173">
        <v>679.21900000000005</v>
      </c>
      <c r="AN60" s="173"/>
      <c r="AO60" s="173"/>
      <c r="AP60" s="173"/>
      <c r="AQ60" s="173"/>
      <c r="AR60" s="173"/>
      <c r="AS60" s="173"/>
      <c r="AT60" s="173"/>
      <c r="AU60" s="173"/>
      <c r="AV60" s="173"/>
      <c r="AW60" s="173"/>
      <c r="AX60" s="173"/>
      <c r="AY60" s="173"/>
    </row>
    <row r="61" spans="1:1005" ht="15">
      <c r="A61" s="185">
        <v>45200</v>
      </c>
      <c r="B61" s="151">
        <v>360.64</v>
      </c>
      <c r="C61" s="151">
        <v>609.33000000000004</v>
      </c>
      <c r="D61" s="151">
        <v>512.25</v>
      </c>
      <c r="E61" s="125">
        <v>882.029</v>
      </c>
      <c r="F61" s="125">
        <v>882.18399999999997</v>
      </c>
      <c r="G61" s="125">
        <v>386.46199999999999</v>
      </c>
      <c r="H61" s="125">
        <v>371.517</v>
      </c>
      <c r="I61" s="125">
        <v>350.48700000000002</v>
      </c>
      <c r="J61" s="125">
        <v>410.76799999999997</v>
      </c>
      <c r="K61" s="125">
        <v>351.19600000000003</v>
      </c>
      <c r="L61" s="125">
        <v>299.85700000000003</v>
      </c>
      <c r="M61" s="125">
        <v>623.24599999999998</v>
      </c>
      <c r="N61" s="125">
        <v>463.95</v>
      </c>
      <c r="O61" s="125">
        <v>634.83199999999999</v>
      </c>
      <c r="P61" s="125">
        <v>563.15300000000002</v>
      </c>
      <c r="Q61" s="125">
        <v>962.07299999999998</v>
      </c>
      <c r="R61" s="125">
        <v>564.16899999999998</v>
      </c>
      <c r="S61" s="125">
        <v>443.88799999999998</v>
      </c>
      <c r="T61" s="125">
        <v>444.988</v>
      </c>
      <c r="U61" s="125">
        <v>287.80700000000002</v>
      </c>
      <c r="V61" s="125">
        <v>323.32</v>
      </c>
      <c r="W61" s="125">
        <v>336.69499999999999</v>
      </c>
      <c r="X61" s="125">
        <v>483.726</v>
      </c>
      <c r="Y61" s="125">
        <v>633.85199999999998</v>
      </c>
      <c r="Z61" s="125">
        <v>1129.038</v>
      </c>
      <c r="AA61" s="125">
        <v>552.85500000000002</v>
      </c>
      <c r="AB61" s="125">
        <v>457.98099999999999</v>
      </c>
      <c r="AC61" s="125">
        <v>414.02199999999999</v>
      </c>
      <c r="AD61" s="125">
        <v>468.86200000000002</v>
      </c>
      <c r="AE61" s="126">
        <v>655.00900000000001</v>
      </c>
      <c r="AF61" s="125">
        <v>268.59899999999999</v>
      </c>
      <c r="AG61" s="125">
        <v>581.08799999999997</v>
      </c>
      <c r="AH61" s="125">
        <v>660.44799999999998</v>
      </c>
      <c r="AI61" s="173">
        <v>322.024</v>
      </c>
      <c r="AJ61" s="173">
        <v>441.947</v>
      </c>
      <c r="AK61" s="173">
        <v>748.93100000000004</v>
      </c>
      <c r="AL61" s="173">
        <v>688.01099999999997</v>
      </c>
      <c r="AM61" s="173">
        <v>777.39599999999996</v>
      </c>
      <c r="AN61" s="173"/>
      <c r="AO61" s="173"/>
      <c r="AP61" s="173"/>
      <c r="AQ61" s="173"/>
      <c r="AR61" s="173"/>
      <c r="AS61" s="173"/>
      <c r="AT61" s="173"/>
      <c r="AU61" s="173"/>
      <c r="AV61" s="173"/>
      <c r="AW61" s="173"/>
      <c r="AX61" s="173"/>
      <c r="AY61" s="173"/>
    </row>
    <row r="62" spans="1:1005" ht="15">
      <c r="A62" s="185">
        <v>45231</v>
      </c>
      <c r="B62" s="151">
        <v>446.66</v>
      </c>
      <c r="C62" s="151">
        <v>495.81</v>
      </c>
      <c r="D62" s="151">
        <v>472.92</v>
      </c>
      <c r="E62" s="125">
        <v>706.38699999999994</v>
      </c>
      <c r="F62" s="125">
        <v>819.23900000000003</v>
      </c>
      <c r="G62" s="125">
        <v>589.26599999999996</v>
      </c>
      <c r="H62" s="125">
        <v>375.16500000000002</v>
      </c>
      <c r="I62" s="125">
        <v>350.44</v>
      </c>
      <c r="J62" s="125">
        <v>476.51900000000001</v>
      </c>
      <c r="K62" s="125">
        <v>449.79500000000002</v>
      </c>
      <c r="L62" s="125">
        <v>361.75</v>
      </c>
      <c r="M62" s="125">
        <v>609.78200000000004</v>
      </c>
      <c r="N62" s="125">
        <v>498.33499999999998</v>
      </c>
      <c r="O62" s="125">
        <v>575.05499999999995</v>
      </c>
      <c r="P62" s="125">
        <v>570.81200000000001</v>
      </c>
      <c r="Q62" s="125">
        <v>670.72699999999998</v>
      </c>
      <c r="R62" s="125">
        <v>664.05499999999995</v>
      </c>
      <c r="S62" s="125">
        <v>434.11</v>
      </c>
      <c r="T62" s="125">
        <v>428.50599999999997</v>
      </c>
      <c r="U62" s="125">
        <v>366.20800000000003</v>
      </c>
      <c r="V62" s="125">
        <v>320.63099999999997</v>
      </c>
      <c r="W62" s="125">
        <v>364.82799999999997</v>
      </c>
      <c r="X62" s="125">
        <v>633.53300000000002</v>
      </c>
      <c r="Y62" s="125">
        <v>587.08000000000004</v>
      </c>
      <c r="Z62" s="125">
        <v>641.27700000000004</v>
      </c>
      <c r="AA62" s="125">
        <v>498.75099999999998</v>
      </c>
      <c r="AB62" s="125">
        <v>480.11500000000001</v>
      </c>
      <c r="AC62" s="125">
        <v>478.74099999999999</v>
      </c>
      <c r="AD62" s="125">
        <v>490.40600000000001</v>
      </c>
      <c r="AE62" s="126">
        <v>627.93799999999999</v>
      </c>
      <c r="AF62" s="125">
        <v>325.16500000000002</v>
      </c>
      <c r="AG62" s="125">
        <v>501.04399999999998</v>
      </c>
      <c r="AH62" s="125">
        <v>500.298</v>
      </c>
      <c r="AI62" s="173">
        <v>379.983</v>
      </c>
      <c r="AJ62" s="173">
        <v>442.01900000000001</v>
      </c>
      <c r="AK62" s="173">
        <v>583.48900000000003</v>
      </c>
      <c r="AL62" s="173">
        <v>630.27800000000002</v>
      </c>
      <c r="AM62" s="173">
        <v>668.26199999999994</v>
      </c>
      <c r="AN62" s="173"/>
      <c r="AO62" s="173"/>
      <c r="AP62" s="173"/>
      <c r="AQ62" s="173"/>
      <c r="AR62" s="173"/>
      <c r="AS62" s="173"/>
      <c r="AT62" s="173"/>
      <c r="AU62" s="173"/>
      <c r="AV62" s="173"/>
      <c r="AW62" s="173"/>
      <c r="AX62" s="173"/>
      <c r="AY62" s="173"/>
    </row>
    <row r="63" spans="1:1005" ht="15">
      <c r="A63" s="185">
        <v>45261</v>
      </c>
      <c r="B63" s="151">
        <v>362.53</v>
      </c>
      <c r="C63" s="151">
        <v>362.53</v>
      </c>
      <c r="D63" s="164">
        <v>362.53</v>
      </c>
      <c r="E63" s="125">
        <v>566.18399999999997</v>
      </c>
      <c r="F63" s="125">
        <v>623.32500000000005</v>
      </c>
      <c r="G63" s="125">
        <v>437.17599999999999</v>
      </c>
      <c r="H63" s="125">
        <v>356.93</v>
      </c>
      <c r="I63" s="125">
        <v>333.37</v>
      </c>
      <c r="J63" s="125">
        <v>379.36700000000002</v>
      </c>
      <c r="K63" s="125">
        <v>395.84699999999998</v>
      </c>
      <c r="L63" s="125">
        <v>333.642</v>
      </c>
      <c r="M63" s="125">
        <v>518.18700000000001</v>
      </c>
      <c r="N63" s="125">
        <v>430.00599999999997</v>
      </c>
      <c r="O63" s="125">
        <v>569.62400000000002</v>
      </c>
      <c r="P63" s="125">
        <v>611.69500000000005</v>
      </c>
      <c r="Q63" s="125">
        <v>559.20899999999995</v>
      </c>
      <c r="R63" s="125">
        <v>562.22500000000002</v>
      </c>
      <c r="S63" s="125">
        <v>422.416</v>
      </c>
      <c r="T63" s="125">
        <v>348.08</v>
      </c>
      <c r="U63" s="125">
        <v>352.56900000000002</v>
      </c>
      <c r="V63" s="125">
        <v>268.399</v>
      </c>
      <c r="W63" s="125">
        <v>355.28</v>
      </c>
      <c r="X63" s="125">
        <v>413.22399999999999</v>
      </c>
      <c r="Y63" s="125">
        <v>482.51299999999998</v>
      </c>
      <c r="Z63" s="125">
        <v>483.173</v>
      </c>
      <c r="AA63" s="125">
        <v>472.37599999999998</v>
      </c>
      <c r="AB63" s="125">
        <v>480.39699999999999</v>
      </c>
      <c r="AC63" s="125">
        <v>437.29399999999998</v>
      </c>
      <c r="AD63" s="125">
        <v>471.041</v>
      </c>
      <c r="AE63" s="126">
        <v>554.49699999999996</v>
      </c>
      <c r="AF63" s="125">
        <v>323.286</v>
      </c>
      <c r="AG63" s="125">
        <v>374.35500000000002</v>
      </c>
      <c r="AH63" s="125">
        <v>421.65699999999998</v>
      </c>
      <c r="AI63" s="173">
        <v>358.01100000000002</v>
      </c>
      <c r="AJ63" s="173">
        <v>351.40800000000002</v>
      </c>
      <c r="AK63" s="173">
        <v>513.03499999999997</v>
      </c>
      <c r="AL63" s="173">
        <v>568.64499999999998</v>
      </c>
      <c r="AM63" s="173">
        <v>611.69200000000001</v>
      </c>
      <c r="AN63" s="173"/>
      <c r="AO63" s="173"/>
      <c r="AP63" s="173"/>
      <c r="AQ63" s="173"/>
      <c r="AR63" s="173"/>
      <c r="AS63" s="173"/>
      <c r="AT63" s="173"/>
      <c r="AU63" s="173"/>
      <c r="AV63" s="173"/>
      <c r="AW63" s="173"/>
      <c r="AX63" s="173"/>
      <c r="AY63" s="173"/>
    </row>
    <row r="64" spans="1:1005" ht="1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43466</v>
      </c>
      <c r="B4" s="163">
        <v>34</v>
      </c>
      <c r="C4" s="163">
        <v>34</v>
      </c>
      <c r="D4" s="159">
        <v>34</v>
      </c>
      <c r="E4" s="11">
        <v>34.127000000000002</v>
      </c>
      <c r="F4" s="11">
        <v>34</v>
      </c>
      <c r="G4" s="11">
        <v>34</v>
      </c>
      <c r="H4" s="10">
        <v>34</v>
      </c>
      <c r="I4" s="10">
        <v>34</v>
      </c>
      <c r="J4" s="10">
        <v>34</v>
      </c>
      <c r="K4" s="10">
        <v>34.066000000000003</v>
      </c>
      <c r="L4" s="10">
        <v>34</v>
      </c>
      <c r="M4" s="10">
        <v>34</v>
      </c>
      <c r="N4" s="10">
        <v>34.003999999999998</v>
      </c>
      <c r="O4" s="10">
        <v>34</v>
      </c>
      <c r="P4" s="10">
        <v>34</v>
      </c>
      <c r="Q4" s="10">
        <v>34</v>
      </c>
      <c r="R4" s="10">
        <v>34.015999999999998</v>
      </c>
      <c r="S4" s="10">
        <v>34.017000000000003</v>
      </c>
      <c r="T4" s="10">
        <v>34</v>
      </c>
      <c r="U4" s="10">
        <v>34</v>
      </c>
      <c r="V4" s="10">
        <v>34</v>
      </c>
      <c r="W4" s="10">
        <v>34</v>
      </c>
      <c r="X4" s="10">
        <v>34.96</v>
      </c>
      <c r="Y4" s="10">
        <v>34</v>
      </c>
      <c r="Z4" s="10">
        <v>34</v>
      </c>
      <c r="AA4" s="10">
        <v>34.018000000000001</v>
      </c>
      <c r="AB4" s="10">
        <v>34</v>
      </c>
      <c r="AC4" s="10">
        <v>34.137999999999998</v>
      </c>
      <c r="AD4" s="10">
        <v>34</v>
      </c>
      <c r="AE4" s="10">
        <v>34</v>
      </c>
      <c r="AF4" s="10">
        <v>34</v>
      </c>
      <c r="AG4" s="10">
        <v>34.564999999999998</v>
      </c>
      <c r="AH4" s="127">
        <v>34</v>
      </c>
      <c r="AI4" s="173">
        <v>34.000999999999998</v>
      </c>
      <c r="AJ4" s="173">
        <v>35.386000000000003</v>
      </c>
      <c r="AK4" s="173">
        <v>34</v>
      </c>
      <c r="AL4" s="173">
        <v>34</v>
      </c>
      <c r="AM4" s="173">
        <v>34.042999999999999</v>
      </c>
      <c r="AN4" s="173"/>
      <c r="AO4" s="173"/>
      <c r="AP4" s="173"/>
      <c r="AQ4" s="173"/>
      <c r="AR4" s="173"/>
      <c r="AS4" s="173"/>
      <c r="AT4" s="173"/>
      <c r="AU4" s="173"/>
      <c r="AV4" s="173"/>
      <c r="AW4" s="173"/>
      <c r="AX4" s="173"/>
      <c r="AY4" s="173"/>
    </row>
    <row r="5" spans="1:54" ht="15">
      <c r="A5" s="186">
        <v>43497</v>
      </c>
      <c r="B5" s="163">
        <v>36</v>
      </c>
      <c r="C5" s="163">
        <v>36</v>
      </c>
      <c r="D5" s="159">
        <v>36</v>
      </c>
      <c r="E5" s="11">
        <v>41.25</v>
      </c>
      <c r="F5" s="11">
        <v>40.374000000000002</v>
      </c>
      <c r="G5" s="11">
        <v>36</v>
      </c>
      <c r="H5" s="10">
        <v>34.466000000000001</v>
      </c>
      <c r="I5" s="10">
        <v>35.201000000000001</v>
      </c>
      <c r="J5" s="10">
        <v>75.018000000000001</v>
      </c>
      <c r="K5" s="10">
        <v>39.036999999999999</v>
      </c>
      <c r="L5" s="10">
        <v>34.591000000000001</v>
      </c>
      <c r="M5" s="10">
        <v>35.369</v>
      </c>
      <c r="N5" s="10">
        <v>36.073</v>
      </c>
      <c r="O5" s="10">
        <v>37.747</v>
      </c>
      <c r="P5" s="10">
        <v>34.902000000000001</v>
      </c>
      <c r="Q5" s="10">
        <v>34.999000000000002</v>
      </c>
      <c r="R5" s="10">
        <v>34.832999999999998</v>
      </c>
      <c r="S5" s="10">
        <v>48.444000000000003</v>
      </c>
      <c r="T5" s="10">
        <v>48.372</v>
      </c>
      <c r="U5" s="10">
        <v>35.932000000000002</v>
      </c>
      <c r="V5" s="10">
        <v>35.064999999999998</v>
      </c>
      <c r="W5" s="10">
        <v>37.649000000000001</v>
      </c>
      <c r="X5" s="10">
        <v>43.996000000000002</v>
      </c>
      <c r="Y5" s="10">
        <v>34.874000000000002</v>
      </c>
      <c r="Z5" s="10">
        <v>34.658000000000001</v>
      </c>
      <c r="AA5" s="10">
        <v>44.558</v>
      </c>
      <c r="AB5" s="10">
        <v>34.618000000000002</v>
      </c>
      <c r="AC5" s="10">
        <v>36.432000000000002</v>
      </c>
      <c r="AD5" s="10">
        <v>35.982999999999997</v>
      </c>
      <c r="AE5" s="10">
        <v>37.869</v>
      </c>
      <c r="AF5" s="10">
        <v>34.860999999999997</v>
      </c>
      <c r="AG5" s="10">
        <v>37.865000000000002</v>
      </c>
      <c r="AH5" s="127">
        <v>34.466000000000001</v>
      </c>
      <c r="AI5" s="173">
        <v>35.768000000000001</v>
      </c>
      <c r="AJ5" s="173">
        <v>38.843000000000004</v>
      </c>
      <c r="AK5" s="173">
        <v>34.518000000000001</v>
      </c>
      <c r="AL5" s="173">
        <v>42.106000000000002</v>
      </c>
      <c r="AM5" s="173">
        <v>47.378</v>
      </c>
      <c r="AN5" s="173"/>
      <c r="AO5" s="173"/>
      <c r="AP5" s="173"/>
      <c r="AQ5" s="173"/>
      <c r="AR5" s="173"/>
      <c r="AS5" s="173"/>
      <c r="AT5" s="173"/>
      <c r="AU5" s="173"/>
      <c r="AV5" s="173"/>
      <c r="AW5" s="173"/>
      <c r="AX5" s="173"/>
      <c r="AY5" s="173"/>
    </row>
    <row r="6" spans="1:54" ht="15">
      <c r="A6" s="186">
        <v>43525</v>
      </c>
      <c r="B6" s="163">
        <v>80</v>
      </c>
      <c r="C6" s="163">
        <v>80</v>
      </c>
      <c r="D6" s="159">
        <v>80</v>
      </c>
      <c r="E6" s="11">
        <v>83.83</v>
      </c>
      <c r="F6" s="11">
        <v>80.143000000000001</v>
      </c>
      <c r="G6" s="11">
        <v>77.064999999999998</v>
      </c>
      <c r="H6" s="10">
        <v>54.076999999999998</v>
      </c>
      <c r="I6" s="10">
        <v>65.662999999999997</v>
      </c>
      <c r="J6" s="10">
        <v>171.82400000000001</v>
      </c>
      <c r="K6" s="10">
        <v>73.646000000000001</v>
      </c>
      <c r="L6" s="10">
        <v>74.290000000000006</v>
      </c>
      <c r="M6" s="10">
        <v>116.04600000000001</v>
      </c>
      <c r="N6" s="10">
        <v>81.334000000000003</v>
      </c>
      <c r="O6" s="10">
        <v>62.557000000000002</v>
      </c>
      <c r="P6" s="10">
        <v>81.882999999999996</v>
      </c>
      <c r="Q6" s="10">
        <v>84.257000000000005</v>
      </c>
      <c r="R6" s="10">
        <v>92.739000000000004</v>
      </c>
      <c r="S6" s="10">
        <v>112.78700000000001</v>
      </c>
      <c r="T6" s="10">
        <v>89.643000000000001</v>
      </c>
      <c r="U6" s="10">
        <v>83.847999999999999</v>
      </c>
      <c r="V6" s="10">
        <v>78.394999999999996</v>
      </c>
      <c r="W6" s="10">
        <v>87.298000000000002</v>
      </c>
      <c r="X6" s="10">
        <v>72.522000000000006</v>
      </c>
      <c r="Y6" s="10">
        <v>70.704999999999998</v>
      </c>
      <c r="Z6" s="10">
        <v>58.716999999999999</v>
      </c>
      <c r="AA6" s="10">
        <v>77.251999999999995</v>
      </c>
      <c r="AB6" s="10">
        <v>87.269000000000005</v>
      </c>
      <c r="AC6" s="10">
        <v>80</v>
      </c>
      <c r="AD6" s="10">
        <v>66.718999999999994</v>
      </c>
      <c r="AE6" s="10">
        <v>97.384</v>
      </c>
      <c r="AF6" s="10">
        <v>60.518999999999998</v>
      </c>
      <c r="AG6" s="10">
        <v>84.394999999999996</v>
      </c>
      <c r="AH6" s="127">
        <v>64.006</v>
      </c>
      <c r="AI6" s="173">
        <v>64.823999999999998</v>
      </c>
      <c r="AJ6" s="173">
        <v>88.322999999999993</v>
      </c>
      <c r="AK6" s="173">
        <v>69.183000000000007</v>
      </c>
      <c r="AL6" s="173">
        <v>76.712000000000003</v>
      </c>
      <c r="AM6" s="173">
        <v>89.025999999999996</v>
      </c>
      <c r="AN6" s="173"/>
      <c r="AO6" s="173"/>
      <c r="AP6" s="173"/>
      <c r="AQ6" s="173"/>
      <c r="AR6" s="173"/>
      <c r="AS6" s="173"/>
      <c r="AT6" s="173"/>
      <c r="AU6" s="173"/>
      <c r="AV6" s="173"/>
      <c r="AW6" s="173"/>
      <c r="AX6" s="173"/>
      <c r="AY6" s="173"/>
    </row>
    <row r="7" spans="1:54" ht="15">
      <c r="A7" s="186">
        <v>43556</v>
      </c>
      <c r="B7" s="163">
        <v>40.93</v>
      </c>
      <c r="C7" s="163">
        <v>166.44</v>
      </c>
      <c r="D7" s="159">
        <v>95</v>
      </c>
      <c r="E7" s="11">
        <v>93.725999999999999</v>
      </c>
      <c r="F7" s="11">
        <v>75.834000000000003</v>
      </c>
      <c r="G7" s="11">
        <v>85.721999999999994</v>
      </c>
      <c r="H7" s="10">
        <v>54.898000000000003</v>
      </c>
      <c r="I7" s="10">
        <v>106.48099999999999</v>
      </c>
      <c r="J7" s="10">
        <v>210.12200000000001</v>
      </c>
      <c r="K7" s="10">
        <v>108.848</v>
      </c>
      <c r="L7" s="10">
        <v>110.277</v>
      </c>
      <c r="M7" s="10">
        <v>156.31200000000001</v>
      </c>
      <c r="N7" s="10">
        <v>136.167</v>
      </c>
      <c r="O7" s="10">
        <v>78.227000000000004</v>
      </c>
      <c r="P7" s="10">
        <v>82.207999999999998</v>
      </c>
      <c r="Q7" s="10">
        <v>112.575</v>
      </c>
      <c r="R7" s="10">
        <v>120.614</v>
      </c>
      <c r="S7" s="10">
        <v>91.421999999999997</v>
      </c>
      <c r="T7" s="10">
        <v>120.259</v>
      </c>
      <c r="U7" s="10">
        <v>81.891000000000005</v>
      </c>
      <c r="V7" s="10">
        <v>121.15600000000001</v>
      </c>
      <c r="W7" s="10">
        <v>90.542000000000002</v>
      </c>
      <c r="X7" s="10">
        <v>111.435</v>
      </c>
      <c r="Y7" s="10">
        <v>84.14</v>
      </c>
      <c r="Z7" s="10">
        <v>83.989000000000004</v>
      </c>
      <c r="AA7" s="10">
        <v>101.99299999999999</v>
      </c>
      <c r="AB7" s="10">
        <v>115.753</v>
      </c>
      <c r="AC7" s="10">
        <v>92.619</v>
      </c>
      <c r="AD7" s="10">
        <v>117.048</v>
      </c>
      <c r="AE7" s="10">
        <v>96.02</v>
      </c>
      <c r="AF7" s="10">
        <v>57.898000000000003</v>
      </c>
      <c r="AG7" s="10">
        <v>115.744</v>
      </c>
      <c r="AH7" s="127">
        <v>87.879000000000005</v>
      </c>
      <c r="AI7" s="173">
        <v>81.691999999999993</v>
      </c>
      <c r="AJ7" s="173">
        <v>140.41399999999999</v>
      </c>
      <c r="AK7" s="173">
        <v>71.849000000000004</v>
      </c>
      <c r="AL7" s="173">
        <v>95</v>
      </c>
      <c r="AM7" s="173">
        <v>81.227999999999994</v>
      </c>
      <c r="AN7" s="173"/>
      <c r="AO7" s="173"/>
      <c r="AP7" s="173"/>
      <c r="AQ7" s="173"/>
      <c r="AR7" s="173"/>
      <c r="AS7" s="173"/>
      <c r="AT7" s="173"/>
      <c r="AU7" s="173"/>
      <c r="AV7" s="173"/>
      <c r="AW7" s="173"/>
      <c r="AX7" s="173"/>
      <c r="AY7" s="173"/>
    </row>
    <row r="8" spans="1:54" ht="15">
      <c r="A8" s="186">
        <v>43586</v>
      </c>
      <c r="B8" s="163">
        <v>75.16</v>
      </c>
      <c r="C8" s="163">
        <v>305.64999999999998</v>
      </c>
      <c r="D8" s="159">
        <v>145</v>
      </c>
      <c r="E8" s="11">
        <v>137.55199999999999</v>
      </c>
      <c r="F8" s="11">
        <v>163.983</v>
      </c>
      <c r="G8" s="11">
        <v>159.768</v>
      </c>
      <c r="H8" s="10">
        <v>83.001999999999995</v>
      </c>
      <c r="I8" s="10">
        <v>137.75299999999999</v>
      </c>
      <c r="J8" s="10">
        <v>318.03399999999999</v>
      </c>
      <c r="K8" s="10">
        <v>256.04899999999998</v>
      </c>
      <c r="L8" s="10">
        <v>135.76400000000001</v>
      </c>
      <c r="M8" s="10">
        <v>169.917</v>
      </c>
      <c r="N8" s="10">
        <v>104.26600000000001</v>
      </c>
      <c r="O8" s="10">
        <v>94.019000000000005</v>
      </c>
      <c r="P8" s="10">
        <v>88.305999999999997</v>
      </c>
      <c r="Q8" s="10">
        <v>240.54499999999999</v>
      </c>
      <c r="R8" s="10">
        <v>177.07</v>
      </c>
      <c r="S8" s="10">
        <v>134.18199999999999</v>
      </c>
      <c r="T8" s="10">
        <v>119.152</v>
      </c>
      <c r="U8" s="10">
        <v>145</v>
      </c>
      <c r="V8" s="10">
        <v>187.328</v>
      </c>
      <c r="W8" s="10">
        <v>280.86799999999999</v>
      </c>
      <c r="X8" s="10">
        <v>175.667</v>
      </c>
      <c r="Y8" s="10">
        <v>126.834</v>
      </c>
      <c r="Z8" s="10">
        <v>57.41</v>
      </c>
      <c r="AA8" s="10">
        <v>79.444000000000003</v>
      </c>
      <c r="AB8" s="10">
        <v>89.856999999999999</v>
      </c>
      <c r="AC8" s="10">
        <v>152.791</v>
      </c>
      <c r="AD8" s="10">
        <v>156.94399999999999</v>
      </c>
      <c r="AE8" s="10">
        <v>159.63999999999999</v>
      </c>
      <c r="AF8" s="10">
        <v>122.72499999999999</v>
      </c>
      <c r="AG8" s="10">
        <v>146.273</v>
      </c>
      <c r="AH8" s="127">
        <v>62.966999999999999</v>
      </c>
      <c r="AI8" s="173">
        <v>146.542</v>
      </c>
      <c r="AJ8" s="173">
        <v>147.566</v>
      </c>
      <c r="AK8" s="173">
        <v>89.031000000000006</v>
      </c>
      <c r="AL8" s="173">
        <v>180.333</v>
      </c>
      <c r="AM8" s="173">
        <v>87.64</v>
      </c>
      <c r="AN8" s="173"/>
      <c r="AO8" s="173"/>
      <c r="AP8" s="173"/>
      <c r="AQ8" s="173"/>
      <c r="AR8" s="173"/>
      <c r="AS8" s="173"/>
      <c r="AT8" s="173"/>
      <c r="AU8" s="173"/>
      <c r="AV8" s="173"/>
      <c r="AW8" s="173"/>
      <c r="AX8" s="173"/>
      <c r="AY8" s="173"/>
    </row>
    <row r="9" spans="1:54" ht="15">
      <c r="A9" s="186">
        <v>43617</v>
      </c>
      <c r="B9" s="163">
        <v>119.48</v>
      </c>
      <c r="C9" s="163">
        <v>485.87</v>
      </c>
      <c r="D9" s="159">
        <v>250</v>
      </c>
      <c r="E9" s="11">
        <v>239.80500000000001</v>
      </c>
      <c r="F9" s="11">
        <v>303.89800000000002</v>
      </c>
      <c r="G9" s="11">
        <v>438.858</v>
      </c>
      <c r="H9" s="10">
        <v>167.88499999999999</v>
      </c>
      <c r="I9" s="10">
        <v>99.259</v>
      </c>
      <c r="J9" s="10">
        <v>680.57399999999996</v>
      </c>
      <c r="K9" s="10">
        <v>205.619</v>
      </c>
      <c r="L9" s="10">
        <v>157.21199999999999</v>
      </c>
      <c r="M9" s="10">
        <v>250</v>
      </c>
      <c r="N9" s="10">
        <v>259.48200000000003</v>
      </c>
      <c r="O9" s="10">
        <v>330.29700000000003</v>
      </c>
      <c r="P9" s="10">
        <v>16.643999999999998</v>
      </c>
      <c r="Q9" s="10">
        <v>380.91300000000001</v>
      </c>
      <c r="R9" s="10">
        <v>195.53399999999999</v>
      </c>
      <c r="S9" s="10">
        <v>493.13799999999998</v>
      </c>
      <c r="T9" s="10">
        <v>376.20800000000003</v>
      </c>
      <c r="U9" s="10">
        <v>304.61399999999998</v>
      </c>
      <c r="V9" s="10">
        <v>339.12099999999998</v>
      </c>
      <c r="W9" s="10">
        <v>505.387</v>
      </c>
      <c r="X9" s="10">
        <v>257.67399999999998</v>
      </c>
      <c r="Y9" s="10">
        <v>93.831000000000003</v>
      </c>
      <c r="Z9" s="10">
        <v>151.89599999999999</v>
      </c>
      <c r="AA9" s="10">
        <v>232.18100000000001</v>
      </c>
      <c r="AB9" s="10">
        <v>167.9</v>
      </c>
      <c r="AC9" s="10">
        <v>273.34300000000002</v>
      </c>
      <c r="AD9" s="10">
        <v>167.88499999999999</v>
      </c>
      <c r="AE9" s="10">
        <v>53.220999999999997</v>
      </c>
      <c r="AF9" s="10">
        <v>271.49099999999999</v>
      </c>
      <c r="AG9" s="10">
        <v>417.36</v>
      </c>
      <c r="AH9" s="127">
        <v>234.98500000000001</v>
      </c>
      <c r="AI9" s="173">
        <v>357.45100000000002</v>
      </c>
      <c r="AJ9" s="173">
        <v>176.47499999999999</v>
      </c>
      <c r="AK9" s="173">
        <v>75.379000000000005</v>
      </c>
      <c r="AL9" s="173">
        <v>395.88799999999998</v>
      </c>
      <c r="AM9" s="173">
        <v>168.792</v>
      </c>
      <c r="AN9" s="173"/>
      <c r="AO9" s="173"/>
      <c r="AP9" s="173"/>
      <c r="AQ9" s="173"/>
      <c r="AR9" s="173"/>
      <c r="AS9" s="173"/>
      <c r="AT9" s="173"/>
      <c r="AU9" s="173"/>
      <c r="AV9" s="173"/>
      <c r="AW9" s="173"/>
      <c r="AX9" s="173"/>
      <c r="AY9" s="173"/>
    </row>
    <row r="10" spans="1:54" ht="15">
      <c r="A10" s="186">
        <v>43647</v>
      </c>
      <c r="B10" s="163">
        <v>64.430000000000007</v>
      </c>
      <c r="C10" s="163">
        <v>262.02999999999997</v>
      </c>
      <c r="D10" s="159">
        <v>140</v>
      </c>
      <c r="E10" s="11">
        <v>111.694</v>
      </c>
      <c r="F10" s="11">
        <v>354.55</v>
      </c>
      <c r="G10" s="11">
        <v>364.70499999999998</v>
      </c>
      <c r="H10" s="10">
        <v>134.96299999999999</v>
      </c>
      <c r="I10" s="10">
        <v>42.228000000000002</v>
      </c>
      <c r="J10" s="10">
        <v>231.20699999999999</v>
      </c>
      <c r="K10" s="10">
        <v>75.132000000000005</v>
      </c>
      <c r="L10" s="10">
        <v>38.813000000000002</v>
      </c>
      <c r="M10" s="10">
        <v>154.197</v>
      </c>
      <c r="N10" s="10">
        <v>221.48599999999999</v>
      </c>
      <c r="O10" s="10">
        <v>173.977</v>
      </c>
      <c r="P10" s="10">
        <v>11.368</v>
      </c>
      <c r="Q10" s="10">
        <v>238</v>
      </c>
      <c r="R10" s="10">
        <v>49.951999999999998</v>
      </c>
      <c r="S10" s="10">
        <v>551.66700000000003</v>
      </c>
      <c r="T10" s="10">
        <v>213.16499999999999</v>
      </c>
      <c r="U10" s="10">
        <v>128.39699999999999</v>
      </c>
      <c r="V10" s="10">
        <v>465.161</v>
      </c>
      <c r="W10" s="10">
        <v>352.38099999999997</v>
      </c>
      <c r="X10" s="10">
        <v>102.94199999999999</v>
      </c>
      <c r="Y10" s="10">
        <v>22.783999999999999</v>
      </c>
      <c r="Z10" s="10">
        <v>71.224999999999994</v>
      </c>
      <c r="AA10" s="10">
        <v>111.73399999999999</v>
      </c>
      <c r="AB10" s="10">
        <v>140</v>
      </c>
      <c r="AC10" s="10">
        <v>220.721</v>
      </c>
      <c r="AD10" s="10">
        <v>46.872</v>
      </c>
      <c r="AE10" s="10">
        <v>7.3520000000000003</v>
      </c>
      <c r="AF10" s="10">
        <v>260.69799999999998</v>
      </c>
      <c r="AG10" s="10">
        <v>357.36500000000001</v>
      </c>
      <c r="AH10" s="127">
        <v>253.626</v>
      </c>
      <c r="AI10" s="173">
        <v>592.44600000000003</v>
      </c>
      <c r="AJ10" s="173">
        <v>78.950999999999993</v>
      </c>
      <c r="AK10" s="173">
        <v>25.353000000000002</v>
      </c>
      <c r="AL10" s="173">
        <v>270.70699999999999</v>
      </c>
      <c r="AM10" s="173">
        <v>93.882999999999996</v>
      </c>
      <c r="AN10" s="173"/>
      <c r="AO10" s="173"/>
      <c r="AP10" s="173"/>
      <c r="AQ10" s="173"/>
      <c r="AR10" s="173"/>
      <c r="AS10" s="173"/>
      <c r="AT10" s="173"/>
      <c r="AU10" s="173"/>
      <c r="AV10" s="173"/>
      <c r="AW10" s="173"/>
      <c r="AX10" s="173"/>
      <c r="AY10" s="173"/>
    </row>
    <row r="11" spans="1:54" ht="15">
      <c r="A11" s="186">
        <v>43678</v>
      </c>
      <c r="B11" s="163">
        <v>37.450000000000003</v>
      </c>
      <c r="C11" s="163">
        <v>109.62</v>
      </c>
      <c r="D11" s="159">
        <v>65</v>
      </c>
      <c r="E11" s="11">
        <v>46.491999999999997</v>
      </c>
      <c r="F11" s="11">
        <v>173.458</v>
      </c>
      <c r="G11" s="11">
        <v>137.68</v>
      </c>
      <c r="H11" s="10">
        <v>57.527000000000001</v>
      </c>
      <c r="I11" s="10">
        <v>26.577999999999999</v>
      </c>
      <c r="J11" s="10">
        <v>91.411000000000001</v>
      </c>
      <c r="K11" s="10">
        <v>58.953000000000003</v>
      </c>
      <c r="L11" s="10">
        <v>30.46</v>
      </c>
      <c r="M11" s="10">
        <v>65</v>
      </c>
      <c r="N11" s="10">
        <v>68.412000000000006</v>
      </c>
      <c r="O11" s="10">
        <v>77.914000000000001</v>
      </c>
      <c r="P11" s="10">
        <v>11.643000000000001</v>
      </c>
      <c r="Q11" s="10">
        <v>185.494</v>
      </c>
      <c r="R11" s="10">
        <v>35.332000000000001</v>
      </c>
      <c r="S11" s="10">
        <v>172.68700000000001</v>
      </c>
      <c r="T11" s="10">
        <v>71.882000000000005</v>
      </c>
      <c r="U11" s="10">
        <v>86.453000000000003</v>
      </c>
      <c r="V11" s="10">
        <v>153.51400000000001</v>
      </c>
      <c r="W11" s="10">
        <v>117.974</v>
      </c>
      <c r="X11" s="10">
        <v>46.512999999999998</v>
      </c>
      <c r="Y11" s="10">
        <v>19.542999999999999</v>
      </c>
      <c r="Z11" s="10">
        <v>31.664999999999999</v>
      </c>
      <c r="AA11" s="10">
        <v>43.276000000000003</v>
      </c>
      <c r="AB11" s="10">
        <v>53.387</v>
      </c>
      <c r="AC11" s="10">
        <v>74.891999999999996</v>
      </c>
      <c r="AD11" s="10">
        <v>34.073</v>
      </c>
      <c r="AE11" s="10">
        <v>25.614999999999998</v>
      </c>
      <c r="AF11" s="10">
        <v>73.475999999999999</v>
      </c>
      <c r="AG11" s="10">
        <v>106.983</v>
      </c>
      <c r="AH11" s="127">
        <v>77.900000000000006</v>
      </c>
      <c r="AI11" s="173">
        <v>162.35300000000001</v>
      </c>
      <c r="AJ11" s="173">
        <v>34.944000000000003</v>
      </c>
      <c r="AK11" s="173">
        <v>21.175000000000001</v>
      </c>
      <c r="AL11" s="173">
        <v>97.94</v>
      </c>
      <c r="AM11" s="173">
        <v>37.71</v>
      </c>
      <c r="AN11" s="173"/>
      <c r="AO11" s="173"/>
      <c r="AP11" s="173"/>
      <c r="AQ11" s="173"/>
      <c r="AR11" s="173"/>
      <c r="AS11" s="173"/>
      <c r="AT11" s="173"/>
      <c r="AU11" s="173"/>
      <c r="AV11" s="173"/>
      <c r="AW11" s="173"/>
      <c r="AX11" s="173"/>
      <c r="AY11" s="173"/>
    </row>
    <row r="12" spans="1:54" ht="15">
      <c r="A12" s="186">
        <v>43709</v>
      </c>
      <c r="B12" s="163">
        <v>29.68</v>
      </c>
      <c r="C12" s="163">
        <v>67.62</v>
      </c>
      <c r="D12" s="159">
        <v>40</v>
      </c>
      <c r="E12" s="11">
        <v>26.507999999999999</v>
      </c>
      <c r="F12" s="11">
        <v>82.4</v>
      </c>
      <c r="G12" s="11">
        <v>71.403999999999996</v>
      </c>
      <c r="H12" s="10">
        <v>39.671999999999997</v>
      </c>
      <c r="I12" s="10">
        <v>28.556999999999999</v>
      </c>
      <c r="J12" s="10">
        <v>52.448</v>
      </c>
      <c r="K12" s="10">
        <v>34.83</v>
      </c>
      <c r="L12" s="10">
        <v>22.358000000000001</v>
      </c>
      <c r="M12" s="10">
        <v>41.601999999999997</v>
      </c>
      <c r="N12" s="10">
        <v>37.988999999999997</v>
      </c>
      <c r="O12" s="10">
        <v>56.341000000000001</v>
      </c>
      <c r="P12" s="10">
        <v>14.721</v>
      </c>
      <c r="Q12" s="10">
        <v>61.972999999999999</v>
      </c>
      <c r="R12" s="10">
        <v>24.82</v>
      </c>
      <c r="S12" s="10">
        <v>63.042999999999999</v>
      </c>
      <c r="T12" s="10">
        <v>40</v>
      </c>
      <c r="U12" s="10">
        <v>58.286999999999999</v>
      </c>
      <c r="V12" s="10">
        <v>56.470999999999997</v>
      </c>
      <c r="W12" s="10">
        <v>74.228999999999999</v>
      </c>
      <c r="X12" s="10">
        <v>44.326999999999998</v>
      </c>
      <c r="Y12" s="10">
        <v>15.978</v>
      </c>
      <c r="Z12" s="10">
        <v>28.681000000000001</v>
      </c>
      <c r="AA12" s="10">
        <v>34.790999999999997</v>
      </c>
      <c r="AB12" s="10">
        <v>41.284999999999997</v>
      </c>
      <c r="AC12" s="10">
        <v>37.832000000000001</v>
      </c>
      <c r="AD12" s="10">
        <v>26.263999999999999</v>
      </c>
      <c r="AE12" s="10">
        <v>20.986999999999998</v>
      </c>
      <c r="AF12" s="10">
        <v>48.692</v>
      </c>
      <c r="AG12" s="10">
        <v>43.886000000000003</v>
      </c>
      <c r="AH12" s="127">
        <v>40.768999999999998</v>
      </c>
      <c r="AI12" s="173">
        <v>62.831000000000003</v>
      </c>
      <c r="AJ12" s="173">
        <v>21.67</v>
      </c>
      <c r="AK12" s="173">
        <v>24.532</v>
      </c>
      <c r="AL12" s="173">
        <v>61.898000000000003</v>
      </c>
      <c r="AM12" s="173">
        <v>23.571999999999999</v>
      </c>
      <c r="AN12" s="173"/>
      <c r="AO12" s="173"/>
      <c r="AP12" s="173"/>
      <c r="AQ12" s="173"/>
      <c r="AR12" s="173"/>
      <c r="AS12" s="173"/>
      <c r="AT12" s="173"/>
      <c r="AU12" s="173"/>
      <c r="AV12" s="173"/>
      <c r="AW12" s="173"/>
      <c r="AX12" s="173"/>
      <c r="AY12" s="173"/>
    </row>
    <row r="13" spans="1:54" ht="15">
      <c r="A13" s="186">
        <v>43739</v>
      </c>
      <c r="B13" s="163">
        <v>38.65</v>
      </c>
      <c r="C13" s="163">
        <v>71.87</v>
      </c>
      <c r="D13" s="159">
        <v>48.26</v>
      </c>
      <c r="E13" s="11">
        <v>45.744999999999997</v>
      </c>
      <c r="F13" s="11">
        <v>155.45500000000001</v>
      </c>
      <c r="G13" s="11">
        <v>84.144999999999996</v>
      </c>
      <c r="H13" s="10">
        <v>60.694000000000003</v>
      </c>
      <c r="I13" s="10">
        <v>43.277999999999999</v>
      </c>
      <c r="J13" s="10">
        <v>74.171000000000006</v>
      </c>
      <c r="K13" s="10">
        <v>35.357999999999997</v>
      </c>
      <c r="L13" s="10">
        <v>28.137</v>
      </c>
      <c r="M13" s="10">
        <v>47.764000000000003</v>
      </c>
      <c r="N13" s="10">
        <v>57.048000000000002</v>
      </c>
      <c r="O13" s="10">
        <v>44.939</v>
      </c>
      <c r="P13" s="10">
        <v>19.382000000000001</v>
      </c>
      <c r="Q13" s="10">
        <v>61.847000000000001</v>
      </c>
      <c r="R13" s="10">
        <v>56.968000000000004</v>
      </c>
      <c r="S13" s="10">
        <v>66.447000000000003</v>
      </c>
      <c r="T13" s="10">
        <v>48.899000000000001</v>
      </c>
      <c r="U13" s="10">
        <v>70.706999999999994</v>
      </c>
      <c r="V13" s="10">
        <v>66.082999999999998</v>
      </c>
      <c r="W13" s="10">
        <v>60.075000000000003</v>
      </c>
      <c r="X13" s="10">
        <v>50.939</v>
      </c>
      <c r="Y13" s="10">
        <v>23.821999999999999</v>
      </c>
      <c r="Z13" s="10">
        <v>39.158999999999999</v>
      </c>
      <c r="AA13" s="10">
        <v>33.576999999999998</v>
      </c>
      <c r="AB13" s="10">
        <v>50.573999999999998</v>
      </c>
      <c r="AC13" s="10">
        <v>45.423999999999999</v>
      </c>
      <c r="AD13" s="10">
        <v>53.506999999999998</v>
      </c>
      <c r="AE13" s="10">
        <v>54.548999999999999</v>
      </c>
      <c r="AF13" s="10">
        <v>48.94</v>
      </c>
      <c r="AG13" s="10">
        <v>56.837000000000003</v>
      </c>
      <c r="AH13" s="127">
        <v>40.057000000000002</v>
      </c>
      <c r="AI13" s="173">
        <v>70.400000000000006</v>
      </c>
      <c r="AJ13" s="173">
        <v>29.579000000000001</v>
      </c>
      <c r="AK13" s="173">
        <v>52.033000000000001</v>
      </c>
      <c r="AL13" s="173">
        <v>125.973</v>
      </c>
      <c r="AM13" s="173">
        <v>34.520000000000003</v>
      </c>
      <c r="AN13" s="173"/>
      <c r="AO13" s="173"/>
      <c r="AP13" s="173"/>
      <c r="AQ13" s="173"/>
      <c r="AR13" s="173"/>
      <c r="AS13" s="173"/>
      <c r="AT13" s="173"/>
      <c r="AU13" s="173"/>
      <c r="AV13" s="173"/>
      <c r="AW13" s="173"/>
      <c r="AX13" s="173"/>
      <c r="AY13" s="173"/>
    </row>
    <row r="14" spans="1:54" ht="15">
      <c r="A14" s="186">
        <v>43770</v>
      </c>
      <c r="B14" s="163">
        <v>41.27</v>
      </c>
      <c r="C14" s="163">
        <v>59.9</v>
      </c>
      <c r="D14" s="159">
        <v>46.46</v>
      </c>
      <c r="E14" s="11">
        <v>52.645000000000003</v>
      </c>
      <c r="F14" s="11">
        <v>77.144000000000005</v>
      </c>
      <c r="G14" s="11">
        <v>72.906000000000006</v>
      </c>
      <c r="H14" s="10">
        <v>44.877000000000002</v>
      </c>
      <c r="I14" s="10">
        <v>46.152999999999999</v>
      </c>
      <c r="J14" s="10">
        <v>68.417000000000002</v>
      </c>
      <c r="K14" s="10">
        <v>38.314999999999998</v>
      </c>
      <c r="L14" s="10">
        <v>35.756999999999998</v>
      </c>
      <c r="M14" s="10">
        <v>46.566000000000003</v>
      </c>
      <c r="N14" s="10">
        <v>53.473999999999997</v>
      </c>
      <c r="O14" s="10">
        <v>55.521999999999998</v>
      </c>
      <c r="P14" s="10">
        <v>26.6</v>
      </c>
      <c r="Q14" s="10">
        <v>56.591000000000001</v>
      </c>
      <c r="R14" s="10">
        <v>47.162999999999997</v>
      </c>
      <c r="S14" s="10">
        <v>63.774000000000001</v>
      </c>
      <c r="T14" s="10">
        <v>57.042999999999999</v>
      </c>
      <c r="U14" s="10">
        <v>53.054000000000002</v>
      </c>
      <c r="V14" s="10">
        <v>59.046999999999997</v>
      </c>
      <c r="W14" s="10">
        <v>57.62</v>
      </c>
      <c r="X14" s="10">
        <v>48.25</v>
      </c>
      <c r="Y14" s="10">
        <v>37.335000000000001</v>
      </c>
      <c r="Z14" s="10">
        <v>36.262</v>
      </c>
      <c r="AA14" s="10">
        <v>38.829000000000001</v>
      </c>
      <c r="AB14" s="10">
        <v>74.92</v>
      </c>
      <c r="AC14" s="10">
        <v>47.112000000000002</v>
      </c>
      <c r="AD14" s="10">
        <v>46.42</v>
      </c>
      <c r="AE14" s="10">
        <v>45.119</v>
      </c>
      <c r="AF14" s="10">
        <v>53.52</v>
      </c>
      <c r="AG14" s="10">
        <v>59.405000000000001</v>
      </c>
      <c r="AH14" s="127">
        <v>46.420999999999999</v>
      </c>
      <c r="AI14" s="173">
        <v>65.021000000000001</v>
      </c>
      <c r="AJ14" s="173">
        <v>42.24</v>
      </c>
      <c r="AK14" s="173">
        <v>39.813000000000002</v>
      </c>
      <c r="AL14" s="173">
        <v>71.05</v>
      </c>
      <c r="AM14" s="173">
        <v>38.265000000000001</v>
      </c>
      <c r="AN14" s="173"/>
      <c r="AO14" s="173"/>
      <c r="AP14" s="173"/>
      <c r="AQ14" s="173"/>
      <c r="AR14" s="173"/>
      <c r="AS14" s="173"/>
      <c r="AT14" s="173"/>
      <c r="AU14" s="173"/>
      <c r="AV14" s="173"/>
      <c r="AW14" s="173"/>
      <c r="AX14" s="173"/>
      <c r="AY14" s="173"/>
    </row>
    <row r="15" spans="1:54" ht="15">
      <c r="A15" s="186">
        <v>43800</v>
      </c>
      <c r="B15" s="163">
        <v>27.74</v>
      </c>
      <c r="C15" s="163">
        <v>39.39</v>
      </c>
      <c r="D15" s="159">
        <v>34.85</v>
      </c>
      <c r="E15" s="11">
        <v>45.238</v>
      </c>
      <c r="F15" s="11">
        <v>59.709000000000003</v>
      </c>
      <c r="G15" s="11">
        <v>57.5</v>
      </c>
      <c r="H15" s="10">
        <v>35.112000000000002</v>
      </c>
      <c r="I15" s="10">
        <v>31.82</v>
      </c>
      <c r="J15" s="10">
        <v>56.104999999999997</v>
      </c>
      <c r="K15" s="10">
        <v>34.896999999999998</v>
      </c>
      <c r="L15" s="10">
        <v>30.126999999999999</v>
      </c>
      <c r="M15" s="10">
        <v>41.109000000000002</v>
      </c>
      <c r="N15" s="10">
        <v>44.307000000000002</v>
      </c>
      <c r="O15" s="10">
        <v>46.220999999999997</v>
      </c>
      <c r="P15" s="10">
        <v>22.76</v>
      </c>
      <c r="Q15" s="10">
        <v>47.786000000000001</v>
      </c>
      <c r="R15" s="10">
        <v>36.198</v>
      </c>
      <c r="S15" s="10">
        <v>63.524999999999999</v>
      </c>
      <c r="T15" s="10">
        <v>55.951999999999998</v>
      </c>
      <c r="U15" s="10">
        <v>43.045999999999999</v>
      </c>
      <c r="V15" s="10">
        <v>52.61</v>
      </c>
      <c r="W15" s="10">
        <v>51.783999999999999</v>
      </c>
      <c r="X15" s="10">
        <v>39.118000000000002</v>
      </c>
      <c r="Y15" s="10">
        <v>29.677</v>
      </c>
      <c r="Z15" s="10">
        <v>29.97</v>
      </c>
      <c r="AA15" s="10">
        <v>33.759</v>
      </c>
      <c r="AB15" s="10">
        <v>43.615000000000002</v>
      </c>
      <c r="AC15" s="10">
        <v>42.241</v>
      </c>
      <c r="AD15" s="10">
        <v>39.267000000000003</v>
      </c>
      <c r="AE15" s="10">
        <v>31.977</v>
      </c>
      <c r="AF15" s="10">
        <v>44.462000000000003</v>
      </c>
      <c r="AG15" s="10">
        <v>48.473999999999997</v>
      </c>
      <c r="AH15" s="127">
        <v>40.499000000000002</v>
      </c>
      <c r="AI15" s="173">
        <v>53.557000000000002</v>
      </c>
      <c r="AJ15" s="173">
        <v>35.159999999999997</v>
      </c>
      <c r="AK15" s="173">
        <v>30.420999999999999</v>
      </c>
      <c r="AL15" s="173">
        <v>55.558</v>
      </c>
      <c r="AM15" s="173">
        <v>35.58</v>
      </c>
      <c r="AN15" s="173"/>
      <c r="AO15" s="173"/>
      <c r="AP15" s="173"/>
      <c r="AQ15" s="173"/>
      <c r="AR15" s="173"/>
      <c r="AS15" s="173"/>
      <c r="AT15" s="173"/>
      <c r="AU15" s="173"/>
      <c r="AV15" s="173"/>
      <c r="AW15" s="173"/>
      <c r="AX15" s="173"/>
      <c r="AY15" s="173"/>
    </row>
    <row r="16" spans="1:54" ht="15">
      <c r="A16" s="186">
        <v>43831</v>
      </c>
      <c r="B16" s="163">
        <v>34.79</v>
      </c>
      <c r="C16" s="163">
        <v>45.46</v>
      </c>
      <c r="D16" s="159">
        <v>40.340000000000003</v>
      </c>
      <c r="E16" s="11">
        <v>40.439</v>
      </c>
      <c r="F16" s="11">
        <v>54.448999999999998</v>
      </c>
      <c r="G16" s="11">
        <v>50.543999999999997</v>
      </c>
      <c r="H16" s="10">
        <v>29.547999999999998</v>
      </c>
      <c r="I16" s="10">
        <v>27.776</v>
      </c>
      <c r="J16" s="10">
        <v>48.191000000000003</v>
      </c>
      <c r="K16" s="10">
        <v>30.707999999999998</v>
      </c>
      <c r="L16" s="10">
        <v>27.062999999999999</v>
      </c>
      <c r="M16" s="10">
        <v>35.488</v>
      </c>
      <c r="N16" s="10">
        <v>36.933</v>
      </c>
      <c r="O16" s="10">
        <v>37.454000000000001</v>
      </c>
      <c r="P16" s="10">
        <v>20.852</v>
      </c>
      <c r="Q16" s="10">
        <v>43.210999999999999</v>
      </c>
      <c r="R16" s="10">
        <v>33.582999999999998</v>
      </c>
      <c r="S16" s="10">
        <v>53.296999999999997</v>
      </c>
      <c r="T16" s="10">
        <v>68.914000000000001</v>
      </c>
      <c r="U16" s="10">
        <v>38.018999999999998</v>
      </c>
      <c r="V16" s="10">
        <v>46.280999999999999</v>
      </c>
      <c r="W16" s="10">
        <v>46.936999999999998</v>
      </c>
      <c r="X16" s="10">
        <v>32.262999999999998</v>
      </c>
      <c r="Y16" s="10">
        <v>25.061</v>
      </c>
      <c r="Z16" s="10">
        <v>26.934000000000001</v>
      </c>
      <c r="AA16" s="10">
        <v>30.677</v>
      </c>
      <c r="AB16" s="10">
        <v>38.030999999999999</v>
      </c>
      <c r="AC16" s="10">
        <v>43.572000000000003</v>
      </c>
      <c r="AD16" s="10">
        <v>35.558999999999997</v>
      </c>
      <c r="AE16" s="10">
        <v>26.74</v>
      </c>
      <c r="AF16" s="10">
        <v>40.902000000000001</v>
      </c>
      <c r="AG16" s="10">
        <v>42.552</v>
      </c>
      <c r="AH16" s="127">
        <v>37.225999999999999</v>
      </c>
      <c r="AI16" s="173">
        <v>51.243000000000002</v>
      </c>
      <c r="AJ16" s="173">
        <v>29.646999999999998</v>
      </c>
      <c r="AK16" s="173">
        <v>27.443000000000001</v>
      </c>
      <c r="AL16" s="173">
        <v>51.878999999999998</v>
      </c>
      <c r="AM16" s="173">
        <v>41.651000000000003</v>
      </c>
      <c r="AN16" s="173"/>
      <c r="AO16" s="173"/>
      <c r="AP16" s="173"/>
      <c r="AQ16" s="173"/>
      <c r="AR16" s="173"/>
      <c r="AS16" s="173"/>
      <c r="AT16" s="173"/>
      <c r="AU16" s="173"/>
      <c r="AV16" s="173"/>
      <c r="AW16" s="173"/>
      <c r="AX16" s="173"/>
      <c r="AY16" s="173"/>
    </row>
    <row r="17" spans="1:51" ht="15">
      <c r="A17" s="186">
        <v>43862</v>
      </c>
      <c r="B17" s="163">
        <v>38.85</v>
      </c>
      <c r="C17" s="163">
        <v>49.49</v>
      </c>
      <c r="D17" s="159">
        <v>44.54</v>
      </c>
      <c r="E17" s="11">
        <v>46.313000000000002</v>
      </c>
      <c r="F17" s="11">
        <v>56.113</v>
      </c>
      <c r="G17" s="11">
        <v>49.16</v>
      </c>
      <c r="H17" s="10">
        <v>31.446999999999999</v>
      </c>
      <c r="I17" s="10">
        <v>102.01900000000001</v>
      </c>
      <c r="J17" s="10">
        <v>50.396000000000001</v>
      </c>
      <c r="K17" s="10">
        <v>32.56</v>
      </c>
      <c r="L17" s="10">
        <v>31.088999999999999</v>
      </c>
      <c r="M17" s="10">
        <v>36.084000000000003</v>
      </c>
      <c r="N17" s="10">
        <v>42.893000000000001</v>
      </c>
      <c r="O17" s="10">
        <v>42.194000000000003</v>
      </c>
      <c r="P17" s="10">
        <v>24.96</v>
      </c>
      <c r="Q17" s="10">
        <v>43.484000000000002</v>
      </c>
      <c r="R17" s="10">
        <v>53.957000000000001</v>
      </c>
      <c r="S17" s="10">
        <v>67.266000000000005</v>
      </c>
      <c r="T17" s="10">
        <v>53.265000000000001</v>
      </c>
      <c r="U17" s="10">
        <v>36.369</v>
      </c>
      <c r="V17" s="10">
        <v>48.183</v>
      </c>
      <c r="W17" s="10">
        <v>53.927</v>
      </c>
      <c r="X17" s="10">
        <v>33.783999999999999</v>
      </c>
      <c r="Y17" s="10">
        <v>27.536999999999999</v>
      </c>
      <c r="Z17" s="10">
        <v>40.850999999999999</v>
      </c>
      <c r="AA17" s="10">
        <v>33.798999999999999</v>
      </c>
      <c r="AB17" s="10">
        <v>39.765999999999998</v>
      </c>
      <c r="AC17" s="10">
        <v>43.005000000000003</v>
      </c>
      <c r="AD17" s="10">
        <v>40.113</v>
      </c>
      <c r="AE17" s="10">
        <v>28.013999999999999</v>
      </c>
      <c r="AF17" s="10">
        <v>44.83</v>
      </c>
      <c r="AG17" s="10">
        <v>41.939</v>
      </c>
      <c r="AH17" s="127">
        <v>40.939</v>
      </c>
      <c r="AI17" s="173">
        <v>52.246000000000002</v>
      </c>
      <c r="AJ17" s="173">
        <v>31.977</v>
      </c>
      <c r="AK17" s="173">
        <v>39.9</v>
      </c>
      <c r="AL17" s="173">
        <v>64.016000000000005</v>
      </c>
      <c r="AM17" s="173">
        <v>42.079000000000001</v>
      </c>
      <c r="AN17" s="173"/>
      <c r="AO17" s="173"/>
      <c r="AP17" s="173"/>
      <c r="AQ17" s="173"/>
      <c r="AR17" s="173"/>
      <c r="AS17" s="173"/>
      <c r="AT17" s="173"/>
      <c r="AU17" s="173"/>
      <c r="AV17" s="173"/>
      <c r="AW17" s="173"/>
      <c r="AX17" s="173"/>
      <c r="AY17" s="173"/>
    </row>
    <row r="18" spans="1:51" ht="15">
      <c r="A18" s="186">
        <v>43891</v>
      </c>
      <c r="B18" s="163">
        <v>85.95</v>
      </c>
      <c r="C18" s="163">
        <v>115.01</v>
      </c>
      <c r="D18" s="159">
        <v>102.32</v>
      </c>
      <c r="E18" s="11">
        <v>84.204999999999998</v>
      </c>
      <c r="F18" s="11">
        <v>109.319</v>
      </c>
      <c r="G18" s="11">
        <v>72.537000000000006</v>
      </c>
      <c r="H18" s="10">
        <v>56.627000000000002</v>
      </c>
      <c r="I18" s="10">
        <v>199.52199999999999</v>
      </c>
      <c r="J18" s="10">
        <v>79.126999999999995</v>
      </c>
      <c r="K18" s="10">
        <v>75.075000000000003</v>
      </c>
      <c r="L18" s="10">
        <v>104.765</v>
      </c>
      <c r="M18" s="10">
        <v>74.739999999999995</v>
      </c>
      <c r="N18" s="10">
        <v>61.54</v>
      </c>
      <c r="O18" s="10">
        <v>118.333</v>
      </c>
      <c r="P18" s="10">
        <v>86.573999999999998</v>
      </c>
      <c r="Q18" s="10">
        <v>103.643</v>
      </c>
      <c r="R18" s="10">
        <v>111.636</v>
      </c>
      <c r="S18" s="10">
        <v>100.238</v>
      </c>
      <c r="T18" s="10">
        <v>108.974</v>
      </c>
      <c r="U18" s="10">
        <v>84.075999999999993</v>
      </c>
      <c r="V18" s="10">
        <v>86.370999999999995</v>
      </c>
      <c r="W18" s="10">
        <v>77.605000000000004</v>
      </c>
      <c r="X18" s="10">
        <v>68.158000000000001</v>
      </c>
      <c r="Y18" s="10">
        <v>51.332999999999998</v>
      </c>
      <c r="Z18" s="10">
        <v>65.885000000000005</v>
      </c>
      <c r="AA18" s="10">
        <v>100.087</v>
      </c>
      <c r="AB18" s="10">
        <v>85.32</v>
      </c>
      <c r="AC18" s="10">
        <v>66.245000000000005</v>
      </c>
      <c r="AD18" s="10">
        <v>97.78</v>
      </c>
      <c r="AE18" s="10">
        <v>49.206000000000003</v>
      </c>
      <c r="AF18" s="10">
        <v>81.686999999999998</v>
      </c>
      <c r="AG18" s="10">
        <v>66.231999999999999</v>
      </c>
      <c r="AH18" s="127">
        <v>66.090999999999994</v>
      </c>
      <c r="AI18" s="173">
        <v>106.21599999999999</v>
      </c>
      <c r="AJ18" s="173">
        <v>63.320999999999998</v>
      </c>
      <c r="AK18" s="173">
        <v>69.224000000000004</v>
      </c>
      <c r="AL18" s="173">
        <v>107.294</v>
      </c>
      <c r="AM18" s="173">
        <v>71.332999999999998</v>
      </c>
      <c r="AN18" s="173"/>
      <c r="AO18" s="173"/>
      <c r="AP18" s="173"/>
      <c r="AQ18" s="173"/>
      <c r="AR18" s="173"/>
      <c r="AS18" s="173"/>
      <c r="AT18" s="173"/>
      <c r="AU18" s="173"/>
      <c r="AV18" s="173"/>
      <c r="AW18" s="173"/>
      <c r="AX18" s="173"/>
      <c r="AY18" s="173"/>
    </row>
    <row r="19" spans="1:51" ht="15">
      <c r="A19" s="186">
        <v>43922</v>
      </c>
      <c r="B19" s="163">
        <v>96.73</v>
      </c>
      <c r="C19" s="163">
        <v>164.17</v>
      </c>
      <c r="D19" s="159">
        <v>133.5</v>
      </c>
      <c r="E19" s="11">
        <v>100.702</v>
      </c>
      <c r="F19" s="11">
        <v>163.17500000000001</v>
      </c>
      <c r="G19" s="11">
        <v>139.166</v>
      </c>
      <c r="H19" s="10">
        <v>123.92400000000001</v>
      </c>
      <c r="I19" s="10">
        <v>325.86700000000002</v>
      </c>
      <c r="J19" s="10">
        <v>144.203</v>
      </c>
      <c r="K19" s="10">
        <v>119.193</v>
      </c>
      <c r="L19" s="10">
        <v>155.922</v>
      </c>
      <c r="M19" s="10">
        <v>131.005</v>
      </c>
      <c r="N19" s="10">
        <v>85.932000000000002</v>
      </c>
      <c r="O19" s="10">
        <v>118.819</v>
      </c>
      <c r="P19" s="10">
        <v>154.75899999999999</v>
      </c>
      <c r="Q19" s="10">
        <v>133.56299999999999</v>
      </c>
      <c r="R19" s="10">
        <v>96.715000000000003</v>
      </c>
      <c r="S19" s="10">
        <v>156.56399999999999</v>
      </c>
      <c r="T19" s="10">
        <v>133.25200000000001</v>
      </c>
      <c r="U19" s="10">
        <v>147.01300000000001</v>
      </c>
      <c r="V19" s="10">
        <v>115.166</v>
      </c>
      <c r="W19" s="10">
        <v>113.256</v>
      </c>
      <c r="X19" s="10">
        <v>102.929</v>
      </c>
      <c r="Y19" s="10">
        <v>83.551000000000002</v>
      </c>
      <c r="Z19" s="10">
        <v>92.643000000000001</v>
      </c>
      <c r="AA19" s="10">
        <v>154.559</v>
      </c>
      <c r="AB19" s="10">
        <v>123.256</v>
      </c>
      <c r="AC19" s="10">
        <v>132.83000000000001</v>
      </c>
      <c r="AD19" s="10">
        <v>97.194999999999993</v>
      </c>
      <c r="AE19" s="10">
        <v>53.338000000000001</v>
      </c>
      <c r="AF19" s="10">
        <v>122.95699999999999</v>
      </c>
      <c r="AG19" s="10">
        <v>86.811999999999998</v>
      </c>
      <c r="AH19" s="127">
        <v>202.35</v>
      </c>
      <c r="AI19" s="173">
        <v>184.114</v>
      </c>
      <c r="AJ19" s="173">
        <v>67.256</v>
      </c>
      <c r="AK19" s="173">
        <v>93.622</v>
      </c>
      <c r="AL19" s="173">
        <v>107.509</v>
      </c>
      <c r="AM19" s="173">
        <v>81.736000000000004</v>
      </c>
      <c r="AN19" s="173"/>
      <c r="AO19" s="173"/>
      <c r="AP19" s="173"/>
      <c r="AQ19" s="173"/>
      <c r="AR19" s="173"/>
      <c r="AS19" s="173"/>
      <c r="AT19" s="173"/>
      <c r="AU19" s="173"/>
      <c r="AV19" s="173"/>
      <c r="AW19" s="173"/>
      <c r="AX19" s="173"/>
      <c r="AY19" s="173"/>
    </row>
    <row r="20" spans="1:51" ht="15">
      <c r="A20" s="186">
        <v>43952</v>
      </c>
      <c r="B20" s="163">
        <v>163.33000000000001</v>
      </c>
      <c r="C20" s="163">
        <v>323.23</v>
      </c>
      <c r="D20" s="159">
        <v>245.16</v>
      </c>
      <c r="E20" s="11">
        <v>313.49299999999999</v>
      </c>
      <c r="F20" s="11">
        <v>382.68599999999998</v>
      </c>
      <c r="G20" s="11">
        <v>356.36799999999999</v>
      </c>
      <c r="H20" s="10">
        <v>301.89299999999997</v>
      </c>
      <c r="I20" s="10">
        <v>493.33499999999998</v>
      </c>
      <c r="J20" s="10">
        <v>372.83800000000002</v>
      </c>
      <c r="K20" s="10">
        <v>169.315</v>
      </c>
      <c r="L20" s="10">
        <v>170.38200000000001</v>
      </c>
      <c r="M20" s="10">
        <v>107.786</v>
      </c>
      <c r="N20" s="10">
        <v>139.63800000000001</v>
      </c>
      <c r="O20" s="10">
        <v>204.23400000000001</v>
      </c>
      <c r="P20" s="10">
        <v>306.27800000000002</v>
      </c>
      <c r="Q20" s="10">
        <v>240.435</v>
      </c>
      <c r="R20" s="10">
        <v>163.91900000000001</v>
      </c>
      <c r="S20" s="10">
        <v>247.60300000000001</v>
      </c>
      <c r="T20" s="10">
        <v>459.572</v>
      </c>
      <c r="U20" s="10">
        <v>232.46</v>
      </c>
      <c r="V20" s="10">
        <v>356.17599999999999</v>
      </c>
      <c r="W20" s="10">
        <v>201.624</v>
      </c>
      <c r="X20" s="10">
        <v>177.36699999999999</v>
      </c>
      <c r="Y20" s="10">
        <v>62.76</v>
      </c>
      <c r="Z20" s="10">
        <v>88.224999999999994</v>
      </c>
      <c r="AA20" s="10">
        <v>134.38800000000001</v>
      </c>
      <c r="AB20" s="10">
        <v>261.72800000000001</v>
      </c>
      <c r="AC20" s="10">
        <v>287.79300000000001</v>
      </c>
      <c r="AD20" s="10">
        <v>207.267</v>
      </c>
      <c r="AE20" s="10">
        <v>136.11500000000001</v>
      </c>
      <c r="AF20" s="10">
        <v>203.33500000000001</v>
      </c>
      <c r="AG20" s="10">
        <v>67.403000000000006</v>
      </c>
      <c r="AH20" s="127">
        <v>355.50900000000001</v>
      </c>
      <c r="AI20" s="173">
        <v>223.78700000000001</v>
      </c>
      <c r="AJ20" s="173">
        <v>92.528999999999996</v>
      </c>
      <c r="AK20" s="173">
        <v>215.22399999999999</v>
      </c>
      <c r="AL20" s="173">
        <v>243.339</v>
      </c>
      <c r="AM20" s="173">
        <v>138.84399999999999</v>
      </c>
      <c r="AN20" s="173"/>
      <c r="AO20" s="173"/>
      <c r="AP20" s="173"/>
      <c r="AQ20" s="173"/>
      <c r="AR20" s="173"/>
      <c r="AS20" s="173"/>
      <c r="AT20" s="173"/>
      <c r="AU20" s="173"/>
      <c r="AV20" s="173"/>
      <c r="AW20" s="173"/>
      <c r="AX20" s="173"/>
      <c r="AY20" s="173"/>
    </row>
    <row r="21" spans="1:51" ht="15">
      <c r="A21" s="186">
        <v>43983</v>
      </c>
      <c r="B21" s="163">
        <v>216.87</v>
      </c>
      <c r="C21" s="163">
        <v>522.76</v>
      </c>
      <c r="D21" s="159">
        <v>389.71</v>
      </c>
      <c r="E21" s="11">
        <v>601.39200000000005</v>
      </c>
      <c r="F21" s="11">
        <v>982.66099999999994</v>
      </c>
      <c r="G21" s="11">
        <v>567.99300000000005</v>
      </c>
      <c r="H21" s="10">
        <v>263.15600000000001</v>
      </c>
      <c r="I21" s="10">
        <v>1091.8910000000001</v>
      </c>
      <c r="J21" s="10">
        <v>269.14100000000002</v>
      </c>
      <c r="K21" s="10">
        <v>176.66200000000001</v>
      </c>
      <c r="L21" s="10">
        <v>281.42</v>
      </c>
      <c r="M21" s="10">
        <v>309.137</v>
      </c>
      <c r="N21" s="10">
        <v>499.90899999999999</v>
      </c>
      <c r="O21" s="10">
        <v>81.203999999999994</v>
      </c>
      <c r="P21" s="10">
        <v>482.49700000000001</v>
      </c>
      <c r="Q21" s="10">
        <v>199.81700000000001</v>
      </c>
      <c r="R21" s="10">
        <v>620.54300000000001</v>
      </c>
      <c r="S21" s="10">
        <v>706.44</v>
      </c>
      <c r="T21" s="10">
        <v>858.93200000000002</v>
      </c>
      <c r="U21" s="10">
        <v>449.40600000000001</v>
      </c>
      <c r="V21" s="10">
        <v>771.80100000000004</v>
      </c>
      <c r="W21" s="10">
        <v>254.06899999999999</v>
      </c>
      <c r="X21" s="10">
        <v>169.22800000000001</v>
      </c>
      <c r="Y21" s="10">
        <v>203.958</v>
      </c>
      <c r="Z21" s="10">
        <v>266.32600000000002</v>
      </c>
      <c r="AA21" s="10">
        <v>267.93799999999999</v>
      </c>
      <c r="AB21" s="10">
        <v>465.09</v>
      </c>
      <c r="AC21" s="10">
        <v>328.90100000000001</v>
      </c>
      <c r="AD21" s="10">
        <v>80.058000000000007</v>
      </c>
      <c r="AE21" s="10">
        <v>335.947</v>
      </c>
      <c r="AF21" s="10">
        <v>562.41200000000003</v>
      </c>
      <c r="AG21" s="10">
        <v>299.899</v>
      </c>
      <c r="AH21" s="127">
        <v>704.11099999999999</v>
      </c>
      <c r="AI21" s="173">
        <v>222.41200000000001</v>
      </c>
      <c r="AJ21" s="173">
        <v>111.746</v>
      </c>
      <c r="AK21" s="173">
        <v>508.471</v>
      </c>
      <c r="AL21" s="173">
        <v>363.98899999999998</v>
      </c>
      <c r="AM21" s="173">
        <v>216.06200000000001</v>
      </c>
      <c r="AN21" s="173"/>
      <c r="AO21" s="173"/>
      <c r="AP21" s="173"/>
      <c r="AQ21" s="173"/>
      <c r="AR21" s="173"/>
      <c r="AS21" s="173"/>
      <c r="AT21" s="173"/>
      <c r="AU21" s="173"/>
      <c r="AV21" s="173"/>
      <c r="AW21" s="173"/>
      <c r="AX21" s="173"/>
      <c r="AY21" s="173"/>
    </row>
    <row r="22" spans="1:51" ht="15">
      <c r="A22" s="186">
        <v>44013</v>
      </c>
      <c r="B22" s="163">
        <v>106.24</v>
      </c>
      <c r="C22" s="163">
        <v>291.37</v>
      </c>
      <c r="D22" s="159">
        <v>210.17</v>
      </c>
      <c r="E22" s="11">
        <v>551.35900000000004</v>
      </c>
      <c r="F22" s="11">
        <v>571.50900000000001</v>
      </c>
      <c r="G22" s="11">
        <v>303.58699999999999</v>
      </c>
      <c r="H22" s="10">
        <v>98.911000000000001</v>
      </c>
      <c r="I22" s="10">
        <v>356.096</v>
      </c>
      <c r="J22" s="10">
        <v>99.888999999999996</v>
      </c>
      <c r="K22" s="10">
        <v>31.864999999999998</v>
      </c>
      <c r="L22" s="10">
        <v>164.22900000000001</v>
      </c>
      <c r="M22" s="10">
        <v>191.02099999999999</v>
      </c>
      <c r="N22" s="10">
        <v>217.01300000000001</v>
      </c>
      <c r="O22" s="10">
        <v>43.656999999999996</v>
      </c>
      <c r="P22" s="10">
        <v>274.20999999999998</v>
      </c>
      <c r="Q22" s="10">
        <v>38.67</v>
      </c>
      <c r="R22" s="10">
        <v>593.375</v>
      </c>
      <c r="S22" s="10">
        <v>325.93900000000002</v>
      </c>
      <c r="T22" s="10">
        <v>355.404</v>
      </c>
      <c r="U22" s="10">
        <v>439.82</v>
      </c>
      <c r="V22" s="10">
        <v>405.44499999999999</v>
      </c>
      <c r="W22" s="10">
        <v>77.013999999999996</v>
      </c>
      <c r="X22" s="10">
        <v>45.529000000000003</v>
      </c>
      <c r="Y22" s="10">
        <v>87.215999999999994</v>
      </c>
      <c r="Z22" s="10">
        <v>106.657</v>
      </c>
      <c r="AA22" s="10">
        <v>191.911</v>
      </c>
      <c r="AB22" s="10">
        <v>318.56099999999998</v>
      </c>
      <c r="AC22" s="10">
        <v>84.48</v>
      </c>
      <c r="AD22" s="10">
        <v>12.204000000000001</v>
      </c>
      <c r="AE22" s="10">
        <v>243.48</v>
      </c>
      <c r="AF22" s="10">
        <v>411.565</v>
      </c>
      <c r="AG22" s="10">
        <v>217.56</v>
      </c>
      <c r="AH22" s="127">
        <v>827.11699999999996</v>
      </c>
      <c r="AI22" s="173">
        <v>83.448999999999998</v>
      </c>
      <c r="AJ22" s="173">
        <v>43.533999999999999</v>
      </c>
      <c r="AK22" s="173">
        <v>303.59399999999999</v>
      </c>
      <c r="AL22" s="173">
        <v>160.441</v>
      </c>
      <c r="AM22" s="173">
        <v>84.328999999999994</v>
      </c>
      <c r="AN22" s="173"/>
      <c r="AO22" s="173"/>
      <c r="AP22" s="173"/>
      <c r="AQ22" s="173"/>
      <c r="AR22" s="173"/>
      <c r="AS22" s="173"/>
      <c r="AT22" s="173"/>
      <c r="AU22" s="173"/>
      <c r="AV22" s="173"/>
      <c r="AW22" s="173"/>
      <c r="AX22" s="173"/>
      <c r="AY22" s="173"/>
    </row>
    <row r="23" spans="1:51" ht="15">
      <c r="A23" s="186">
        <v>44044</v>
      </c>
      <c r="B23" s="163">
        <v>46.83</v>
      </c>
      <c r="C23" s="163">
        <v>119.4</v>
      </c>
      <c r="D23" s="159">
        <v>88.63</v>
      </c>
      <c r="E23" s="11">
        <v>228.864</v>
      </c>
      <c r="F23" s="11">
        <v>202.31299999999999</v>
      </c>
      <c r="G23" s="11">
        <v>109.518</v>
      </c>
      <c r="H23" s="10">
        <v>48.868000000000002</v>
      </c>
      <c r="I23" s="10">
        <v>127.61799999999999</v>
      </c>
      <c r="J23" s="10">
        <v>70.010000000000005</v>
      </c>
      <c r="K23" s="10">
        <v>29.25</v>
      </c>
      <c r="L23" s="10">
        <v>68.769000000000005</v>
      </c>
      <c r="M23" s="10">
        <v>62.929000000000002</v>
      </c>
      <c r="N23" s="10">
        <v>93.572000000000003</v>
      </c>
      <c r="O23" s="10">
        <v>27.475000000000001</v>
      </c>
      <c r="P23" s="10">
        <v>206.23699999999999</v>
      </c>
      <c r="Q23" s="10">
        <v>34.679000000000002</v>
      </c>
      <c r="R23" s="10">
        <v>185.59100000000001</v>
      </c>
      <c r="S23" s="10">
        <v>103.218</v>
      </c>
      <c r="T23" s="10">
        <v>173.56399999999999</v>
      </c>
      <c r="U23" s="10">
        <v>140.17500000000001</v>
      </c>
      <c r="V23" s="10">
        <v>136.846</v>
      </c>
      <c r="W23" s="10">
        <v>43.148000000000003</v>
      </c>
      <c r="X23" s="10">
        <v>27.459</v>
      </c>
      <c r="Y23" s="10">
        <v>36.646999999999998</v>
      </c>
      <c r="Z23" s="10">
        <v>42.668999999999997</v>
      </c>
      <c r="AA23" s="10">
        <v>75.47</v>
      </c>
      <c r="AB23" s="10">
        <v>99.134</v>
      </c>
      <c r="AC23" s="10">
        <v>49.374000000000002</v>
      </c>
      <c r="AD23" s="10">
        <v>30.033000000000001</v>
      </c>
      <c r="AE23" s="10">
        <v>72.241</v>
      </c>
      <c r="AF23" s="10">
        <v>128.083</v>
      </c>
      <c r="AG23" s="10">
        <v>70.186000000000007</v>
      </c>
      <c r="AH23" s="127">
        <v>218.351</v>
      </c>
      <c r="AI23" s="173">
        <v>41.576000000000001</v>
      </c>
      <c r="AJ23" s="173">
        <v>25.811</v>
      </c>
      <c r="AK23" s="173">
        <v>110.212</v>
      </c>
      <c r="AL23" s="173">
        <v>60.265000000000001</v>
      </c>
      <c r="AM23" s="173">
        <v>36.313000000000002</v>
      </c>
      <c r="AN23" s="173"/>
      <c r="AO23" s="173"/>
      <c r="AP23" s="173"/>
      <c r="AQ23" s="173"/>
      <c r="AR23" s="173"/>
      <c r="AS23" s="173"/>
      <c r="AT23" s="173"/>
      <c r="AU23" s="173"/>
      <c r="AV23" s="173"/>
      <c r="AW23" s="173"/>
      <c r="AX23" s="173"/>
      <c r="AY23" s="173"/>
    </row>
    <row r="24" spans="1:51" ht="15">
      <c r="A24" s="186">
        <v>44075</v>
      </c>
      <c r="B24" s="163">
        <v>32.590000000000003</v>
      </c>
      <c r="C24" s="163">
        <v>69.95</v>
      </c>
      <c r="D24" s="159">
        <v>55.11</v>
      </c>
      <c r="E24" s="11">
        <v>126.89100000000001</v>
      </c>
      <c r="F24" s="11">
        <v>111.325</v>
      </c>
      <c r="G24" s="11">
        <v>76.665999999999997</v>
      </c>
      <c r="H24" s="10">
        <v>48.491999999999997</v>
      </c>
      <c r="I24" s="10">
        <v>78.563999999999993</v>
      </c>
      <c r="J24" s="10">
        <v>45.311999999999998</v>
      </c>
      <c r="K24" s="10">
        <v>25.181000000000001</v>
      </c>
      <c r="L24" s="10">
        <v>49.673000000000002</v>
      </c>
      <c r="M24" s="10">
        <v>43.295999999999999</v>
      </c>
      <c r="N24" s="10">
        <v>73.48</v>
      </c>
      <c r="O24" s="10">
        <v>27.318999999999999</v>
      </c>
      <c r="P24" s="10">
        <v>79.978999999999999</v>
      </c>
      <c r="Q24" s="10">
        <v>27.469000000000001</v>
      </c>
      <c r="R24" s="10">
        <v>76.231999999999999</v>
      </c>
      <c r="S24" s="10">
        <v>62.814</v>
      </c>
      <c r="T24" s="10">
        <v>108.79</v>
      </c>
      <c r="U24" s="10">
        <v>63.938000000000002</v>
      </c>
      <c r="V24" s="10">
        <v>96.894999999999996</v>
      </c>
      <c r="W24" s="10">
        <v>51.390999999999998</v>
      </c>
      <c r="X24" s="10">
        <v>23.149000000000001</v>
      </c>
      <c r="Y24" s="10">
        <v>35.082000000000001</v>
      </c>
      <c r="Z24" s="10">
        <v>39.770000000000003</v>
      </c>
      <c r="AA24" s="10">
        <v>59.533000000000001</v>
      </c>
      <c r="AB24" s="10">
        <v>54.999000000000002</v>
      </c>
      <c r="AC24" s="10">
        <v>39.963000000000001</v>
      </c>
      <c r="AD24" s="10">
        <v>26.47</v>
      </c>
      <c r="AE24" s="10">
        <v>56.529000000000003</v>
      </c>
      <c r="AF24" s="10">
        <v>58.168999999999997</v>
      </c>
      <c r="AG24" s="10">
        <v>44.639000000000003</v>
      </c>
      <c r="AH24" s="127">
        <v>94.6</v>
      </c>
      <c r="AI24" s="173">
        <v>31.062999999999999</v>
      </c>
      <c r="AJ24" s="173">
        <v>29.626000000000001</v>
      </c>
      <c r="AK24" s="173">
        <v>76.313999999999993</v>
      </c>
      <c r="AL24" s="173">
        <v>42.371000000000002</v>
      </c>
      <c r="AM24" s="173">
        <v>24.486999999999998</v>
      </c>
      <c r="AN24" s="173"/>
      <c r="AO24" s="173"/>
      <c r="AP24" s="173"/>
      <c r="AQ24" s="173"/>
      <c r="AR24" s="173"/>
      <c r="AS24" s="173"/>
      <c r="AT24" s="173"/>
      <c r="AU24" s="173"/>
      <c r="AV24" s="173"/>
      <c r="AW24" s="173"/>
      <c r="AX24" s="173"/>
      <c r="AY24" s="173"/>
    </row>
    <row r="25" spans="1:51" ht="15">
      <c r="A25" s="186">
        <v>44105</v>
      </c>
      <c r="B25" s="163">
        <v>41.95</v>
      </c>
      <c r="C25" s="163">
        <v>69.11</v>
      </c>
      <c r="D25" s="159">
        <v>59.05</v>
      </c>
      <c r="E25" s="11">
        <v>167.84700000000001</v>
      </c>
      <c r="F25" s="11">
        <v>107.691</v>
      </c>
      <c r="G25" s="11">
        <v>84.417000000000002</v>
      </c>
      <c r="H25" s="10">
        <v>55.552</v>
      </c>
      <c r="I25" s="10">
        <v>88.311999999999998</v>
      </c>
      <c r="J25" s="10">
        <v>39.817999999999998</v>
      </c>
      <c r="K25" s="10">
        <v>27.544</v>
      </c>
      <c r="L25" s="10">
        <v>48.155999999999999</v>
      </c>
      <c r="M25" s="10">
        <v>53.720999999999997</v>
      </c>
      <c r="N25" s="10">
        <v>49.238</v>
      </c>
      <c r="O25" s="10">
        <v>27.109000000000002</v>
      </c>
      <c r="P25" s="10">
        <v>67.135000000000005</v>
      </c>
      <c r="Q25" s="10">
        <v>57.151000000000003</v>
      </c>
      <c r="R25" s="10">
        <v>68.234999999999999</v>
      </c>
      <c r="S25" s="10">
        <v>61.164000000000001</v>
      </c>
      <c r="T25" s="10">
        <v>99.956999999999994</v>
      </c>
      <c r="U25" s="10">
        <v>65.986999999999995</v>
      </c>
      <c r="V25" s="10">
        <v>65.313999999999993</v>
      </c>
      <c r="W25" s="10">
        <v>51.140999999999998</v>
      </c>
      <c r="X25" s="10">
        <v>27.545000000000002</v>
      </c>
      <c r="Y25" s="10">
        <v>39.753999999999998</v>
      </c>
      <c r="Z25" s="10">
        <v>32.210999999999999</v>
      </c>
      <c r="AA25" s="10">
        <v>60.673000000000002</v>
      </c>
      <c r="AB25" s="10">
        <v>54.143999999999998</v>
      </c>
      <c r="AC25" s="10">
        <v>62.039000000000001</v>
      </c>
      <c r="AD25" s="10">
        <v>56.777000000000001</v>
      </c>
      <c r="AE25" s="10">
        <v>47.734999999999999</v>
      </c>
      <c r="AF25" s="10">
        <v>60.805999999999997</v>
      </c>
      <c r="AG25" s="10">
        <v>38.912999999999997</v>
      </c>
      <c r="AH25" s="127">
        <v>87.332999999999998</v>
      </c>
      <c r="AI25" s="173">
        <v>34.783000000000001</v>
      </c>
      <c r="AJ25" s="173">
        <v>52.262999999999998</v>
      </c>
      <c r="AK25" s="173">
        <v>129.184</v>
      </c>
      <c r="AL25" s="173">
        <v>46.343000000000004</v>
      </c>
      <c r="AM25" s="173">
        <v>39.936</v>
      </c>
      <c r="AN25" s="173"/>
      <c r="AO25" s="173"/>
      <c r="AP25" s="173"/>
      <c r="AQ25" s="173"/>
      <c r="AR25" s="173"/>
      <c r="AS25" s="173"/>
      <c r="AT25" s="173"/>
      <c r="AU25" s="173"/>
      <c r="AV25" s="173"/>
      <c r="AW25" s="173"/>
      <c r="AX25" s="173"/>
      <c r="AY25" s="173"/>
    </row>
    <row r="26" spans="1:51" ht="15">
      <c r="A26" s="186">
        <v>44136</v>
      </c>
      <c r="B26" s="163">
        <v>48.32</v>
      </c>
      <c r="C26" s="163">
        <v>55.3</v>
      </c>
      <c r="D26" s="159">
        <v>51.13</v>
      </c>
      <c r="E26" s="11">
        <v>87.126999999999995</v>
      </c>
      <c r="F26" s="11">
        <v>89.19</v>
      </c>
      <c r="G26" s="11">
        <v>62.604999999999997</v>
      </c>
      <c r="H26" s="10">
        <v>57.286999999999999</v>
      </c>
      <c r="I26" s="10">
        <v>78.185000000000002</v>
      </c>
      <c r="J26" s="10">
        <v>43.572000000000003</v>
      </c>
      <c r="K26" s="10">
        <v>36.350999999999999</v>
      </c>
      <c r="L26" s="10">
        <v>46.838999999999999</v>
      </c>
      <c r="M26" s="10">
        <v>52.003</v>
      </c>
      <c r="N26" s="10">
        <v>58.878999999999998</v>
      </c>
      <c r="O26" s="10">
        <v>33.920999999999999</v>
      </c>
      <c r="P26" s="10">
        <v>60.758000000000003</v>
      </c>
      <c r="Q26" s="10">
        <v>47.426000000000002</v>
      </c>
      <c r="R26" s="10">
        <v>65.36</v>
      </c>
      <c r="S26" s="10">
        <v>67.281999999999996</v>
      </c>
      <c r="T26" s="10">
        <v>73.837000000000003</v>
      </c>
      <c r="U26" s="10">
        <v>59.203000000000003</v>
      </c>
      <c r="V26" s="10">
        <v>62.25</v>
      </c>
      <c r="W26" s="10">
        <v>45.851999999999997</v>
      </c>
      <c r="X26" s="10">
        <v>40.713999999999999</v>
      </c>
      <c r="Y26" s="10">
        <v>36.198</v>
      </c>
      <c r="Z26" s="10">
        <v>37.430999999999997</v>
      </c>
      <c r="AA26" s="10">
        <v>80.513999999999996</v>
      </c>
      <c r="AB26" s="10">
        <v>54.003</v>
      </c>
      <c r="AC26" s="10">
        <v>52.008000000000003</v>
      </c>
      <c r="AD26" s="10">
        <v>45.335000000000001</v>
      </c>
      <c r="AE26" s="10">
        <v>52.597000000000001</v>
      </c>
      <c r="AF26" s="10">
        <v>62.362000000000002</v>
      </c>
      <c r="AG26" s="10">
        <v>45.540999999999997</v>
      </c>
      <c r="AH26" s="127">
        <v>76.789000000000001</v>
      </c>
      <c r="AI26" s="173">
        <v>47.069000000000003</v>
      </c>
      <c r="AJ26" s="173">
        <v>39.792000000000002</v>
      </c>
      <c r="AK26" s="173">
        <v>72.146000000000001</v>
      </c>
      <c r="AL26" s="173">
        <v>49.651000000000003</v>
      </c>
      <c r="AM26" s="173">
        <v>48.460999999999999</v>
      </c>
      <c r="AN26" s="173"/>
      <c r="AO26" s="173"/>
      <c r="AP26" s="173"/>
      <c r="AQ26" s="173"/>
      <c r="AR26" s="173"/>
      <c r="AS26" s="173"/>
      <c r="AT26" s="173"/>
      <c r="AU26" s="173"/>
      <c r="AV26" s="173"/>
      <c r="AW26" s="173"/>
      <c r="AX26" s="173"/>
      <c r="AY26" s="173"/>
    </row>
    <row r="27" spans="1:51" ht="15">
      <c r="A27" s="186">
        <v>44166</v>
      </c>
      <c r="B27" s="163">
        <v>34.85</v>
      </c>
      <c r="C27" s="163">
        <v>34.85</v>
      </c>
      <c r="D27" s="159">
        <v>34.85</v>
      </c>
      <c r="E27" s="11">
        <v>69.716999999999999</v>
      </c>
      <c r="F27" s="11">
        <v>71.534000000000006</v>
      </c>
      <c r="G27" s="11">
        <v>52.874000000000002</v>
      </c>
      <c r="H27" s="10">
        <v>41.542000000000002</v>
      </c>
      <c r="I27" s="10">
        <v>64.817999999999998</v>
      </c>
      <c r="J27" s="10">
        <v>38.554000000000002</v>
      </c>
      <c r="K27" s="10">
        <v>31.664999999999999</v>
      </c>
      <c r="L27" s="10">
        <v>41.149000000000001</v>
      </c>
      <c r="M27" s="10">
        <v>40.127000000000002</v>
      </c>
      <c r="N27" s="10">
        <v>49.418999999999997</v>
      </c>
      <c r="O27" s="10">
        <v>29.311</v>
      </c>
      <c r="P27" s="10">
        <v>51.399000000000001</v>
      </c>
      <c r="Q27" s="10">
        <v>36.814</v>
      </c>
      <c r="R27" s="10">
        <v>64.367000000000004</v>
      </c>
      <c r="S27" s="10">
        <v>63.497999999999998</v>
      </c>
      <c r="T27" s="10">
        <v>61.164999999999999</v>
      </c>
      <c r="U27" s="10">
        <v>52.94</v>
      </c>
      <c r="V27" s="10">
        <v>55.865000000000002</v>
      </c>
      <c r="W27" s="10">
        <v>36.801000000000002</v>
      </c>
      <c r="X27" s="10">
        <v>32.537999999999997</v>
      </c>
      <c r="Y27" s="10">
        <v>29.893000000000001</v>
      </c>
      <c r="Z27" s="10">
        <v>32.335000000000001</v>
      </c>
      <c r="AA27" s="10">
        <v>47.835999999999999</v>
      </c>
      <c r="AB27" s="10">
        <v>48.402000000000001</v>
      </c>
      <c r="AC27" s="10">
        <v>44.328000000000003</v>
      </c>
      <c r="AD27" s="10">
        <v>32.384999999999998</v>
      </c>
      <c r="AE27" s="10">
        <v>43.374000000000002</v>
      </c>
      <c r="AF27" s="10">
        <v>50.813000000000002</v>
      </c>
      <c r="AG27" s="10">
        <v>39.595999999999997</v>
      </c>
      <c r="AH27" s="127">
        <v>66.058999999999997</v>
      </c>
      <c r="AI27" s="173">
        <v>39.201999999999998</v>
      </c>
      <c r="AJ27" s="173">
        <v>30.173999999999999</v>
      </c>
      <c r="AK27" s="173">
        <v>56.713000000000001</v>
      </c>
      <c r="AL27" s="173">
        <v>46.582000000000001</v>
      </c>
      <c r="AM27" s="173">
        <v>41.823</v>
      </c>
      <c r="AN27" s="173"/>
      <c r="AO27" s="173"/>
      <c r="AP27" s="173"/>
      <c r="AQ27" s="173"/>
      <c r="AR27" s="173"/>
      <c r="AS27" s="173"/>
      <c r="AT27" s="173"/>
      <c r="AU27" s="173"/>
      <c r="AV27" s="173"/>
      <c r="AW27" s="173"/>
      <c r="AX27" s="173"/>
      <c r="AY27" s="173"/>
    </row>
    <row r="28" spans="1:51" ht="15">
      <c r="A28" s="186">
        <v>44197</v>
      </c>
      <c r="B28" s="163">
        <v>34.79</v>
      </c>
      <c r="C28" s="163">
        <v>45.46</v>
      </c>
      <c r="D28" s="159">
        <v>40.340000000000003</v>
      </c>
      <c r="E28" s="11">
        <v>63.908000000000001</v>
      </c>
      <c r="F28" s="11">
        <v>63.307000000000002</v>
      </c>
      <c r="G28" s="11">
        <v>47.125</v>
      </c>
      <c r="H28" s="10">
        <v>34.619</v>
      </c>
      <c r="I28" s="10">
        <v>56.09</v>
      </c>
      <c r="J28" s="10">
        <v>34.023000000000003</v>
      </c>
      <c r="K28" s="10">
        <v>26.783000000000001</v>
      </c>
      <c r="L28" s="10">
        <v>36.79</v>
      </c>
      <c r="M28" s="10">
        <v>34.061</v>
      </c>
      <c r="N28" s="10">
        <v>43.234999999999999</v>
      </c>
      <c r="O28" s="10">
        <v>26.792999999999999</v>
      </c>
      <c r="P28" s="10">
        <v>46.542000000000002</v>
      </c>
      <c r="Q28" s="10">
        <v>34.241</v>
      </c>
      <c r="R28" s="10">
        <v>54.323999999999998</v>
      </c>
      <c r="S28" s="10">
        <v>77.733999999999995</v>
      </c>
      <c r="T28" s="10">
        <v>54.011000000000003</v>
      </c>
      <c r="U28" s="10">
        <v>46.753999999999998</v>
      </c>
      <c r="V28" s="10">
        <v>50.643000000000001</v>
      </c>
      <c r="W28" s="10">
        <v>32.691000000000003</v>
      </c>
      <c r="X28" s="10">
        <v>27.645</v>
      </c>
      <c r="Y28" s="10">
        <v>27.030999999999999</v>
      </c>
      <c r="Z28" s="10">
        <v>29.443999999999999</v>
      </c>
      <c r="AA28" s="10">
        <v>42.27</v>
      </c>
      <c r="AB28" s="10">
        <v>49.198</v>
      </c>
      <c r="AC28" s="10">
        <v>41.298000000000002</v>
      </c>
      <c r="AD28" s="10">
        <v>27.254000000000001</v>
      </c>
      <c r="AE28" s="10">
        <v>40.188000000000002</v>
      </c>
      <c r="AF28" s="10">
        <v>44.622</v>
      </c>
      <c r="AG28" s="10">
        <v>36.564</v>
      </c>
      <c r="AH28" s="127">
        <v>61.406999999999996</v>
      </c>
      <c r="AI28" s="173">
        <v>33.451999999999998</v>
      </c>
      <c r="AJ28" s="173">
        <v>27.221</v>
      </c>
      <c r="AK28" s="173">
        <v>53.048999999999999</v>
      </c>
      <c r="AL28" s="173">
        <v>49.152999999999999</v>
      </c>
      <c r="AM28" s="173">
        <v>37.552999999999997</v>
      </c>
      <c r="AN28" s="173"/>
      <c r="AO28" s="173"/>
      <c r="AP28" s="173"/>
      <c r="AQ28" s="173"/>
      <c r="AR28" s="173"/>
      <c r="AS28" s="173"/>
      <c r="AT28" s="173"/>
      <c r="AU28" s="173"/>
      <c r="AV28" s="173"/>
      <c r="AW28" s="173"/>
      <c r="AX28" s="173"/>
      <c r="AY28" s="173"/>
    </row>
    <row r="29" spans="1:51" ht="15">
      <c r="A29" s="186">
        <v>44228</v>
      </c>
      <c r="B29" s="163">
        <v>38.85</v>
      </c>
      <c r="C29" s="163">
        <v>49.49</v>
      </c>
      <c r="D29" s="159">
        <v>44.54</v>
      </c>
      <c r="E29" s="11">
        <v>61.570999999999998</v>
      </c>
      <c r="F29" s="11">
        <v>57.906999999999996</v>
      </c>
      <c r="G29" s="11">
        <v>44.878999999999998</v>
      </c>
      <c r="H29" s="10">
        <v>98.254000000000005</v>
      </c>
      <c r="I29" s="10">
        <v>54.896000000000001</v>
      </c>
      <c r="J29" s="10">
        <v>33.959000000000003</v>
      </c>
      <c r="K29" s="10">
        <v>29.625</v>
      </c>
      <c r="L29" s="10">
        <v>34.436</v>
      </c>
      <c r="M29" s="10">
        <v>40.279000000000003</v>
      </c>
      <c r="N29" s="10">
        <v>42.768000000000001</v>
      </c>
      <c r="O29" s="10">
        <v>28.748000000000001</v>
      </c>
      <c r="P29" s="10">
        <v>44.219000000000001</v>
      </c>
      <c r="Q29" s="10">
        <v>52.792000000000002</v>
      </c>
      <c r="R29" s="10">
        <v>66.099000000000004</v>
      </c>
      <c r="S29" s="10">
        <v>59.853000000000002</v>
      </c>
      <c r="T29" s="10">
        <v>50.222999999999999</v>
      </c>
      <c r="U29" s="10">
        <v>46.924999999999997</v>
      </c>
      <c r="V29" s="10">
        <v>55.158999999999999</v>
      </c>
      <c r="W29" s="10">
        <v>32.784999999999997</v>
      </c>
      <c r="X29" s="10">
        <v>28.338000000000001</v>
      </c>
      <c r="Y29" s="10">
        <v>39.314999999999998</v>
      </c>
      <c r="Z29" s="10">
        <v>31.402000000000001</v>
      </c>
      <c r="AA29" s="10">
        <v>41.433</v>
      </c>
      <c r="AB29" s="10">
        <v>45.823</v>
      </c>
      <c r="AC29" s="10">
        <v>44.865000000000002</v>
      </c>
      <c r="AD29" s="10">
        <v>27.268000000000001</v>
      </c>
      <c r="AE29" s="10">
        <v>40.225000000000001</v>
      </c>
      <c r="AF29" s="10">
        <v>41.960999999999999</v>
      </c>
      <c r="AG29" s="10">
        <v>37.5</v>
      </c>
      <c r="AH29" s="127">
        <v>58.165999999999997</v>
      </c>
      <c r="AI29" s="173">
        <v>33.774000000000001</v>
      </c>
      <c r="AJ29" s="173">
        <v>37.652999999999999</v>
      </c>
      <c r="AK29" s="173">
        <v>62.664000000000001</v>
      </c>
      <c r="AL29" s="173">
        <v>46.067999999999998</v>
      </c>
      <c r="AM29" s="173">
        <v>41.283999999999999</v>
      </c>
      <c r="AN29" s="173"/>
      <c r="AO29" s="173"/>
      <c r="AP29" s="173"/>
      <c r="AQ29" s="173"/>
      <c r="AR29" s="173"/>
      <c r="AS29" s="173"/>
      <c r="AT29" s="173"/>
      <c r="AU29" s="173"/>
      <c r="AV29" s="173"/>
      <c r="AW29" s="173"/>
      <c r="AX29" s="173"/>
      <c r="AY29" s="173"/>
    </row>
    <row r="30" spans="1:51" ht="15">
      <c r="A30" s="186">
        <v>44256</v>
      </c>
      <c r="B30" s="154">
        <v>85.95</v>
      </c>
      <c r="C30" s="154">
        <v>115.01</v>
      </c>
      <c r="D30" s="159">
        <v>102.32</v>
      </c>
      <c r="E30" s="11">
        <v>117.434</v>
      </c>
      <c r="F30" s="11">
        <v>83.694999999999993</v>
      </c>
      <c r="G30" s="11">
        <v>73.23</v>
      </c>
      <c r="H30" s="10">
        <v>209.02699999999999</v>
      </c>
      <c r="I30" s="10">
        <v>85.95</v>
      </c>
      <c r="J30" s="10">
        <v>77.986000000000004</v>
      </c>
      <c r="K30" s="10">
        <v>104.977</v>
      </c>
      <c r="L30" s="10">
        <v>73.828000000000003</v>
      </c>
      <c r="M30" s="10">
        <v>60.655000000000001</v>
      </c>
      <c r="N30" s="10">
        <v>120.57</v>
      </c>
      <c r="O30" s="10">
        <v>92.162999999999997</v>
      </c>
      <c r="P30" s="10">
        <v>107.79300000000001</v>
      </c>
      <c r="Q30" s="10">
        <v>112.3</v>
      </c>
      <c r="R30" s="10">
        <v>101.596</v>
      </c>
      <c r="S30" s="10">
        <v>116.771</v>
      </c>
      <c r="T30" s="10">
        <v>97.903000000000006</v>
      </c>
      <c r="U30" s="10">
        <v>86.414000000000001</v>
      </c>
      <c r="V30" s="10">
        <v>81.117000000000004</v>
      </c>
      <c r="W30" s="10">
        <v>68.572000000000003</v>
      </c>
      <c r="X30" s="10">
        <v>53.085000000000001</v>
      </c>
      <c r="Y30" s="10">
        <v>65.852000000000004</v>
      </c>
      <c r="Z30" s="10">
        <v>98.784000000000006</v>
      </c>
      <c r="AA30" s="10">
        <v>88.724999999999994</v>
      </c>
      <c r="AB30" s="10">
        <v>73.411000000000001</v>
      </c>
      <c r="AC30" s="10">
        <v>103.556</v>
      </c>
      <c r="AD30" s="10">
        <v>49.624000000000002</v>
      </c>
      <c r="AE30" s="10">
        <v>80.753</v>
      </c>
      <c r="AF30" s="10">
        <v>67.340999999999994</v>
      </c>
      <c r="AG30" s="10">
        <v>65.542000000000002</v>
      </c>
      <c r="AH30" s="127">
        <v>116.499</v>
      </c>
      <c r="AI30" s="173">
        <v>66.832999999999998</v>
      </c>
      <c r="AJ30" s="173">
        <v>69.102000000000004</v>
      </c>
      <c r="AK30" s="173">
        <v>108.447</v>
      </c>
      <c r="AL30" s="173">
        <v>77.311999999999998</v>
      </c>
      <c r="AM30" s="173">
        <v>81.257999999999996</v>
      </c>
      <c r="AN30" s="173"/>
      <c r="AO30" s="173"/>
      <c r="AP30" s="173"/>
      <c r="AQ30" s="173"/>
      <c r="AR30" s="173"/>
      <c r="AS30" s="173"/>
      <c r="AT30" s="173"/>
      <c r="AU30" s="173"/>
      <c r="AV30" s="173"/>
      <c r="AW30" s="173"/>
      <c r="AX30" s="173"/>
      <c r="AY30" s="173"/>
    </row>
    <row r="31" spans="1:51" ht="15">
      <c r="A31" s="186">
        <v>44287</v>
      </c>
      <c r="B31" s="154">
        <v>96.73</v>
      </c>
      <c r="C31" s="154">
        <v>164.17</v>
      </c>
      <c r="D31" s="159">
        <v>133.5</v>
      </c>
      <c r="E31" s="11">
        <v>172.42099999999999</v>
      </c>
      <c r="F31" s="11">
        <v>153.80199999999999</v>
      </c>
      <c r="G31" s="11">
        <v>147.63399999999999</v>
      </c>
      <c r="H31" s="10">
        <v>331.28800000000001</v>
      </c>
      <c r="I31" s="10">
        <v>154.41200000000001</v>
      </c>
      <c r="J31" s="10">
        <v>124.89100000000001</v>
      </c>
      <c r="K31" s="10">
        <v>157.364</v>
      </c>
      <c r="L31" s="10">
        <v>129.71</v>
      </c>
      <c r="M31" s="10">
        <v>85.706999999999994</v>
      </c>
      <c r="N31" s="10">
        <v>120.50700000000001</v>
      </c>
      <c r="O31" s="10">
        <v>161.82499999999999</v>
      </c>
      <c r="P31" s="10">
        <v>137.87</v>
      </c>
      <c r="Q31" s="10">
        <v>98.382000000000005</v>
      </c>
      <c r="R31" s="10">
        <v>158.84</v>
      </c>
      <c r="S31" s="10">
        <v>141.608</v>
      </c>
      <c r="T31" s="10">
        <v>164.547</v>
      </c>
      <c r="U31" s="10">
        <v>117.556</v>
      </c>
      <c r="V31" s="10">
        <v>119.048</v>
      </c>
      <c r="W31" s="10">
        <v>104.515</v>
      </c>
      <c r="X31" s="10">
        <v>85.900999999999996</v>
      </c>
      <c r="Y31" s="10">
        <v>93.683999999999997</v>
      </c>
      <c r="Z31" s="10">
        <v>154.21199999999999</v>
      </c>
      <c r="AA31" s="10">
        <v>128.292</v>
      </c>
      <c r="AB31" s="10">
        <v>137.44</v>
      </c>
      <c r="AC31" s="10">
        <v>102.825</v>
      </c>
      <c r="AD31" s="10">
        <v>54.648000000000003</v>
      </c>
      <c r="AE31" s="10">
        <v>123.011</v>
      </c>
      <c r="AF31" s="10">
        <v>88.102000000000004</v>
      </c>
      <c r="AG31" s="10">
        <v>202.10599999999999</v>
      </c>
      <c r="AH31" s="127">
        <v>198.01400000000001</v>
      </c>
      <c r="AI31" s="173">
        <v>71.733999999999995</v>
      </c>
      <c r="AJ31" s="173">
        <v>91.576999999999998</v>
      </c>
      <c r="AK31" s="173">
        <v>111.285</v>
      </c>
      <c r="AL31" s="173">
        <v>89.912999999999997</v>
      </c>
      <c r="AM31" s="173">
        <v>94.841999999999999</v>
      </c>
      <c r="AN31" s="173"/>
      <c r="AO31" s="173"/>
      <c r="AP31" s="173"/>
      <c r="AQ31" s="173"/>
      <c r="AR31" s="173"/>
      <c r="AS31" s="173"/>
      <c r="AT31" s="173"/>
      <c r="AU31" s="173"/>
      <c r="AV31" s="173"/>
      <c r="AW31" s="173"/>
      <c r="AX31" s="173"/>
      <c r="AY31" s="173"/>
    </row>
    <row r="32" spans="1:51" ht="15">
      <c r="A32" s="186">
        <v>44317</v>
      </c>
      <c r="B32" s="154">
        <v>163.33000000000001</v>
      </c>
      <c r="C32" s="154">
        <v>323.23</v>
      </c>
      <c r="D32" s="159">
        <v>245.16</v>
      </c>
      <c r="E32" s="11">
        <v>403.36900000000003</v>
      </c>
      <c r="F32" s="11">
        <v>387.31400000000002</v>
      </c>
      <c r="G32" s="11">
        <v>357.05099999999999</v>
      </c>
      <c r="H32" s="10">
        <v>509.93599999999998</v>
      </c>
      <c r="I32" s="10">
        <v>394.52</v>
      </c>
      <c r="J32" s="10">
        <v>175.62299999999999</v>
      </c>
      <c r="K32" s="10">
        <v>170.571</v>
      </c>
      <c r="L32" s="10">
        <v>105.429</v>
      </c>
      <c r="M32" s="10">
        <v>137.667</v>
      </c>
      <c r="N32" s="10">
        <v>205.983</v>
      </c>
      <c r="O32" s="10">
        <v>321.04199999999997</v>
      </c>
      <c r="P32" s="10">
        <v>240.19300000000001</v>
      </c>
      <c r="Q32" s="10">
        <v>165.447</v>
      </c>
      <c r="R32" s="10">
        <v>251.03</v>
      </c>
      <c r="S32" s="10">
        <v>481.964</v>
      </c>
      <c r="T32" s="10">
        <v>261.37099999999998</v>
      </c>
      <c r="U32" s="10">
        <v>357.80599999999998</v>
      </c>
      <c r="V32" s="10">
        <v>208.94300000000001</v>
      </c>
      <c r="W32" s="10">
        <v>176.39500000000001</v>
      </c>
      <c r="X32" s="10">
        <v>63.002000000000002</v>
      </c>
      <c r="Y32" s="10">
        <v>89.337999999999994</v>
      </c>
      <c r="Z32" s="10">
        <v>134.65199999999999</v>
      </c>
      <c r="AA32" s="10">
        <v>273.12200000000001</v>
      </c>
      <c r="AB32" s="10">
        <v>296.37400000000002</v>
      </c>
      <c r="AC32" s="10">
        <v>221.25700000000001</v>
      </c>
      <c r="AD32" s="10">
        <v>137.9</v>
      </c>
      <c r="AE32" s="10">
        <v>199.572</v>
      </c>
      <c r="AF32" s="10">
        <v>66.552000000000007</v>
      </c>
      <c r="AG32" s="10">
        <v>353.827</v>
      </c>
      <c r="AH32" s="127">
        <v>240.322</v>
      </c>
      <c r="AI32" s="173">
        <v>99.42</v>
      </c>
      <c r="AJ32" s="173">
        <v>199.30500000000001</v>
      </c>
      <c r="AK32" s="173">
        <v>245.501</v>
      </c>
      <c r="AL32" s="173">
        <v>150.83799999999999</v>
      </c>
      <c r="AM32" s="173">
        <v>291.59100000000001</v>
      </c>
      <c r="AN32" s="173"/>
      <c r="AO32" s="173"/>
      <c r="AP32" s="173"/>
      <c r="AQ32" s="173"/>
      <c r="AR32" s="173"/>
      <c r="AS32" s="173"/>
      <c r="AT32" s="173"/>
      <c r="AU32" s="173"/>
      <c r="AV32" s="173"/>
      <c r="AW32" s="173"/>
      <c r="AX32" s="173"/>
      <c r="AY32" s="173"/>
    </row>
    <row r="33" spans="1:51" ht="15">
      <c r="A33" s="186">
        <v>44348</v>
      </c>
      <c r="B33" s="157">
        <v>216.87</v>
      </c>
      <c r="C33" s="157">
        <v>522.76</v>
      </c>
      <c r="D33" s="155">
        <v>389.71</v>
      </c>
      <c r="E33" s="11">
        <v>1011.492</v>
      </c>
      <c r="F33" s="11">
        <v>586.99599999999998</v>
      </c>
      <c r="G33" s="11">
        <v>284.42899999999997</v>
      </c>
      <c r="H33" s="10">
        <v>1119.6130000000001</v>
      </c>
      <c r="I33" s="10">
        <v>277.06299999999999</v>
      </c>
      <c r="J33" s="10">
        <v>178.376</v>
      </c>
      <c r="K33" s="10">
        <v>278.69900000000001</v>
      </c>
      <c r="L33" s="10">
        <v>298.71499999999997</v>
      </c>
      <c r="M33" s="10">
        <v>490.22899999999998</v>
      </c>
      <c r="N33" s="10">
        <v>82.76</v>
      </c>
      <c r="O33" s="10">
        <v>498.55200000000002</v>
      </c>
      <c r="P33" s="10">
        <v>209.62799999999999</v>
      </c>
      <c r="Q33" s="10">
        <v>616.49400000000003</v>
      </c>
      <c r="R33" s="10">
        <v>706.45699999999999</v>
      </c>
      <c r="S33" s="10">
        <v>877.13900000000001</v>
      </c>
      <c r="T33" s="10">
        <v>482.61099999999999</v>
      </c>
      <c r="U33" s="10">
        <v>767.30200000000002</v>
      </c>
      <c r="V33" s="10">
        <v>257.35000000000002</v>
      </c>
      <c r="W33" s="10">
        <v>165.84200000000001</v>
      </c>
      <c r="X33" s="10">
        <v>204.53700000000001</v>
      </c>
      <c r="Y33" s="10">
        <v>267.19</v>
      </c>
      <c r="Z33" s="10">
        <v>265.22899999999998</v>
      </c>
      <c r="AA33" s="10">
        <v>478.93700000000001</v>
      </c>
      <c r="AB33" s="10">
        <v>348.53800000000001</v>
      </c>
      <c r="AC33" s="10">
        <v>83.873999999999995</v>
      </c>
      <c r="AD33" s="10">
        <v>342.26499999999999</v>
      </c>
      <c r="AE33" s="10">
        <v>554.32100000000003</v>
      </c>
      <c r="AF33" s="10">
        <v>292.714</v>
      </c>
      <c r="AG33" s="10">
        <v>694.97</v>
      </c>
      <c r="AH33" s="127">
        <v>229.45</v>
      </c>
      <c r="AI33" s="173">
        <v>112.932</v>
      </c>
      <c r="AJ33" s="173">
        <v>512.55499999999995</v>
      </c>
      <c r="AK33" s="173">
        <v>366.916</v>
      </c>
      <c r="AL33" s="173">
        <v>230.20599999999999</v>
      </c>
      <c r="AM33" s="173">
        <v>569.26199999999994</v>
      </c>
      <c r="AN33" s="173"/>
      <c r="AO33" s="173"/>
      <c r="AP33" s="173"/>
      <c r="AQ33" s="173"/>
      <c r="AR33" s="173"/>
      <c r="AS33" s="173"/>
      <c r="AT33" s="173"/>
      <c r="AU33" s="173"/>
      <c r="AV33" s="173"/>
      <c r="AW33" s="173"/>
      <c r="AX33" s="173"/>
      <c r="AY33" s="173"/>
    </row>
    <row r="34" spans="1:51" ht="15">
      <c r="A34" s="186">
        <v>44378</v>
      </c>
      <c r="B34" s="154">
        <v>106.24</v>
      </c>
      <c r="C34" s="154">
        <v>291.37</v>
      </c>
      <c r="D34" s="155">
        <v>210.17</v>
      </c>
      <c r="E34" s="11">
        <v>576.20600000000002</v>
      </c>
      <c r="F34" s="11">
        <v>308.68900000000002</v>
      </c>
      <c r="G34" s="11">
        <v>104.285</v>
      </c>
      <c r="H34" s="10">
        <v>373.55200000000002</v>
      </c>
      <c r="I34" s="10">
        <v>101.506</v>
      </c>
      <c r="J34" s="10">
        <v>30.684999999999999</v>
      </c>
      <c r="K34" s="10">
        <v>161.76900000000001</v>
      </c>
      <c r="L34" s="10">
        <v>199.756</v>
      </c>
      <c r="M34" s="10">
        <v>212.96700000000001</v>
      </c>
      <c r="N34" s="10">
        <v>43.390999999999998</v>
      </c>
      <c r="O34" s="10">
        <v>277.50900000000001</v>
      </c>
      <c r="P34" s="10">
        <v>41.715000000000003</v>
      </c>
      <c r="Q34" s="10">
        <v>590.81100000000004</v>
      </c>
      <c r="R34" s="10">
        <v>324.00099999999998</v>
      </c>
      <c r="S34" s="10">
        <v>357.73399999999998</v>
      </c>
      <c r="T34" s="10">
        <v>458.98500000000001</v>
      </c>
      <c r="U34" s="10">
        <v>402.572</v>
      </c>
      <c r="V34" s="10">
        <v>76.513999999999996</v>
      </c>
      <c r="W34" s="10">
        <v>43.121000000000002</v>
      </c>
      <c r="X34" s="10">
        <v>91.941999999999993</v>
      </c>
      <c r="Y34" s="10">
        <v>103.78400000000001</v>
      </c>
      <c r="Z34" s="10">
        <v>189.559</v>
      </c>
      <c r="AA34" s="10">
        <v>320.43200000000002</v>
      </c>
      <c r="AB34" s="10">
        <v>90.171000000000006</v>
      </c>
      <c r="AC34" s="10">
        <v>12.423999999999999</v>
      </c>
      <c r="AD34" s="10">
        <v>241.38</v>
      </c>
      <c r="AE34" s="10">
        <v>408.31099999999998</v>
      </c>
      <c r="AF34" s="10">
        <v>229.29900000000001</v>
      </c>
      <c r="AG34" s="10">
        <v>820.67899999999997</v>
      </c>
      <c r="AH34" s="127">
        <v>85.313999999999993</v>
      </c>
      <c r="AI34" s="173">
        <v>42.277000000000001</v>
      </c>
      <c r="AJ34" s="173">
        <v>310.63</v>
      </c>
      <c r="AK34" s="173">
        <v>158.82</v>
      </c>
      <c r="AL34" s="173">
        <v>86.087999999999994</v>
      </c>
      <c r="AM34" s="173">
        <v>557.43399999999997</v>
      </c>
      <c r="AN34" s="173"/>
      <c r="AO34" s="173"/>
      <c r="AP34" s="173"/>
      <c r="AQ34" s="173"/>
      <c r="AR34" s="173"/>
      <c r="AS34" s="173"/>
      <c r="AT34" s="173"/>
      <c r="AU34" s="173"/>
      <c r="AV34" s="173"/>
      <c r="AW34" s="173"/>
      <c r="AX34" s="173"/>
      <c r="AY34" s="173"/>
    </row>
    <row r="35" spans="1:51" ht="15">
      <c r="A35" s="186">
        <v>44409</v>
      </c>
      <c r="B35" s="154">
        <v>46.83</v>
      </c>
      <c r="C35" s="154">
        <v>119.4</v>
      </c>
      <c r="D35" s="155">
        <v>88.63</v>
      </c>
      <c r="E35" s="11">
        <v>203.72300000000001</v>
      </c>
      <c r="F35" s="11">
        <v>113.64700000000001</v>
      </c>
      <c r="G35" s="11">
        <v>54.088999999999999</v>
      </c>
      <c r="H35" s="10">
        <v>131.50899999999999</v>
      </c>
      <c r="I35" s="10">
        <v>72.694000000000003</v>
      </c>
      <c r="J35" s="10">
        <v>29.802</v>
      </c>
      <c r="K35" s="10">
        <v>68.322000000000003</v>
      </c>
      <c r="L35" s="10">
        <v>64.757999999999996</v>
      </c>
      <c r="M35" s="10">
        <v>92.317999999999998</v>
      </c>
      <c r="N35" s="10">
        <v>27.879000000000001</v>
      </c>
      <c r="O35" s="10">
        <v>208.35300000000001</v>
      </c>
      <c r="P35" s="10">
        <v>35.975000000000001</v>
      </c>
      <c r="Q35" s="10">
        <v>184.55</v>
      </c>
      <c r="R35" s="10">
        <v>103.214</v>
      </c>
      <c r="S35" s="10">
        <v>174.82400000000001</v>
      </c>
      <c r="T35" s="10">
        <v>151.55799999999999</v>
      </c>
      <c r="U35" s="10">
        <v>136.505</v>
      </c>
      <c r="V35" s="10">
        <v>43.585000000000001</v>
      </c>
      <c r="W35" s="10">
        <v>26.856999999999999</v>
      </c>
      <c r="X35" s="10">
        <v>38.423000000000002</v>
      </c>
      <c r="Y35" s="10">
        <v>42.188000000000002</v>
      </c>
      <c r="Z35" s="10">
        <v>74.557000000000002</v>
      </c>
      <c r="AA35" s="10">
        <v>100.276</v>
      </c>
      <c r="AB35" s="10">
        <v>51.47</v>
      </c>
      <c r="AC35" s="10">
        <v>31.352</v>
      </c>
      <c r="AD35" s="10">
        <v>71.772999999999996</v>
      </c>
      <c r="AE35" s="10">
        <v>127.19499999999999</v>
      </c>
      <c r="AF35" s="10">
        <v>72.009</v>
      </c>
      <c r="AG35" s="10">
        <v>216.732</v>
      </c>
      <c r="AH35" s="127">
        <v>44.652000000000001</v>
      </c>
      <c r="AI35" s="173">
        <v>26.451000000000001</v>
      </c>
      <c r="AJ35" s="173">
        <v>110.44799999999999</v>
      </c>
      <c r="AK35" s="173">
        <v>60.061</v>
      </c>
      <c r="AL35" s="173">
        <v>39.348999999999997</v>
      </c>
      <c r="AM35" s="173">
        <v>240.011</v>
      </c>
      <c r="AN35" s="173"/>
      <c r="AO35" s="173"/>
      <c r="AP35" s="173"/>
      <c r="AQ35" s="173"/>
      <c r="AR35" s="173"/>
      <c r="AS35" s="173"/>
      <c r="AT35" s="173"/>
      <c r="AU35" s="173"/>
      <c r="AV35" s="173"/>
      <c r="AW35" s="173"/>
      <c r="AX35" s="173"/>
      <c r="AY35" s="173"/>
    </row>
    <row r="36" spans="1:51" ht="15">
      <c r="A36" s="186">
        <v>44440</v>
      </c>
      <c r="B36" s="156">
        <v>32.590000000000003</v>
      </c>
      <c r="C36" s="156">
        <v>69.95</v>
      </c>
      <c r="D36" s="155">
        <v>55.11</v>
      </c>
      <c r="E36" s="10">
        <v>112.80800000000001</v>
      </c>
      <c r="F36" s="10">
        <v>80.578000000000003</v>
      </c>
      <c r="G36" s="10">
        <v>53.454000000000001</v>
      </c>
      <c r="H36" s="10">
        <v>79.911000000000001</v>
      </c>
      <c r="I36" s="10">
        <v>47.906999999999996</v>
      </c>
      <c r="J36" s="10">
        <v>26.067</v>
      </c>
      <c r="K36" s="10">
        <v>49.759</v>
      </c>
      <c r="L36" s="10">
        <v>41.948</v>
      </c>
      <c r="M36" s="10">
        <v>72.933000000000007</v>
      </c>
      <c r="N36" s="10">
        <v>28.821999999999999</v>
      </c>
      <c r="O36" s="10">
        <v>81.611000000000004</v>
      </c>
      <c r="P36" s="10">
        <v>29.821999999999999</v>
      </c>
      <c r="Q36" s="10">
        <v>76.262</v>
      </c>
      <c r="R36" s="10">
        <v>63.296999999999997</v>
      </c>
      <c r="S36" s="10">
        <v>109.98099999999999</v>
      </c>
      <c r="T36" s="10">
        <v>68.893000000000001</v>
      </c>
      <c r="U36" s="10">
        <v>97.182000000000002</v>
      </c>
      <c r="V36" s="10">
        <v>52.43</v>
      </c>
      <c r="W36" s="10">
        <v>23.126999999999999</v>
      </c>
      <c r="X36" s="10">
        <v>35.811</v>
      </c>
      <c r="Y36" s="10">
        <v>39.533000000000001</v>
      </c>
      <c r="Z36" s="10">
        <v>59.13</v>
      </c>
      <c r="AA36" s="10">
        <v>56.125</v>
      </c>
      <c r="AB36" s="10">
        <v>41.600999999999999</v>
      </c>
      <c r="AC36" s="10">
        <v>29.11</v>
      </c>
      <c r="AD36" s="10">
        <v>56.665999999999997</v>
      </c>
      <c r="AE36" s="127">
        <v>57.853000000000002</v>
      </c>
      <c r="AF36" s="10">
        <v>45.991999999999997</v>
      </c>
      <c r="AG36" s="10">
        <v>94.265000000000001</v>
      </c>
      <c r="AH36" s="10">
        <v>34.244999999999997</v>
      </c>
      <c r="AI36" s="173">
        <v>30.623000000000001</v>
      </c>
      <c r="AJ36" s="173">
        <v>77.340999999999994</v>
      </c>
      <c r="AK36" s="173">
        <v>42.576000000000001</v>
      </c>
      <c r="AL36" s="173">
        <v>26.209</v>
      </c>
      <c r="AM36" s="173">
        <v>120.733</v>
      </c>
      <c r="AN36" s="173"/>
      <c r="AO36" s="173"/>
      <c r="AP36" s="173"/>
      <c r="AQ36" s="173"/>
      <c r="AR36" s="173"/>
      <c r="AS36" s="173"/>
      <c r="AT36" s="173"/>
      <c r="AU36" s="173"/>
      <c r="AV36" s="173"/>
      <c r="AW36" s="173"/>
      <c r="AX36" s="173"/>
      <c r="AY36" s="173"/>
    </row>
    <row r="37" spans="1:51" ht="15">
      <c r="A37" s="186">
        <v>44470</v>
      </c>
      <c r="B37" s="156">
        <v>41.95</v>
      </c>
      <c r="C37" s="156">
        <v>69.11</v>
      </c>
      <c r="D37" s="155">
        <v>59.05</v>
      </c>
      <c r="E37" s="10">
        <v>108.779</v>
      </c>
      <c r="F37" s="10">
        <v>88.054000000000002</v>
      </c>
      <c r="G37" s="10">
        <v>60.063000000000002</v>
      </c>
      <c r="H37" s="10">
        <v>88.662000000000006</v>
      </c>
      <c r="I37" s="10">
        <v>41.933999999999997</v>
      </c>
      <c r="J37" s="10">
        <v>28.193000000000001</v>
      </c>
      <c r="K37" s="10">
        <v>48.13</v>
      </c>
      <c r="L37" s="10">
        <v>54.960999999999999</v>
      </c>
      <c r="M37" s="10">
        <v>48.706000000000003</v>
      </c>
      <c r="N37" s="10">
        <v>27.637</v>
      </c>
      <c r="O37" s="10">
        <v>68.575000000000003</v>
      </c>
      <c r="P37" s="10">
        <v>58.100999999999999</v>
      </c>
      <c r="Q37" s="10">
        <v>68.183000000000007</v>
      </c>
      <c r="R37" s="10">
        <v>61.548000000000002</v>
      </c>
      <c r="S37" s="10">
        <v>100.80800000000001</v>
      </c>
      <c r="T37" s="10">
        <v>69.801000000000002</v>
      </c>
      <c r="U37" s="10">
        <v>65.459999999999994</v>
      </c>
      <c r="V37" s="10">
        <v>52.155999999999999</v>
      </c>
      <c r="W37" s="10">
        <v>27.395</v>
      </c>
      <c r="X37" s="10">
        <v>40.521999999999998</v>
      </c>
      <c r="Y37" s="10">
        <v>31.95</v>
      </c>
      <c r="Z37" s="10">
        <v>60.110999999999997</v>
      </c>
      <c r="AA37" s="10">
        <v>54.954000000000001</v>
      </c>
      <c r="AB37" s="10">
        <v>64.194999999999993</v>
      </c>
      <c r="AC37" s="10">
        <v>58.12</v>
      </c>
      <c r="AD37" s="10">
        <v>47.570999999999998</v>
      </c>
      <c r="AE37" s="127">
        <v>60.405000000000001</v>
      </c>
      <c r="AF37" s="10">
        <v>39.241</v>
      </c>
      <c r="AG37" s="10">
        <v>86.956999999999994</v>
      </c>
      <c r="AH37" s="10">
        <v>38.734999999999999</v>
      </c>
      <c r="AI37" s="173">
        <v>53.506</v>
      </c>
      <c r="AJ37" s="173">
        <v>129.52500000000001</v>
      </c>
      <c r="AK37" s="173">
        <v>46.392000000000003</v>
      </c>
      <c r="AL37" s="173">
        <v>41.418999999999997</v>
      </c>
      <c r="AM37" s="173">
        <v>173.92699999999999</v>
      </c>
      <c r="AN37" s="173"/>
      <c r="AO37" s="173"/>
      <c r="AP37" s="173"/>
      <c r="AQ37" s="173"/>
      <c r="AR37" s="173"/>
      <c r="AS37" s="173"/>
      <c r="AT37" s="173"/>
      <c r="AU37" s="173"/>
      <c r="AV37" s="173"/>
      <c r="AW37" s="173"/>
      <c r="AX37" s="173"/>
      <c r="AY37" s="173"/>
    </row>
    <row r="38" spans="1:51" ht="15">
      <c r="A38" s="186">
        <v>44501</v>
      </c>
      <c r="B38" s="156">
        <v>48.32</v>
      </c>
      <c r="C38" s="156">
        <v>55.3</v>
      </c>
      <c r="D38" s="155">
        <v>51.13</v>
      </c>
      <c r="E38" s="10">
        <v>90.043000000000006</v>
      </c>
      <c r="F38" s="10">
        <v>65.543000000000006</v>
      </c>
      <c r="G38" s="10">
        <v>61.149000000000001</v>
      </c>
      <c r="H38" s="10">
        <v>79.433000000000007</v>
      </c>
      <c r="I38" s="10">
        <v>46.585999999999999</v>
      </c>
      <c r="J38" s="10">
        <v>36.979999999999997</v>
      </c>
      <c r="K38" s="10">
        <v>46.787999999999997</v>
      </c>
      <c r="L38" s="10">
        <v>52.078000000000003</v>
      </c>
      <c r="M38" s="10">
        <v>58.399000000000001</v>
      </c>
      <c r="N38" s="10">
        <v>34.430999999999997</v>
      </c>
      <c r="O38" s="10">
        <v>61.984000000000002</v>
      </c>
      <c r="P38" s="10">
        <v>49.311</v>
      </c>
      <c r="Q38" s="10">
        <v>65.284000000000006</v>
      </c>
      <c r="R38" s="10">
        <v>67.582999999999998</v>
      </c>
      <c r="S38" s="10">
        <v>74.478999999999999</v>
      </c>
      <c r="T38" s="10">
        <v>62.671999999999997</v>
      </c>
      <c r="U38" s="10">
        <v>62.304000000000002</v>
      </c>
      <c r="V38" s="10">
        <v>46.685000000000002</v>
      </c>
      <c r="W38" s="10">
        <v>40.637</v>
      </c>
      <c r="X38" s="10">
        <v>37.098999999999997</v>
      </c>
      <c r="Y38" s="10">
        <v>37.289000000000001</v>
      </c>
      <c r="Z38" s="10">
        <v>79.316999999999993</v>
      </c>
      <c r="AA38" s="10">
        <v>54.718000000000004</v>
      </c>
      <c r="AB38" s="10">
        <v>54.015999999999998</v>
      </c>
      <c r="AC38" s="10">
        <v>46.465000000000003</v>
      </c>
      <c r="AD38" s="10">
        <v>52.457999999999998</v>
      </c>
      <c r="AE38" s="127">
        <v>61.957000000000001</v>
      </c>
      <c r="AF38" s="10">
        <v>45.887999999999998</v>
      </c>
      <c r="AG38" s="10">
        <v>76.459000000000003</v>
      </c>
      <c r="AH38" s="10">
        <v>52.353999999999999</v>
      </c>
      <c r="AI38" s="173">
        <v>40.854999999999997</v>
      </c>
      <c r="AJ38" s="173">
        <v>73.281999999999996</v>
      </c>
      <c r="AK38" s="173">
        <v>49.683999999999997</v>
      </c>
      <c r="AL38" s="173">
        <v>49.896999999999998</v>
      </c>
      <c r="AM38" s="173">
        <v>87.858999999999995</v>
      </c>
      <c r="AN38" s="173"/>
      <c r="AO38" s="173"/>
      <c r="AP38" s="173"/>
      <c r="AQ38" s="173"/>
      <c r="AR38" s="173"/>
      <c r="AS38" s="173"/>
      <c r="AT38" s="173"/>
      <c r="AU38" s="173"/>
      <c r="AV38" s="173"/>
      <c r="AW38" s="173"/>
      <c r="AX38" s="173"/>
      <c r="AY38" s="173"/>
    </row>
    <row r="39" spans="1:51" ht="15">
      <c r="A39" s="186">
        <v>44531</v>
      </c>
      <c r="B39" s="156">
        <v>34.85</v>
      </c>
      <c r="C39" s="156">
        <v>34.85</v>
      </c>
      <c r="D39" s="155">
        <v>34.85</v>
      </c>
      <c r="E39" s="10">
        <v>72.488</v>
      </c>
      <c r="F39" s="10">
        <v>55.756999999999998</v>
      </c>
      <c r="G39" s="10">
        <v>45.08</v>
      </c>
      <c r="H39" s="10">
        <v>65.685000000000002</v>
      </c>
      <c r="I39" s="10">
        <v>43.101999999999997</v>
      </c>
      <c r="J39" s="10">
        <v>32.561999999999998</v>
      </c>
      <c r="K39" s="10">
        <v>41.261000000000003</v>
      </c>
      <c r="L39" s="10">
        <v>40.506999999999998</v>
      </c>
      <c r="M39" s="10">
        <v>49.100999999999999</v>
      </c>
      <c r="N39" s="10">
        <v>29.925999999999998</v>
      </c>
      <c r="O39" s="10">
        <v>52.66</v>
      </c>
      <c r="P39" s="10">
        <v>38.18</v>
      </c>
      <c r="Q39" s="10">
        <v>64.022000000000006</v>
      </c>
      <c r="R39" s="10">
        <v>63.915999999999997</v>
      </c>
      <c r="S39" s="10">
        <v>61.887999999999998</v>
      </c>
      <c r="T39" s="10">
        <v>56.116999999999997</v>
      </c>
      <c r="U39" s="10">
        <v>56.128999999999998</v>
      </c>
      <c r="V39" s="10">
        <v>37.633000000000003</v>
      </c>
      <c r="W39" s="10">
        <v>32.683999999999997</v>
      </c>
      <c r="X39" s="10">
        <v>30.677</v>
      </c>
      <c r="Y39" s="10">
        <v>32.281999999999996</v>
      </c>
      <c r="Z39" s="10">
        <v>47.448999999999998</v>
      </c>
      <c r="AA39" s="10">
        <v>49.218000000000004</v>
      </c>
      <c r="AB39" s="10">
        <v>45.993000000000002</v>
      </c>
      <c r="AC39" s="10">
        <v>33.536000000000001</v>
      </c>
      <c r="AD39" s="10">
        <v>43.420999999999999</v>
      </c>
      <c r="AE39" s="127">
        <v>50.601999999999997</v>
      </c>
      <c r="AF39" s="10">
        <v>40.104999999999997</v>
      </c>
      <c r="AG39" s="10">
        <v>65.491</v>
      </c>
      <c r="AH39" s="10">
        <v>42.722999999999999</v>
      </c>
      <c r="AI39" s="173">
        <v>31.303999999999998</v>
      </c>
      <c r="AJ39" s="173">
        <v>56.994</v>
      </c>
      <c r="AK39" s="173">
        <v>46.774000000000001</v>
      </c>
      <c r="AL39" s="173">
        <v>43.274000000000001</v>
      </c>
      <c r="AM39" s="173">
        <v>69.456000000000003</v>
      </c>
      <c r="AN39" s="173"/>
      <c r="AO39" s="173"/>
      <c r="AP39" s="173"/>
      <c r="AQ39" s="173"/>
      <c r="AR39" s="173"/>
      <c r="AS39" s="173"/>
      <c r="AT39" s="173"/>
      <c r="AU39" s="173"/>
      <c r="AV39" s="173"/>
      <c r="AW39" s="173"/>
      <c r="AX39" s="173"/>
      <c r="AY39" s="173"/>
    </row>
    <row r="40" spans="1:51" ht="15">
      <c r="A40" s="186">
        <v>44562</v>
      </c>
      <c r="B40" s="156">
        <v>34.79</v>
      </c>
      <c r="C40" s="156">
        <v>45.46</v>
      </c>
      <c r="D40" s="155">
        <v>40.340000000000003</v>
      </c>
      <c r="E40" s="10">
        <v>64.096999999999994</v>
      </c>
      <c r="F40" s="10">
        <v>49.722999999999999</v>
      </c>
      <c r="G40" s="10">
        <v>39.725999999999999</v>
      </c>
      <c r="H40" s="10">
        <v>56.588999999999999</v>
      </c>
      <c r="I40" s="10">
        <v>35.786000000000001</v>
      </c>
      <c r="J40" s="10">
        <v>27.481999999999999</v>
      </c>
      <c r="K40" s="10">
        <v>36.841999999999999</v>
      </c>
      <c r="L40" s="10">
        <v>34.161999999999999</v>
      </c>
      <c r="M40" s="10">
        <v>42.600999999999999</v>
      </c>
      <c r="N40" s="10">
        <v>27.318000000000001</v>
      </c>
      <c r="O40" s="10">
        <v>47.665999999999997</v>
      </c>
      <c r="P40" s="10">
        <v>35.459000000000003</v>
      </c>
      <c r="Q40" s="10">
        <v>54.386000000000003</v>
      </c>
      <c r="R40" s="10">
        <v>78.084000000000003</v>
      </c>
      <c r="S40" s="10">
        <v>54.619</v>
      </c>
      <c r="T40" s="10">
        <v>49.484999999999999</v>
      </c>
      <c r="U40" s="10">
        <v>50.872</v>
      </c>
      <c r="V40" s="10">
        <v>33.412999999999997</v>
      </c>
      <c r="W40" s="10">
        <v>27.757999999999999</v>
      </c>
      <c r="X40" s="10">
        <v>27.542999999999999</v>
      </c>
      <c r="Y40" s="10">
        <v>29.36</v>
      </c>
      <c r="Z40" s="10">
        <v>41.883000000000003</v>
      </c>
      <c r="AA40" s="10">
        <v>49.908000000000001</v>
      </c>
      <c r="AB40" s="10">
        <v>42.914999999999999</v>
      </c>
      <c r="AC40" s="10">
        <v>28.245000000000001</v>
      </c>
      <c r="AD40" s="10">
        <v>40.204000000000001</v>
      </c>
      <c r="AE40" s="127">
        <v>44.402000000000001</v>
      </c>
      <c r="AF40" s="10">
        <v>36.915999999999997</v>
      </c>
      <c r="AG40" s="10">
        <v>61.246000000000002</v>
      </c>
      <c r="AH40" s="10">
        <v>35.692999999999998</v>
      </c>
      <c r="AI40" s="173">
        <v>28.228999999999999</v>
      </c>
      <c r="AJ40" s="173">
        <v>53.036999999999999</v>
      </c>
      <c r="AK40" s="173">
        <v>48.975999999999999</v>
      </c>
      <c r="AL40" s="173">
        <v>38.776000000000003</v>
      </c>
      <c r="AM40" s="173">
        <v>63.715000000000003</v>
      </c>
      <c r="AN40" s="173"/>
      <c r="AO40" s="173"/>
      <c r="AP40" s="173"/>
      <c r="AQ40" s="173"/>
      <c r="AR40" s="173"/>
      <c r="AS40" s="173"/>
      <c r="AT40" s="173"/>
      <c r="AU40" s="173"/>
      <c r="AV40" s="173"/>
      <c r="AW40" s="173"/>
      <c r="AX40" s="173"/>
      <c r="AY40" s="173"/>
    </row>
    <row r="41" spans="1:51" ht="15">
      <c r="A41" s="186">
        <v>44593</v>
      </c>
      <c r="B41" s="156">
        <v>38.85</v>
      </c>
      <c r="C41" s="156">
        <v>49.49</v>
      </c>
      <c r="D41" s="155">
        <v>44.54</v>
      </c>
      <c r="E41" s="10">
        <v>58.456000000000003</v>
      </c>
      <c r="F41" s="10">
        <v>47.031999999999996</v>
      </c>
      <c r="G41" s="10">
        <v>101.896</v>
      </c>
      <c r="H41" s="10">
        <v>55.371000000000002</v>
      </c>
      <c r="I41" s="10">
        <v>35.405999999999999</v>
      </c>
      <c r="J41" s="10">
        <v>30.215</v>
      </c>
      <c r="K41" s="10">
        <v>34.517000000000003</v>
      </c>
      <c r="L41" s="10">
        <v>39.97</v>
      </c>
      <c r="M41" s="10">
        <v>42.478000000000002</v>
      </c>
      <c r="N41" s="10">
        <v>29.18</v>
      </c>
      <c r="O41" s="10">
        <v>45.15</v>
      </c>
      <c r="P41" s="10">
        <v>52.472000000000001</v>
      </c>
      <c r="Q41" s="10">
        <v>66.176000000000002</v>
      </c>
      <c r="R41" s="10">
        <v>60.148000000000003</v>
      </c>
      <c r="S41" s="10">
        <v>50.713000000000001</v>
      </c>
      <c r="T41" s="10">
        <v>49.042999999999999</v>
      </c>
      <c r="U41" s="10">
        <v>55.371000000000002</v>
      </c>
      <c r="V41" s="10">
        <v>33.384</v>
      </c>
      <c r="W41" s="10">
        <v>28.437000000000001</v>
      </c>
      <c r="X41" s="10">
        <v>39.89</v>
      </c>
      <c r="Y41" s="10">
        <v>31.329000000000001</v>
      </c>
      <c r="Z41" s="10">
        <v>41.113999999999997</v>
      </c>
      <c r="AA41" s="10">
        <v>46.396999999999998</v>
      </c>
      <c r="AB41" s="10">
        <v>45.976999999999997</v>
      </c>
      <c r="AC41" s="10">
        <v>28.074000000000002</v>
      </c>
      <c r="AD41" s="10">
        <v>40.152999999999999</v>
      </c>
      <c r="AE41" s="127">
        <v>41.780999999999999</v>
      </c>
      <c r="AF41" s="10">
        <v>37.930999999999997</v>
      </c>
      <c r="AG41" s="10">
        <v>58.037999999999997</v>
      </c>
      <c r="AH41" s="10">
        <v>35.634</v>
      </c>
      <c r="AI41" s="173">
        <v>38.518999999999998</v>
      </c>
      <c r="AJ41" s="173">
        <v>62.683</v>
      </c>
      <c r="AK41" s="173">
        <v>46.173999999999999</v>
      </c>
      <c r="AL41" s="173">
        <v>42.271000000000001</v>
      </c>
      <c r="AM41" s="173">
        <v>61.162999999999997</v>
      </c>
      <c r="AN41" s="173"/>
      <c r="AO41" s="173"/>
      <c r="AP41" s="173"/>
      <c r="AQ41" s="173"/>
      <c r="AR41" s="173"/>
      <c r="AS41" s="173"/>
      <c r="AT41" s="173"/>
      <c r="AU41" s="173"/>
      <c r="AV41" s="173"/>
      <c r="AW41" s="173"/>
      <c r="AX41" s="173"/>
      <c r="AY41" s="173"/>
    </row>
    <row r="42" spans="1:51" ht="15">
      <c r="A42" s="186">
        <v>44621</v>
      </c>
      <c r="B42" s="156">
        <v>85.95</v>
      </c>
      <c r="C42" s="156">
        <v>115.01</v>
      </c>
      <c r="D42" s="155">
        <v>102.32</v>
      </c>
      <c r="E42" s="10">
        <v>84.373999999999995</v>
      </c>
      <c r="F42" s="10">
        <v>75.53</v>
      </c>
      <c r="G42" s="10">
        <v>213.464</v>
      </c>
      <c r="H42" s="10">
        <v>86.05</v>
      </c>
      <c r="I42" s="10">
        <v>79.603999999999999</v>
      </c>
      <c r="J42" s="10">
        <v>105.833</v>
      </c>
      <c r="K42" s="10">
        <v>73.962999999999994</v>
      </c>
      <c r="L42" s="10">
        <v>60.764000000000003</v>
      </c>
      <c r="M42" s="10">
        <v>120.19499999999999</v>
      </c>
      <c r="N42" s="10">
        <v>92.593999999999994</v>
      </c>
      <c r="O42" s="10">
        <v>108.905</v>
      </c>
      <c r="P42" s="10">
        <v>114.203</v>
      </c>
      <c r="Q42" s="10">
        <v>101.676</v>
      </c>
      <c r="R42" s="10">
        <v>117.154</v>
      </c>
      <c r="S42" s="10">
        <v>98.414000000000001</v>
      </c>
      <c r="T42" s="10">
        <v>88.739000000000004</v>
      </c>
      <c r="U42" s="10">
        <v>81.319000000000003</v>
      </c>
      <c r="V42" s="10">
        <v>69.272000000000006</v>
      </c>
      <c r="W42" s="10">
        <v>53.198999999999998</v>
      </c>
      <c r="X42" s="10">
        <v>65.763000000000005</v>
      </c>
      <c r="Y42" s="10">
        <v>98.697999999999993</v>
      </c>
      <c r="Z42" s="10">
        <v>88.361999999999995</v>
      </c>
      <c r="AA42" s="10">
        <v>73.983999999999995</v>
      </c>
      <c r="AB42" s="10">
        <v>103.29</v>
      </c>
      <c r="AC42" s="10">
        <v>50.427999999999997</v>
      </c>
      <c r="AD42" s="10">
        <v>80.762</v>
      </c>
      <c r="AE42" s="127">
        <v>67.150000000000006</v>
      </c>
      <c r="AF42" s="10">
        <v>65.489999999999995</v>
      </c>
      <c r="AG42" s="10">
        <v>116.364</v>
      </c>
      <c r="AH42" s="10">
        <v>68.957999999999998</v>
      </c>
      <c r="AI42" s="173">
        <v>70.042000000000002</v>
      </c>
      <c r="AJ42" s="173">
        <v>106.416</v>
      </c>
      <c r="AK42" s="173">
        <v>77.414000000000001</v>
      </c>
      <c r="AL42" s="173">
        <v>82.266999999999996</v>
      </c>
      <c r="AM42" s="173">
        <v>116.13</v>
      </c>
      <c r="AN42" s="173"/>
      <c r="AO42" s="173"/>
      <c r="AP42" s="173"/>
      <c r="AQ42" s="173"/>
      <c r="AR42" s="173"/>
      <c r="AS42" s="173"/>
      <c r="AT42" s="173"/>
      <c r="AU42" s="173"/>
      <c r="AV42" s="173"/>
      <c r="AW42" s="173"/>
      <c r="AX42" s="173"/>
      <c r="AY42" s="173"/>
    </row>
    <row r="43" spans="1:51" ht="15">
      <c r="A43" s="186">
        <v>44652</v>
      </c>
      <c r="B43" s="156">
        <v>96.73</v>
      </c>
      <c r="C43" s="156">
        <v>164.17</v>
      </c>
      <c r="D43" s="155">
        <v>133.5</v>
      </c>
      <c r="E43" s="10">
        <v>154.55500000000001</v>
      </c>
      <c r="F43" s="10">
        <v>150.13900000000001</v>
      </c>
      <c r="G43" s="10">
        <v>337.34500000000003</v>
      </c>
      <c r="H43" s="10">
        <v>145.06800000000001</v>
      </c>
      <c r="I43" s="10">
        <v>126.747</v>
      </c>
      <c r="J43" s="10">
        <v>158.37200000000001</v>
      </c>
      <c r="K43" s="10">
        <v>129.87899999999999</v>
      </c>
      <c r="L43" s="10">
        <v>83.534999999999997</v>
      </c>
      <c r="M43" s="10">
        <v>120.154</v>
      </c>
      <c r="N43" s="10">
        <v>162.31899999999999</v>
      </c>
      <c r="O43" s="10">
        <v>138.607</v>
      </c>
      <c r="P43" s="10">
        <v>97.5</v>
      </c>
      <c r="Q43" s="10">
        <v>158.857</v>
      </c>
      <c r="R43" s="10">
        <v>142.20599999999999</v>
      </c>
      <c r="S43" s="10">
        <v>165.071</v>
      </c>
      <c r="T43" s="10">
        <v>109.416</v>
      </c>
      <c r="U43" s="10">
        <v>119.211</v>
      </c>
      <c r="V43" s="10">
        <v>105.393</v>
      </c>
      <c r="W43" s="10">
        <v>85.978999999999999</v>
      </c>
      <c r="X43" s="10">
        <v>92.757000000000005</v>
      </c>
      <c r="Y43" s="10">
        <v>154.102</v>
      </c>
      <c r="Z43" s="10">
        <v>127.905</v>
      </c>
      <c r="AA43" s="10">
        <v>138.202</v>
      </c>
      <c r="AB43" s="10">
        <v>103.69499999999999</v>
      </c>
      <c r="AC43" s="10">
        <v>55.393999999999998</v>
      </c>
      <c r="AD43" s="10">
        <v>122.985</v>
      </c>
      <c r="AE43" s="127">
        <v>87.301000000000002</v>
      </c>
      <c r="AF43" s="10">
        <v>199.08799999999999</v>
      </c>
      <c r="AG43" s="10">
        <v>197.86099999999999</v>
      </c>
      <c r="AH43" s="10">
        <v>73.795000000000002</v>
      </c>
      <c r="AI43" s="173">
        <v>92.662999999999997</v>
      </c>
      <c r="AJ43" s="173">
        <v>110.777</v>
      </c>
      <c r="AK43" s="173">
        <v>90.084999999999994</v>
      </c>
      <c r="AL43" s="173">
        <v>95.801000000000002</v>
      </c>
      <c r="AM43" s="173">
        <v>166.31299999999999</v>
      </c>
      <c r="AN43" s="173"/>
      <c r="AO43" s="173"/>
      <c r="AP43" s="173"/>
      <c r="AQ43" s="173"/>
      <c r="AR43" s="173"/>
      <c r="AS43" s="173"/>
      <c r="AT43" s="173"/>
      <c r="AU43" s="173"/>
      <c r="AV43" s="173"/>
      <c r="AW43" s="173"/>
      <c r="AX43" s="173"/>
      <c r="AY43" s="173"/>
    </row>
    <row r="44" spans="1:51" ht="15">
      <c r="A44" s="186">
        <v>44682</v>
      </c>
      <c r="B44" s="156">
        <v>163.33000000000001</v>
      </c>
      <c r="C44" s="156">
        <v>323.23</v>
      </c>
      <c r="D44" s="155">
        <v>245.16</v>
      </c>
      <c r="E44" s="10">
        <v>388.91300000000001</v>
      </c>
      <c r="F44" s="10">
        <v>360.49799999999999</v>
      </c>
      <c r="G44" s="10">
        <v>516.45500000000004</v>
      </c>
      <c r="H44" s="10">
        <v>391.60300000000001</v>
      </c>
      <c r="I44" s="10">
        <v>176.46600000000001</v>
      </c>
      <c r="J44" s="10">
        <v>171.64699999999999</v>
      </c>
      <c r="K44" s="10">
        <v>105.31699999999999</v>
      </c>
      <c r="L44" s="10">
        <v>130.11500000000001</v>
      </c>
      <c r="M44" s="10">
        <v>203.85400000000001</v>
      </c>
      <c r="N44" s="10">
        <v>322.36500000000001</v>
      </c>
      <c r="O44" s="10">
        <v>241.535</v>
      </c>
      <c r="P44" s="10">
        <v>156.46600000000001</v>
      </c>
      <c r="Q44" s="10">
        <v>251.011</v>
      </c>
      <c r="R44" s="10">
        <v>481.52499999999998</v>
      </c>
      <c r="S44" s="10">
        <v>262.029</v>
      </c>
      <c r="T44" s="10">
        <v>344.24099999999999</v>
      </c>
      <c r="U44" s="10">
        <v>208.28</v>
      </c>
      <c r="V44" s="10">
        <v>177.85499999999999</v>
      </c>
      <c r="W44" s="10">
        <v>62.956000000000003</v>
      </c>
      <c r="X44" s="10">
        <v>79.293000000000006</v>
      </c>
      <c r="Y44" s="10">
        <v>134.60900000000001</v>
      </c>
      <c r="Z44" s="10">
        <v>272.512</v>
      </c>
      <c r="AA44" s="10">
        <v>296.55200000000002</v>
      </c>
      <c r="AB44" s="10">
        <v>219.21</v>
      </c>
      <c r="AC44" s="10">
        <v>139.35300000000001</v>
      </c>
      <c r="AD44" s="10">
        <v>199.15199999999999</v>
      </c>
      <c r="AE44" s="127">
        <v>66.364999999999995</v>
      </c>
      <c r="AF44" s="10">
        <v>336.29300000000001</v>
      </c>
      <c r="AG44" s="10">
        <v>240.21</v>
      </c>
      <c r="AH44" s="10">
        <v>101.444</v>
      </c>
      <c r="AI44" s="173">
        <v>201.07499999999999</v>
      </c>
      <c r="AJ44" s="173">
        <v>236.83699999999999</v>
      </c>
      <c r="AK44" s="173">
        <v>151.02600000000001</v>
      </c>
      <c r="AL44" s="173">
        <v>293.99400000000003</v>
      </c>
      <c r="AM44" s="173">
        <v>370.77300000000002</v>
      </c>
      <c r="AN44" s="173"/>
      <c r="AO44" s="173"/>
      <c r="AP44" s="173"/>
      <c r="AQ44" s="173"/>
      <c r="AR44" s="173"/>
      <c r="AS44" s="173"/>
      <c r="AT44" s="173"/>
      <c r="AU44" s="173"/>
      <c r="AV44" s="173"/>
      <c r="AW44" s="173"/>
      <c r="AX44" s="173"/>
      <c r="AY44" s="173"/>
    </row>
    <row r="45" spans="1:51" ht="15">
      <c r="A45" s="186">
        <v>44713</v>
      </c>
      <c r="B45" s="156">
        <v>216.87</v>
      </c>
      <c r="C45" s="156">
        <v>522.76</v>
      </c>
      <c r="D45" s="155">
        <v>389.71</v>
      </c>
      <c r="E45" s="10">
        <v>588.01099999999997</v>
      </c>
      <c r="F45" s="10">
        <v>286.45100000000002</v>
      </c>
      <c r="G45" s="10">
        <v>1124.1389999999999</v>
      </c>
      <c r="H45" s="10">
        <v>284.89600000000002</v>
      </c>
      <c r="I45" s="10">
        <v>179.774</v>
      </c>
      <c r="J45" s="10">
        <v>279.35300000000001</v>
      </c>
      <c r="K45" s="10">
        <v>298.85700000000003</v>
      </c>
      <c r="L45" s="10">
        <v>480.613</v>
      </c>
      <c r="M45" s="10">
        <v>82.569000000000003</v>
      </c>
      <c r="N45" s="10">
        <v>498.37099999999998</v>
      </c>
      <c r="O45" s="10">
        <v>210.505</v>
      </c>
      <c r="P45" s="10">
        <v>599.28700000000003</v>
      </c>
      <c r="Q45" s="10">
        <v>706.42</v>
      </c>
      <c r="R45" s="10">
        <v>877.54600000000005</v>
      </c>
      <c r="S45" s="10">
        <v>483.33600000000001</v>
      </c>
      <c r="T45" s="10">
        <v>772.02099999999996</v>
      </c>
      <c r="U45" s="10">
        <v>257.31599999999997</v>
      </c>
      <c r="V45" s="10">
        <v>166.637</v>
      </c>
      <c r="W45" s="10">
        <v>204.32900000000001</v>
      </c>
      <c r="X45" s="10">
        <v>273.209</v>
      </c>
      <c r="Y45" s="10">
        <v>265.03100000000001</v>
      </c>
      <c r="Z45" s="10">
        <v>477.62299999999999</v>
      </c>
      <c r="AA45" s="10">
        <v>349.08699999999999</v>
      </c>
      <c r="AB45" s="10">
        <v>88.203000000000003</v>
      </c>
      <c r="AC45" s="10">
        <v>343.49200000000002</v>
      </c>
      <c r="AD45" s="10">
        <v>554.45100000000002</v>
      </c>
      <c r="AE45" s="127">
        <v>291.33499999999998</v>
      </c>
      <c r="AF45" s="10">
        <v>671.55600000000004</v>
      </c>
      <c r="AG45" s="10">
        <v>229.33799999999999</v>
      </c>
      <c r="AH45" s="10">
        <v>114.023</v>
      </c>
      <c r="AI45" s="173">
        <v>513.69399999999996</v>
      </c>
      <c r="AJ45" s="173">
        <v>367.14499999999998</v>
      </c>
      <c r="AK45" s="173">
        <v>229.52500000000001</v>
      </c>
      <c r="AL45" s="173">
        <v>575.75599999999997</v>
      </c>
      <c r="AM45" s="173">
        <v>1010.532</v>
      </c>
      <c r="AN45" s="173"/>
      <c r="AO45" s="173"/>
      <c r="AP45" s="173"/>
      <c r="AQ45" s="173"/>
      <c r="AR45" s="173"/>
      <c r="AS45" s="173"/>
      <c r="AT45" s="173"/>
      <c r="AU45" s="173"/>
      <c r="AV45" s="173"/>
      <c r="AW45" s="173"/>
      <c r="AX45" s="173"/>
      <c r="AY45" s="173"/>
    </row>
    <row r="46" spans="1:51" ht="15">
      <c r="A46" s="186">
        <v>44743</v>
      </c>
      <c r="B46" s="156">
        <v>106.24</v>
      </c>
      <c r="C46" s="156">
        <v>291.37</v>
      </c>
      <c r="D46" s="155">
        <v>210.17</v>
      </c>
      <c r="E46" s="10">
        <v>309.13299999999998</v>
      </c>
      <c r="F46" s="10">
        <v>105.497</v>
      </c>
      <c r="G46" s="10">
        <v>374.798</v>
      </c>
      <c r="H46" s="10">
        <v>103.804</v>
      </c>
      <c r="I46" s="10">
        <v>31.420999999999999</v>
      </c>
      <c r="J46" s="10">
        <v>162.03</v>
      </c>
      <c r="K46" s="10">
        <v>199.69399999999999</v>
      </c>
      <c r="L46" s="10">
        <v>222.19200000000001</v>
      </c>
      <c r="M46" s="10">
        <v>43.252000000000002</v>
      </c>
      <c r="N46" s="10">
        <v>277.87900000000002</v>
      </c>
      <c r="O46" s="10">
        <v>42.107999999999997</v>
      </c>
      <c r="P46" s="10">
        <v>606.03399999999999</v>
      </c>
      <c r="Q46" s="10">
        <v>324.04300000000001</v>
      </c>
      <c r="R46" s="10">
        <v>357.90800000000002</v>
      </c>
      <c r="S46" s="10">
        <v>459.42599999999999</v>
      </c>
      <c r="T46" s="10">
        <v>421.392</v>
      </c>
      <c r="U46" s="10">
        <v>76.537999999999997</v>
      </c>
      <c r="V46" s="10">
        <v>43.404000000000003</v>
      </c>
      <c r="W46" s="10">
        <v>91.962000000000003</v>
      </c>
      <c r="X46" s="10">
        <v>109.045</v>
      </c>
      <c r="Y46" s="10">
        <v>189.53399999999999</v>
      </c>
      <c r="Z46" s="10">
        <v>320.20400000000001</v>
      </c>
      <c r="AA46" s="10">
        <v>90.405000000000001</v>
      </c>
      <c r="AB46" s="10">
        <v>13.611000000000001</v>
      </c>
      <c r="AC46" s="10">
        <v>242.04900000000001</v>
      </c>
      <c r="AD46" s="10">
        <v>408.37</v>
      </c>
      <c r="AE46" s="127">
        <v>229.17</v>
      </c>
      <c r="AF46" s="10">
        <v>845.01199999999994</v>
      </c>
      <c r="AG46" s="10">
        <v>85.224999999999994</v>
      </c>
      <c r="AH46" s="10">
        <v>43.01</v>
      </c>
      <c r="AI46" s="173">
        <v>311.053</v>
      </c>
      <c r="AJ46" s="173">
        <v>164.18899999999999</v>
      </c>
      <c r="AK46" s="173">
        <v>86.120999999999995</v>
      </c>
      <c r="AL46" s="173">
        <v>558.65099999999995</v>
      </c>
      <c r="AM46" s="173">
        <v>601.678</v>
      </c>
      <c r="AN46" s="173"/>
      <c r="AO46" s="173"/>
      <c r="AP46" s="173"/>
      <c r="AQ46" s="173"/>
      <c r="AR46" s="173"/>
      <c r="AS46" s="173"/>
      <c r="AT46" s="173"/>
      <c r="AU46" s="173"/>
      <c r="AV46" s="173"/>
      <c r="AW46" s="173"/>
      <c r="AX46" s="173"/>
      <c r="AY46" s="173"/>
    </row>
    <row r="47" spans="1:51" ht="15">
      <c r="A47" s="186">
        <v>44774</v>
      </c>
      <c r="B47" s="156">
        <v>46.83</v>
      </c>
      <c r="C47" s="156">
        <v>119.4</v>
      </c>
      <c r="D47" s="155">
        <v>88.63</v>
      </c>
      <c r="E47" s="10">
        <v>113.93300000000001</v>
      </c>
      <c r="F47" s="10">
        <v>55.286999999999999</v>
      </c>
      <c r="G47" s="10">
        <v>132.321</v>
      </c>
      <c r="H47" s="10">
        <v>73.231999999999999</v>
      </c>
      <c r="I47" s="10">
        <v>30.52</v>
      </c>
      <c r="J47" s="10">
        <v>68.569000000000003</v>
      </c>
      <c r="K47" s="10">
        <v>64.739000000000004</v>
      </c>
      <c r="L47" s="10">
        <v>96.414000000000001</v>
      </c>
      <c r="M47" s="10">
        <v>27.757999999999999</v>
      </c>
      <c r="N47" s="10">
        <v>208.53</v>
      </c>
      <c r="O47" s="10">
        <v>36.392000000000003</v>
      </c>
      <c r="P47" s="10">
        <v>191.654</v>
      </c>
      <c r="Q47" s="10">
        <v>103.298</v>
      </c>
      <c r="R47" s="10">
        <v>174.952</v>
      </c>
      <c r="S47" s="10">
        <v>151.767</v>
      </c>
      <c r="T47" s="10">
        <v>141.13999999999999</v>
      </c>
      <c r="U47" s="10">
        <v>43.637999999999998</v>
      </c>
      <c r="V47" s="10">
        <v>27.116</v>
      </c>
      <c r="W47" s="10">
        <v>38.581000000000003</v>
      </c>
      <c r="X47" s="10">
        <v>43.127000000000002</v>
      </c>
      <c r="Y47" s="10">
        <v>74.486999999999995</v>
      </c>
      <c r="Z47" s="10">
        <v>100.116</v>
      </c>
      <c r="AA47" s="10">
        <v>51.67</v>
      </c>
      <c r="AB47" s="10">
        <v>32.628999999999998</v>
      </c>
      <c r="AC47" s="10">
        <v>72.03</v>
      </c>
      <c r="AD47" s="10">
        <v>127.185</v>
      </c>
      <c r="AE47" s="127">
        <v>71.906999999999996</v>
      </c>
      <c r="AF47" s="10">
        <v>225.81700000000001</v>
      </c>
      <c r="AG47" s="10">
        <v>44.597000000000001</v>
      </c>
      <c r="AH47" s="10">
        <v>27.564</v>
      </c>
      <c r="AI47" s="173">
        <v>110.952</v>
      </c>
      <c r="AJ47" s="173">
        <v>61.517000000000003</v>
      </c>
      <c r="AK47" s="173">
        <v>39.292999999999999</v>
      </c>
      <c r="AL47" s="173">
        <v>240.28800000000001</v>
      </c>
      <c r="AM47" s="173">
        <v>209.18799999999999</v>
      </c>
      <c r="AN47" s="173"/>
      <c r="AO47" s="173"/>
      <c r="AP47" s="173"/>
      <c r="AQ47" s="173"/>
      <c r="AR47" s="173"/>
      <c r="AS47" s="173"/>
      <c r="AT47" s="173"/>
      <c r="AU47" s="173"/>
      <c r="AV47" s="173"/>
      <c r="AW47" s="173"/>
      <c r="AX47" s="173"/>
      <c r="AY47" s="173"/>
    </row>
    <row r="48" spans="1:51" ht="15">
      <c r="A48" s="186">
        <v>44805</v>
      </c>
      <c r="B48" s="156">
        <v>32.590000000000003</v>
      </c>
      <c r="C48" s="156">
        <v>69.95</v>
      </c>
      <c r="D48" s="157">
        <v>55.11</v>
      </c>
      <c r="E48" s="10">
        <v>80.814999999999998</v>
      </c>
      <c r="F48" s="10">
        <v>54.53</v>
      </c>
      <c r="G48" s="10">
        <v>80.578000000000003</v>
      </c>
      <c r="H48" s="10">
        <v>49.256</v>
      </c>
      <c r="I48" s="10">
        <v>26.696999999999999</v>
      </c>
      <c r="J48" s="10">
        <v>50.021999999999998</v>
      </c>
      <c r="K48" s="10">
        <v>41.93</v>
      </c>
      <c r="L48" s="10">
        <v>73.584999999999994</v>
      </c>
      <c r="M48" s="10">
        <v>28.513000000000002</v>
      </c>
      <c r="N48" s="10">
        <v>81.683000000000007</v>
      </c>
      <c r="O48" s="10">
        <v>30.361000000000001</v>
      </c>
      <c r="P48" s="10">
        <v>78.138000000000005</v>
      </c>
      <c r="Q48" s="10">
        <v>63.372999999999998</v>
      </c>
      <c r="R48" s="10">
        <v>110.10899999999999</v>
      </c>
      <c r="S48" s="10">
        <v>69.046999999999997</v>
      </c>
      <c r="T48" s="10">
        <v>97.870999999999995</v>
      </c>
      <c r="U48" s="10">
        <v>52.527000000000001</v>
      </c>
      <c r="V48" s="10">
        <v>23.335999999999999</v>
      </c>
      <c r="W48" s="10">
        <v>35.877000000000002</v>
      </c>
      <c r="X48" s="10">
        <v>39.698999999999998</v>
      </c>
      <c r="Y48" s="10">
        <v>59.066000000000003</v>
      </c>
      <c r="Z48" s="10">
        <v>55.993000000000002</v>
      </c>
      <c r="AA48" s="10">
        <v>41.802999999999997</v>
      </c>
      <c r="AB48" s="10">
        <v>29.341000000000001</v>
      </c>
      <c r="AC48" s="10">
        <v>56.862000000000002</v>
      </c>
      <c r="AD48" s="10">
        <v>57.841000000000001</v>
      </c>
      <c r="AE48" s="127">
        <v>45.899000000000001</v>
      </c>
      <c r="AF48" s="10">
        <v>95.93</v>
      </c>
      <c r="AG48" s="10">
        <v>34.201999999999998</v>
      </c>
      <c r="AH48" s="10">
        <v>31.33</v>
      </c>
      <c r="AI48" s="173">
        <v>77.777000000000001</v>
      </c>
      <c r="AJ48" s="173">
        <v>42.292999999999999</v>
      </c>
      <c r="AK48" s="173">
        <v>26.236000000000001</v>
      </c>
      <c r="AL48" s="173">
        <v>120.896</v>
      </c>
      <c r="AM48" s="173">
        <v>114.595</v>
      </c>
      <c r="AN48" s="173"/>
      <c r="AO48" s="173"/>
      <c r="AP48" s="173"/>
      <c r="AQ48" s="173"/>
      <c r="AR48" s="173"/>
      <c r="AS48" s="173"/>
      <c r="AT48" s="173"/>
      <c r="AU48" s="173"/>
      <c r="AV48" s="173"/>
      <c r="AW48" s="173"/>
      <c r="AX48" s="173"/>
      <c r="AY48" s="173"/>
    </row>
    <row r="49" spans="1:1005" ht="15">
      <c r="A49" s="186">
        <v>44835</v>
      </c>
      <c r="B49" s="156">
        <v>41.95</v>
      </c>
      <c r="C49" s="156">
        <v>69.11</v>
      </c>
      <c r="D49" s="157">
        <v>59.05</v>
      </c>
      <c r="E49" s="10">
        <v>88.278000000000006</v>
      </c>
      <c r="F49" s="10">
        <v>61.09</v>
      </c>
      <c r="G49" s="10">
        <v>89.343000000000004</v>
      </c>
      <c r="H49" s="10">
        <v>42.177</v>
      </c>
      <c r="I49" s="10">
        <v>28.765999999999998</v>
      </c>
      <c r="J49" s="10">
        <v>48.36</v>
      </c>
      <c r="K49" s="10">
        <v>55.005000000000003</v>
      </c>
      <c r="L49" s="10">
        <v>48.82</v>
      </c>
      <c r="M49" s="10">
        <v>27.538</v>
      </c>
      <c r="N49" s="10">
        <v>68.634</v>
      </c>
      <c r="O49" s="10">
        <v>58.587000000000003</v>
      </c>
      <c r="P49" s="10">
        <v>68.652000000000001</v>
      </c>
      <c r="Q49" s="10">
        <v>61.625</v>
      </c>
      <c r="R49" s="10">
        <v>100.94499999999999</v>
      </c>
      <c r="S49" s="10">
        <v>69.941000000000003</v>
      </c>
      <c r="T49" s="10">
        <v>66.725999999999999</v>
      </c>
      <c r="U49" s="10">
        <v>52.332999999999998</v>
      </c>
      <c r="V49" s="10">
        <v>27.584</v>
      </c>
      <c r="W49" s="10">
        <v>40.598999999999997</v>
      </c>
      <c r="X49" s="10">
        <v>32.292000000000002</v>
      </c>
      <c r="Y49" s="10">
        <v>60.064</v>
      </c>
      <c r="Z49" s="10">
        <v>54.828000000000003</v>
      </c>
      <c r="AA49" s="10">
        <v>64.418000000000006</v>
      </c>
      <c r="AB49" s="10">
        <v>58.387999999999998</v>
      </c>
      <c r="AC49" s="10">
        <v>47.75</v>
      </c>
      <c r="AD49" s="10">
        <v>60.39</v>
      </c>
      <c r="AE49" s="127">
        <v>39.154000000000003</v>
      </c>
      <c r="AF49" s="10">
        <v>86.575000000000003</v>
      </c>
      <c r="AG49" s="10">
        <v>38.697000000000003</v>
      </c>
      <c r="AH49" s="10">
        <v>54.280999999999999</v>
      </c>
      <c r="AI49" s="173">
        <v>129.934</v>
      </c>
      <c r="AJ49" s="173">
        <v>46.704999999999998</v>
      </c>
      <c r="AK49" s="173">
        <v>41.451000000000001</v>
      </c>
      <c r="AL49" s="173">
        <v>174.10499999999999</v>
      </c>
      <c r="AM49" s="173">
        <v>109.07299999999999</v>
      </c>
      <c r="AN49" s="173"/>
      <c r="AO49" s="173"/>
      <c r="AP49" s="173"/>
      <c r="AQ49" s="173"/>
      <c r="AR49" s="173"/>
      <c r="AS49" s="173"/>
      <c r="AT49" s="173"/>
      <c r="AU49" s="173"/>
      <c r="AV49" s="173"/>
      <c r="AW49" s="173"/>
      <c r="AX49" s="173"/>
      <c r="AY49" s="173"/>
    </row>
    <row r="50" spans="1:1005" ht="15">
      <c r="A50" s="186">
        <v>44866</v>
      </c>
      <c r="B50" s="156">
        <v>48.32</v>
      </c>
      <c r="C50" s="156">
        <v>55.3</v>
      </c>
      <c r="D50" s="157">
        <v>51.13</v>
      </c>
      <c r="E50" s="10">
        <v>65.724000000000004</v>
      </c>
      <c r="F50" s="10">
        <v>62.052</v>
      </c>
      <c r="G50" s="10">
        <v>79.995000000000005</v>
      </c>
      <c r="H50" s="10">
        <v>46.731000000000002</v>
      </c>
      <c r="I50" s="10">
        <v>37.499000000000002</v>
      </c>
      <c r="J50" s="10">
        <v>46.987000000000002</v>
      </c>
      <c r="K50" s="10">
        <v>52.127000000000002</v>
      </c>
      <c r="L50" s="10">
        <v>58.395000000000003</v>
      </c>
      <c r="M50" s="10">
        <v>34.325000000000003</v>
      </c>
      <c r="N50" s="10">
        <v>62.09</v>
      </c>
      <c r="O50" s="10">
        <v>49.695999999999998</v>
      </c>
      <c r="P50" s="10">
        <v>65.334000000000003</v>
      </c>
      <c r="Q50" s="10">
        <v>67.655000000000001</v>
      </c>
      <c r="R50" s="10">
        <v>74.588999999999999</v>
      </c>
      <c r="S50" s="10">
        <v>62.79</v>
      </c>
      <c r="T50" s="10">
        <v>62.895000000000003</v>
      </c>
      <c r="U50" s="10">
        <v>46.77</v>
      </c>
      <c r="V50" s="10">
        <v>40.816000000000003</v>
      </c>
      <c r="W50" s="10">
        <v>37.186</v>
      </c>
      <c r="X50" s="10">
        <v>37.451000000000001</v>
      </c>
      <c r="Y50" s="10">
        <v>79.090999999999994</v>
      </c>
      <c r="Z50" s="10">
        <v>54.604999999999997</v>
      </c>
      <c r="AA50" s="10">
        <v>54.203000000000003</v>
      </c>
      <c r="AB50" s="10">
        <v>47.817999999999998</v>
      </c>
      <c r="AC50" s="10">
        <v>52.616999999999997</v>
      </c>
      <c r="AD50" s="10">
        <v>61.942999999999998</v>
      </c>
      <c r="AE50" s="127">
        <v>45.816000000000003</v>
      </c>
      <c r="AF50" s="10">
        <v>77.045000000000002</v>
      </c>
      <c r="AG50" s="10">
        <v>52.32</v>
      </c>
      <c r="AH50" s="10">
        <v>41.593000000000004</v>
      </c>
      <c r="AI50" s="173">
        <v>73.569000000000003</v>
      </c>
      <c r="AJ50" s="173">
        <v>49.832000000000001</v>
      </c>
      <c r="AK50" s="173">
        <v>49.921999999999997</v>
      </c>
      <c r="AL50" s="173">
        <v>87.974000000000004</v>
      </c>
      <c r="AM50" s="173">
        <v>91.525000000000006</v>
      </c>
      <c r="AN50" s="173"/>
      <c r="AO50" s="173"/>
      <c r="AP50" s="173"/>
      <c r="AQ50" s="173"/>
      <c r="AR50" s="173"/>
      <c r="AS50" s="173"/>
      <c r="AT50" s="173"/>
      <c r="AU50" s="173"/>
      <c r="AV50" s="173"/>
      <c r="AW50" s="173"/>
      <c r="AX50" s="173"/>
      <c r="AY50" s="173"/>
    </row>
    <row r="51" spans="1:1005" ht="15">
      <c r="A51" s="186">
        <v>44896</v>
      </c>
      <c r="B51" s="156">
        <v>34.85</v>
      </c>
      <c r="C51" s="156">
        <v>34.85</v>
      </c>
      <c r="D51" s="157">
        <v>34.85</v>
      </c>
      <c r="E51" s="10">
        <v>55.923000000000002</v>
      </c>
      <c r="F51" s="10">
        <v>45.915999999999997</v>
      </c>
      <c r="G51" s="10">
        <v>66.206999999999994</v>
      </c>
      <c r="H51" s="10">
        <v>43.402000000000001</v>
      </c>
      <c r="I51" s="10">
        <v>33.21</v>
      </c>
      <c r="J51" s="10">
        <v>41.45</v>
      </c>
      <c r="K51" s="10">
        <v>40.561999999999998</v>
      </c>
      <c r="L51" s="10">
        <v>49.427</v>
      </c>
      <c r="M51" s="10">
        <v>29.827000000000002</v>
      </c>
      <c r="N51" s="10">
        <v>52.7</v>
      </c>
      <c r="O51" s="10">
        <v>38.53</v>
      </c>
      <c r="P51" s="10">
        <v>64.935000000000002</v>
      </c>
      <c r="Q51" s="10">
        <v>63.981999999999999</v>
      </c>
      <c r="R51" s="10">
        <v>61.987000000000002</v>
      </c>
      <c r="S51" s="10">
        <v>56.226999999999997</v>
      </c>
      <c r="T51" s="10">
        <v>56.585000000000001</v>
      </c>
      <c r="U51" s="10">
        <v>37.764000000000003</v>
      </c>
      <c r="V51" s="10">
        <v>32.844000000000001</v>
      </c>
      <c r="W51" s="10">
        <v>30.76</v>
      </c>
      <c r="X51" s="10">
        <v>32.451000000000001</v>
      </c>
      <c r="Y51" s="10">
        <v>47.392000000000003</v>
      </c>
      <c r="Z51" s="10">
        <v>49.110999999999997</v>
      </c>
      <c r="AA51" s="10">
        <v>46.162999999999997</v>
      </c>
      <c r="AB51" s="10">
        <v>34.183999999999997</v>
      </c>
      <c r="AC51" s="10">
        <v>43.561999999999998</v>
      </c>
      <c r="AD51" s="10">
        <v>50.59</v>
      </c>
      <c r="AE51" s="127">
        <v>40.03</v>
      </c>
      <c r="AF51" s="10">
        <v>65.965999999999994</v>
      </c>
      <c r="AG51" s="10">
        <v>42.572000000000003</v>
      </c>
      <c r="AH51" s="10">
        <v>31.988</v>
      </c>
      <c r="AI51" s="173">
        <v>57.262</v>
      </c>
      <c r="AJ51" s="173">
        <v>46.398000000000003</v>
      </c>
      <c r="AK51" s="173">
        <v>43.293999999999997</v>
      </c>
      <c r="AL51" s="173">
        <v>69.555000000000007</v>
      </c>
      <c r="AM51" s="173">
        <v>72.947999999999993</v>
      </c>
      <c r="AN51" s="173"/>
      <c r="AO51" s="173"/>
      <c r="AP51" s="173"/>
      <c r="AQ51" s="173"/>
      <c r="AR51" s="173"/>
      <c r="AS51" s="173"/>
      <c r="AT51" s="173"/>
      <c r="AU51" s="173"/>
      <c r="AV51" s="173"/>
      <c r="AW51" s="173"/>
      <c r="AX51" s="173"/>
      <c r="AY51" s="173"/>
    </row>
    <row r="52" spans="1:1005" ht="15">
      <c r="A52" s="186">
        <v>44927</v>
      </c>
      <c r="B52" s="156">
        <v>34.79</v>
      </c>
      <c r="C52" s="156">
        <v>45.46</v>
      </c>
      <c r="D52" s="157">
        <v>40.340000000000003</v>
      </c>
      <c r="E52" s="10">
        <v>49.872999999999998</v>
      </c>
      <c r="F52" s="10">
        <v>40.536000000000001</v>
      </c>
      <c r="G52" s="10">
        <v>57.052</v>
      </c>
      <c r="H52" s="10">
        <v>35.92</v>
      </c>
      <c r="I52" s="10">
        <v>27.943000000000001</v>
      </c>
      <c r="J52" s="10">
        <v>37.058999999999997</v>
      </c>
      <c r="K52" s="10">
        <v>34.209000000000003</v>
      </c>
      <c r="L52" s="10">
        <v>42.781999999999996</v>
      </c>
      <c r="M52" s="10">
        <v>27.227</v>
      </c>
      <c r="N52" s="10">
        <v>47.7</v>
      </c>
      <c r="O52" s="10">
        <v>35.78</v>
      </c>
      <c r="P52" s="10">
        <v>54.805</v>
      </c>
      <c r="Q52" s="10">
        <v>78.155000000000001</v>
      </c>
      <c r="R52" s="10">
        <v>54.71</v>
      </c>
      <c r="S52" s="10">
        <v>49.581000000000003</v>
      </c>
      <c r="T52" s="10">
        <v>51.255000000000003</v>
      </c>
      <c r="U52" s="10">
        <v>33.536000000000001</v>
      </c>
      <c r="V52" s="10">
        <v>27.902999999999999</v>
      </c>
      <c r="W52" s="10">
        <v>27.620999999999999</v>
      </c>
      <c r="X52" s="10">
        <v>29.478999999999999</v>
      </c>
      <c r="Y52" s="10">
        <v>41.832000000000001</v>
      </c>
      <c r="Z52" s="10">
        <v>49.807000000000002</v>
      </c>
      <c r="AA52" s="10">
        <v>43.069000000000003</v>
      </c>
      <c r="AB52" s="10">
        <v>28.69</v>
      </c>
      <c r="AC52" s="10">
        <v>40.33</v>
      </c>
      <c r="AD52" s="10">
        <v>44.392000000000003</v>
      </c>
      <c r="AE52" s="127">
        <v>36.847000000000001</v>
      </c>
      <c r="AF52" s="10">
        <v>61.19</v>
      </c>
      <c r="AG52" s="10">
        <v>35.664999999999999</v>
      </c>
      <c r="AH52" s="10">
        <v>28.853999999999999</v>
      </c>
      <c r="AI52" s="173">
        <v>53.286999999999999</v>
      </c>
      <c r="AJ52" s="173">
        <v>49.621000000000002</v>
      </c>
      <c r="AK52" s="173">
        <v>38.792999999999999</v>
      </c>
      <c r="AL52" s="173">
        <v>63.805</v>
      </c>
      <c r="AM52" s="173">
        <v>64.316999999999993</v>
      </c>
      <c r="AN52" s="173"/>
      <c r="AO52" s="173"/>
      <c r="AP52" s="173"/>
      <c r="AQ52" s="173"/>
      <c r="AR52" s="173"/>
      <c r="AS52" s="173"/>
      <c r="AT52" s="173"/>
      <c r="AU52" s="173"/>
      <c r="AV52" s="173"/>
      <c r="AW52" s="173"/>
      <c r="AX52" s="173"/>
      <c r="AY52" s="173"/>
    </row>
    <row r="53" spans="1:1005" ht="15">
      <c r="A53" s="186">
        <v>44958</v>
      </c>
      <c r="B53" s="156">
        <v>38.85</v>
      </c>
      <c r="C53" s="156">
        <v>49.49</v>
      </c>
      <c r="D53" s="157">
        <v>44.54</v>
      </c>
      <c r="E53" s="10">
        <v>47.155000000000001</v>
      </c>
      <c r="F53" s="10">
        <v>102.8</v>
      </c>
      <c r="G53" s="10">
        <v>55.765999999999998</v>
      </c>
      <c r="H53" s="10">
        <v>35.226999999999997</v>
      </c>
      <c r="I53" s="10">
        <v>30.597000000000001</v>
      </c>
      <c r="J53" s="10">
        <v>34.670999999999999</v>
      </c>
      <c r="K53" s="10">
        <v>40.014000000000003</v>
      </c>
      <c r="L53" s="10">
        <v>42.261000000000003</v>
      </c>
      <c r="M53" s="10">
        <v>29.105</v>
      </c>
      <c r="N53" s="10">
        <v>45.177999999999997</v>
      </c>
      <c r="O53" s="10">
        <v>52.758000000000003</v>
      </c>
      <c r="P53" s="10">
        <v>65.876999999999995</v>
      </c>
      <c r="Q53" s="10">
        <v>60.201000000000001</v>
      </c>
      <c r="R53" s="10">
        <v>50.79</v>
      </c>
      <c r="S53" s="10">
        <v>49.121000000000002</v>
      </c>
      <c r="T53" s="10">
        <v>55.33</v>
      </c>
      <c r="U53" s="10">
        <v>33.488999999999997</v>
      </c>
      <c r="V53" s="10">
        <v>28.558</v>
      </c>
      <c r="W53" s="10">
        <v>39.957000000000001</v>
      </c>
      <c r="X53" s="10">
        <v>31.367999999999999</v>
      </c>
      <c r="Y53" s="10">
        <v>41.07</v>
      </c>
      <c r="Z53" s="10">
        <v>46.314999999999998</v>
      </c>
      <c r="AA53" s="10">
        <v>46.106999999999999</v>
      </c>
      <c r="AB53" s="10">
        <v>28.420999999999999</v>
      </c>
      <c r="AC53" s="10">
        <v>40.555999999999997</v>
      </c>
      <c r="AD53" s="10">
        <v>41.771999999999998</v>
      </c>
      <c r="AE53" s="127">
        <v>37.756</v>
      </c>
      <c r="AF53" s="10">
        <v>58.112000000000002</v>
      </c>
      <c r="AG53" s="10">
        <v>35.613</v>
      </c>
      <c r="AH53" s="10">
        <v>39.081000000000003</v>
      </c>
      <c r="AI53" s="173">
        <v>62.915999999999997</v>
      </c>
      <c r="AJ53" s="173">
        <v>45.383000000000003</v>
      </c>
      <c r="AK53" s="173">
        <v>42.286000000000001</v>
      </c>
      <c r="AL53" s="173">
        <v>61.235999999999997</v>
      </c>
      <c r="AM53" s="173">
        <v>58.709000000000003</v>
      </c>
      <c r="AN53" s="173"/>
      <c r="AO53" s="173"/>
      <c r="AP53" s="173"/>
      <c r="AQ53" s="173"/>
      <c r="AR53" s="173"/>
      <c r="AS53" s="173"/>
      <c r="AT53" s="173"/>
      <c r="AU53" s="173"/>
      <c r="AV53" s="173"/>
      <c r="AW53" s="173"/>
      <c r="AX53" s="173"/>
      <c r="AY53" s="173"/>
    </row>
    <row r="54" spans="1:1005" ht="15">
      <c r="A54" s="186">
        <v>44986</v>
      </c>
      <c r="B54" s="156">
        <v>85.95</v>
      </c>
      <c r="C54" s="156">
        <v>115.01</v>
      </c>
      <c r="D54" s="157">
        <v>102.32</v>
      </c>
      <c r="E54" s="10">
        <v>75.655000000000001</v>
      </c>
      <c r="F54" s="10">
        <v>214.56</v>
      </c>
      <c r="G54" s="10">
        <v>86.48</v>
      </c>
      <c r="H54" s="10">
        <v>78.914000000000001</v>
      </c>
      <c r="I54" s="10">
        <v>106.334</v>
      </c>
      <c r="J54" s="10">
        <v>74.150000000000006</v>
      </c>
      <c r="K54" s="10">
        <v>60.811</v>
      </c>
      <c r="L54" s="10">
        <v>118.869</v>
      </c>
      <c r="M54" s="10">
        <v>92.5</v>
      </c>
      <c r="N54" s="10">
        <v>108.932</v>
      </c>
      <c r="O54" s="10">
        <v>114.53100000000001</v>
      </c>
      <c r="P54" s="10">
        <v>100.873</v>
      </c>
      <c r="Q54" s="10">
        <v>117.248</v>
      </c>
      <c r="R54" s="10">
        <v>98.521000000000001</v>
      </c>
      <c r="S54" s="10">
        <v>88.881</v>
      </c>
      <c r="T54" s="10">
        <v>80.986999999999995</v>
      </c>
      <c r="U54" s="10">
        <v>69.409000000000006</v>
      </c>
      <c r="V54" s="10">
        <v>53.331000000000003</v>
      </c>
      <c r="W54" s="10">
        <v>65.835999999999999</v>
      </c>
      <c r="X54" s="10">
        <v>95.52</v>
      </c>
      <c r="Y54" s="10">
        <v>88.313999999999993</v>
      </c>
      <c r="Z54" s="10">
        <v>73.903000000000006</v>
      </c>
      <c r="AA54" s="10">
        <v>103.432</v>
      </c>
      <c r="AB54" s="10">
        <v>50.244999999999997</v>
      </c>
      <c r="AC54" s="10">
        <v>80.915999999999997</v>
      </c>
      <c r="AD54" s="10">
        <v>67.14</v>
      </c>
      <c r="AE54" s="127">
        <v>65.417000000000002</v>
      </c>
      <c r="AF54" s="10">
        <v>112.622</v>
      </c>
      <c r="AG54" s="10">
        <v>68.938000000000002</v>
      </c>
      <c r="AH54" s="10">
        <v>70.659000000000006</v>
      </c>
      <c r="AI54" s="173">
        <v>106.694</v>
      </c>
      <c r="AJ54" s="173">
        <v>77.305999999999997</v>
      </c>
      <c r="AK54" s="173">
        <v>82.281999999999996</v>
      </c>
      <c r="AL54" s="173">
        <v>116.203</v>
      </c>
      <c r="AM54" s="173">
        <v>84.65</v>
      </c>
      <c r="AN54" s="173"/>
      <c r="AO54" s="173"/>
      <c r="AP54" s="173"/>
      <c r="AQ54" s="173"/>
      <c r="AR54" s="173"/>
      <c r="AS54" s="173"/>
      <c r="AT54" s="173"/>
      <c r="AU54" s="173"/>
      <c r="AV54" s="173"/>
      <c r="AW54" s="173"/>
      <c r="AX54" s="173"/>
      <c r="AY54" s="173"/>
    </row>
    <row r="55" spans="1:1005" ht="15">
      <c r="A55" s="186">
        <v>45017</v>
      </c>
      <c r="B55" s="156">
        <v>96.73</v>
      </c>
      <c r="C55" s="156">
        <v>164.17</v>
      </c>
      <c r="D55" s="157">
        <v>133.5</v>
      </c>
      <c r="E55" s="10">
        <v>150.339</v>
      </c>
      <c r="F55" s="10">
        <v>338.38299999999998</v>
      </c>
      <c r="G55" s="10">
        <v>145.65299999999999</v>
      </c>
      <c r="H55" s="10">
        <v>124.136</v>
      </c>
      <c r="I55" s="10">
        <v>158.89500000000001</v>
      </c>
      <c r="J55" s="10">
        <v>130.13499999999999</v>
      </c>
      <c r="K55" s="10">
        <v>83.584000000000003</v>
      </c>
      <c r="L55" s="10">
        <v>118.831</v>
      </c>
      <c r="M55" s="10">
        <v>162.203</v>
      </c>
      <c r="N55" s="10">
        <v>138.66399999999999</v>
      </c>
      <c r="O55" s="10">
        <v>97.774000000000001</v>
      </c>
      <c r="P55" s="10">
        <v>156.95400000000001</v>
      </c>
      <c r="Q55" s="10">
        <v>142.255</v>
      </c>
      <c r="R55" s="10">
        <v>165.268</v>
      </c>
      <c r="S55" s="10">
        <v>109.512</v>
      </c>
      <c r="T55" s="10">
        <v>116.596</v>
      </c>
      <c r="U55" s="10">
        <v>105.563</v>
      </c>
      <c r="V55" s="10">
        <v>86.144999999999996</v>
      </c>
      <c r="W55" s="10">
        <v>92.813999999999993</v>
      </c>
      <c r="X55" s="10">
        <v>154.08799999999999</v>
      </c>
      <c r="Y55" s="10">
        <v>127.839</v>
      </c>
      <c r="Z55" s="10">
        <v>138.08500000000001</v>
      </c>
      <c r="AA55" s="10">
        <v>103.846</v>
      </c>
      <c r="AB55" s="10">
        <v>54.750999999999998</v>
      </c>
      <c r="AC55" s="10">
        <v>123.157</v>
      </c>
      <c r="AD55" s="10">
        <v>87.254999999999995</v>
      </c>
      <c r="AE55" s="127">
        <v>199</v>
      </c>
      <c r="AF55" s="10">
        <v>191.68899999999999</v>
      </c>
      <c r="AG55" s="10">
        <v>73.775999999999996</v>
      </c>
      <c r="AH55" s="10">
        <v>93.298000000000002</v>
      </c>
      <c r="AI55" s="173">
        <v>111.033</v>
      </c>
      <c r="AJ55" s="173">
        <v>85.707999999999998</v>
      </c>
      <c r="AK55" s="173">
        <v>95.807000000000002</v>
      </c>
      <c r="AL55" s="173">
        <v>166.381</v>
      </c>
      <c r="AM55" s="173">
        <v>155.57</v>
      </c>
      <c r="AN55" s="173"/>
      <c r="AO55" s="173"/>
      <c r="AP55" s="173"/>
      <c r="AQ55" s="173"/>
      <c r="AR55" s="173"/>
      <c r="AS55" s="173"/>
      <c r="AT55" s="173"/>
      <c r="AU55" s="173"/>
      <c r="AV55" s="173"/>
      <c r="AW55" s="173"/>
      <c r="AX55" s="173"/>
      <c r="AY55" s="173"/>
    </row>
    <row r="56" spans="1:1005" ht="15">
      <c r="A56" s="186">
        <v>45047</v>
      </c>
      <c r="B56" s="156">
        <v>163.33000000000001</v>
      </c>
      <c r="C56" s="156">
        <v>323.23</v>
      </c>
      <c r="D56" s="157">
        <v>245.16</v>
      </c>
      <c r="E56" s="10">
        <v>360.76499999999999</v>
      </c>
      <c r="F56" s="10">
        <v>517.39400000000001</v>
      </c>
      <c r="G56" s="10">
        <v>392.214</v>
      </c>
      <c r="H56" s="10">
        <v>167.852</v>
      </c>
      <c r="I56" s="10">
        <v>172.10400000000001</v>
      </c>
      <c r="J56" s="10">
        <v>105.444</v>
      </c>
      <c r="K56" s="10">
        <v>130.119</v>
      </c>
      <c r="L56" s="10">
        <v>193.655</v>
      </c>
      <c r="M56" s="10">
        <v>322.17</v>
      </c>
      <c r="N56" s="10">
        <v>241.608</v>
      </c>
      <c r="O56" s="10">
        <v>156.77799999999999</v>
      </c>
      <c r="P56" s="10">
        <v>242.86099999999999</v>
      </c>
      <c r="Q56" s="10">
        <v>481.548</v>
      </c>
      <c r="R56" s="10">
        <v>262.18700000000001</v>
      </c>
      <c r="S56" s="10">
        <v>344.45299999999997</v>
      </c>
      <c r="T56" s="10">
        <v>199.34200000000001</v>
      </c>
      <c r="U56" s="10">
        <v>178.1</v>
      </c>
      <c r="V56" s="10">
        <v>63.075000000000003</v>
      </c>
      <c r="W56" s="10">
        <v>79.328999999999994</v>
      </c>
      <c r="X56" s="10">
        <v>132.15199999999999</v>
      </c>
      <c r="Y56" s="10">
        <v>272.39999999999998</v>
      </c>
      <c r="Z56" s="10">
        <v>296.38900000000001</v>
      </c>
      <c r="AA56" s="10">
        <v>219.42099999999999</v>
      </c>
      <c r="AB56" s="10">
        <v>131.755</v>
      </c>
      <c r="AC56" s="10">
        <v>199.49799999999999</v>
      </c>
      <c r="AD56" s="10">
        <v>66.369</v>
      </c>
      <c r="AE56" s="127">
        <v>336.02</v>
      </c>
      <c r="AF56" s="10">
        <v>243.542</v>
      </c>
      <c r="AG56" s="10">
        <v>101.434</v>
      </c>
      <c r="AH56" s="10">
        <v>201.97800000000001</v>
      </c>
      <c r="AI56" s="173">
        <v>237.40899999999999</v>
      </c>
      <c r="AJ56" s="173">
        <v>145.863</v>
      </c>
      <c r="AK56" s="173">
        <v>294.00799999999998</v>
      </c>
      <c r="AL56" s="173">
        <v>371.17899999999997</v>
      </c>
      <c r="AM56" s="173">
        <v>392.161</v>
      </c>
      <c r="AN56" s="173"/>
      <c r="AO56" s="173"/>
      <c r="AP56" s="173"/>
      <c r="AQ56" s="173"/>
      <c r="AR56" s="173"/>
      <c r="AS56" s="173"/>
      <c r="AT56" s="173"/>
      <c r="AU56" s="173"/>
      <c r="AV56" s="173"/>
      <c r="AW56" s="173"/>
      <c r="AX56" s="173"/>
      <c r="AY56" s="173"/>
    </row>
    <row r="57" spans="1:1005" ht="15">
      <c r="A57" s="186">
        <v>45078</v>
      </c>
      <c r="B57" s="156">
        <v>216.87</v>
      </c>
      <c r="C57" s="156">
        <v>522.76</v>
      </c>
      <c r="D57" s="157">
        <v>389.71</v>
      </c>
      <c r="E57" s="10">
        <v>286.55700000000002</v>
      </c>
      <c r="F57" s="10">
        <v>1124.789</v>
      </c>
      <c r="G57" s="10">
        <v>285.39800000000002</v>
      </c>
      <c r="H57" s="10">
        <v>187.28899999999999</v>
      </c>
      <c r="I57" s="10">
        <v>279.68400000000003</v>
      </c>
      <c r="J57" s="10">
        <v>299.06099999999998</v>
      </c>
      <c r="K57" s="10">
        <v>478.88799999999998</v>
      </c>
      <c r="L57" s="10">
        <v>87.415999999999997</v>
      </c>
      <c r="M57" s="10">
        <v>498.24900000000002</v>
      </c>
      <c r="N57" s="10">
        <v>210.54599999999999</v>
      </c>
      <c r="O57" s="10">
        <v>599.94600000000003</v>
      </c>
      <c r="P57" s="10">
        <v>697.74800000000005</v>
      </c>
      <c r="Q57" s="10">
        <v>877.6</v>
      </c>
      <c r="R57" s="10">
        <v>483.47300000000001</v>
      </c>
      <c r="S57" s="10">
        <v>772.16399999999999</v>
      </c>
      <c r="T57" s="10">
        <v>264.48</v>
      </c>
      <c r="U57" s="10">
        <v>166.74299999999999</v>
      </c>
      <c r="V57" s="10">
        <v>204.44499999999999</v>
      </c>
      <c r="W57" s="10">
        <v>273.22800000000001</v>
      </c>
      <c r="X57" s="10">
        <v>258.52999999999997</v>
      </c>
      <c r="Y57" s="10">
        <v>476.88099999999997</v>
      </c>
      <c r="Z57" s="10">
        <v>349.03199999999998</v>
      </c>
      <c r="AA57" s="10">
        <v>88.287000000000006</v>
      </c>
      <c r="AB57" s="10">
        <v>334.339</v>
      </c>
      <c r="AC57" s="10">
        <v>554.77800000000002</v>
      </c>
      <c r="AD57" s="10">
        <v>291.42700000000002</v>
      </c>
      <c r="AE57" s="127">
        <v>671.42399999999998</v>
      </c>
      <c r="AF57" s="10">
        <v>228.99100000000001</v>
      </c>
      <c r="AG57" s="10">
        <v>114.015</v>
      </c>
      <c r="AH57" s="10">
        <v>514.30899999999997</v>
      </c>
      <c r="AI57" s="173">
        <v>367.58100000000002</v>
      </c>
      <c r="AJ57" s="173">
        <v>231.56899999999999</v>
      </c>
      <c r="AK57" s="173">
        <v>575.82100000000003</v>
      </c>
      <c r="AL57" s="173">
        <v>1010.895</v>
      </c>
      <c r="AM57" s="173">
        <v>590.51099999999997</v>
      </c>
      <c r="AN57" s="173"/>
      <c r="AO57" s="173"/>
      <c r="AP57" s="173"/>
      <c r="AQ57" s="173"/>
      <c r="AR57" s="173"/>
      <c r="AS57" s="173"/>
      <c r="AT57" s="173"/>
      <c r="AU57" s="173"/>
      <c r="AV57" s="173"/>
      <c r="AW57" s="173"/>
      <c r="AX57" s="173"/>
      <c r="AY57" s="173"/>
    </row>
    <row r="58" spans="1:1005" ht="15">
      <c r="A58" s="186">
        <v>45108</v>
      </c>
      <c r="B58" s="156">
        <v>106.24</v>
      </c>
      <c r="C58" s="156">
        <v>291.37</v>
      </c>
      <c r="D58" s="157">
        <v>210.17</v>
      </c>
      <c r="E58" s="10">
        <v>105.568</v>
      </c>
      <c r="F58" s="10">
        <v>375.16800000000001</v>
      </c>
      <c r="G58" s="10">
        <v>104.02500000000001</v>
      </c>
      <c r="H58" s="10">
        <v>33.540999999999997</v>
      </c>
      <c r="I58" s="10">
        <v>162.233</v>
      </c>
      <c r="J58" s="10">
        <v>199.751</v>
      </c>
      <c r="K58" s="10">
        <v>222.226</v>
      </c>
      <c r="L58" s="10">
        <v>44.805999999999997</v>
      </c>
      <c r="M58" s="10">
        <v>277.80099999999999</v>
      </c>
      <c r="N58" s="10">
        <v>42.128</v>
      </c>
      <c r="O58" s="10">
        <v>606.36099999999999</v>
      </c>
      <c r="P58" s="10">
        <v>336.767</v>
      </c>
      <c r="Q58" s="10">
        <v>357.94600000000003</v>
      </c>
      <c r="R58" s="10">
        <v>459.49099999999999</v>
      </c>
      <c r="S58" s="10">
        <v>421.44400000000002</v>
      </c>
      <c r="T58" s="10">
        <v>81.081999999999994</v>
      </c>
      <c r="U58" s="10">
        <v>43.456000000000003</v>
      </c>
      <c r="V58" s="10">
        <v>92.010999999999996</v>
      </c>
      <c r="W58" s="10">
        <v>109.069</v>
      </c>
      <c r="X58" s="10">
        <v>195.61199999999999</v>
      </c>
      <c r="Y58" s="10">
        <v>320.17899999999997</v>
      </c>
      <c r="Z58" s="10">
        <v>90.372</v>
      </c>
      <c r="AA58" s="10">
        <v>13.656000000000001</v>
      </c>
      <c r="AB58" s="10">
        <v>256.899</v>
      </c>
      <c r="AC58" s="10">
        <v>408.46699999999998</v>
      </c>
      <c r="AD58" s="10">
        <v>229.17699999999999</v>
      </c>
      <c r="AE58" s="127">
        <v>844.96699999999998</v>
      </c>
      <c r="AF58" s="10">
        <v>90.537000000000006</v>
      </c>
      <c r="AG58" s="10">
        <v>42.988999999999997</v>
      </c>
      <c r="AH58" s="10">
        <v>311.29000000000002</v>
      </c>
      <c r="AI58" s="173">
        <v>164.35400000000001</v>
      </c>
      <c r="AJ58" s="173">
        <v>90.320999999999998</v>
      </c>
      <c r="AK58" s="173">
        <v>558.67899999999997</v>
      </c>
      <c r="AL58" s="173">
        <v>601.76199999999994</v>
      </c>
      <c r="AM58" s="173">
        <v>309.96100000000001</v>
      </c>
      <c r="AN58" s="173"/>
      <c r="AO58" s="173"/>
      <c r="AP58" s="173"/>
      <c r="AQ58" s="173"/>
      <c r="AR58" s="173"/>
      <c r="AS58" s="173"/>
      <c r="AT58" s="173"/>
      <c r="AU58" s="173"/>
      <c r="AV58" s="173"/>
      <c r="AW58" s="173"/>
      <c r="AX58" s="173"/>
      <c r="AY58" s="173"/>
    </row>
    <row r="59" spans="1:1005" ht="15">
      <c r="A59" s="186">
        <v>45139</v>
      </c>
      <c r="B59" s="156">
        <v>46.83</v>
      </c>
      <c r="C59" s="156">
        <v>119.4</v>
      </c>
      <c r="D59" s="157">
        <v>88.63</v>
      </c>
      <c r="E59" s="10">
        <v>55.350999999999999</v>
      </c>
      <c r="F59" s="10">
        <v>132.63499999999999</v>
      </c>
      <c r="G59" s="10">
        <v>73.445999999999998</v>
      </c>
      <c r="H59" s="10">
        <v>30.797999999999998</v>
      </c>
      <c r="I59" s="10">
        <v>68.762</v>
      </c>
      <c r="J59" s="10">
        <v>64.786000000000001</v>
      </c>
      <c r="K59" s="10">
        <v>96.444000000000003</v>
      </c>
      <c r="L59" s="10">
        <v>28.295999999999999</v>
      </c>
      <c r="M59" s="10">
        <v>208.499</v>
      </c>
      <c r="N59" s="10">
        <v>36.402000000000001</v>
      </c>
      <c r="O59" s="10">
        <v>191.797</v>
      </c>
      <c r="P59" s="10">
        <v>105.85</v>
      </c>
      <c r="Q59" s="10">
        <v>174.98500000000001</v>
      </c>
      <c r="R59" s="10">
        <v>151.79900000000001</v>
      </c>
      <c r="S59" s="10">
        <v>141.172</v>
      </c>
      <c r="T59" s="10">
        <v>44.524000000000001</v>
      </c>
      <c r="U59" s="10">
        <v>27.184000000000001</v>
      </c>
      <c r="V59" s="10">
        <v>38.618000000000002</v>
      </c>
      <c r="W59" s="10">
        <v>43.167999999999999</v>
      </c>
      <c r="X59" s="10">
        <v>75.209000000000003</v>
      </c>
      <c r="Y59" s="10">
        <v>100.096</v>
      </c>
      <c r="Z59" s="10">
        <v>51.636000000000003</v>
      </c>
      <c r="AA59" s="10">
        <v>32.677</v>
      </c>
      <c r="AB59" s="10">
        <v>74.238</v>
      </c>
      <c r="AC59" s="10">
        <v>127.21599999999999</v>
      </c>
      <c r="AD59" s="10">
        <v>71.900000000000006</v>
      </c>
      <c r="AE59" s="127">
        <v>225.791</v>
      </c>
      <c r="AF59" s="10">
        <v>45.414999999999999</v>
      </c>
      <c r="AG59" s="10">
        <v>27.541</v>
      </c>
      <c r="AH59" s="10">
        <v>111.212</v>
      </c>
      <c r="AI59" s="173">
        <v>61.622999999999998</v>
      </c>
      <c r="AJ59" s="173">
        <v>39.837000000000003</v>
      </c>
      <c r="AK59" s="173">
        <v>240.29599999999999</v>
      </c>
      <c r="AL59" s="173">
        <v>209.14699999999999</v>
      </c>
      <c r="AM59" s="173">
        <v>114.22</v>
      </c>
      <c r="AN59" s="173"/>
      <c r="AO59" s="173"/>
      <c r="AP59" s="173"/>
      <c r="AQ59" s="173"/>
      <c r="AR59" s="173"/>
      <c r="AS59" s="173"/>
      <c r="AT59" s="173"/>
      <c r="AU59" s="173"/>
      <c r="AV59" s="173"/>
      <c r="AW59" s="173"/>
      <c r="AX59" s="173"/>
      <c r="AY59" s="173"/>
    </row>
    <row r="60" spans="1:1005" ht="15">
      <c r="A60" s="186">
        <v>45170</v>
      </c>
      <c r="B60" s="156">
        <v>32.590000000000003</v>
      </c>
      <c r="C60" s="156">
        <v>69.95</v>
      </c>
      <c r="D60" s="157">
        <v>55.11</v>
      </c>
      <c r="E60" s="10">
        <v>54.598999999999997</v>
      </c>
      <c r="F60" s="10">
        <v>80.853999999999999</v>
      </c>
      <c r="G60" s="10">
        <v>49.442999999999998</v>
      </c>
      <c r="H60" s="10">
        <v>26.561</v>
      </c>
      <c r="I60" s="10">
        <v>50.2</v>
      </c>
      <c r="J60" s="10">
        <v>41.972000000000001</v>
      </c>
      <c r="K60" s="10">
        <v>73.611999999999995</v>
      </c>
      <c r="L60" s="10">
        <v>28.297999999999998</v>
      </c>
      <c r="M60" s="10">
        <v>81.659000000000006</v>
      </c>
      <c r="N60" s="10">
        <v>30.439</v>
      </c>
      <c r="O60" s="10">
        <v>78.248000000000005</v>
      </c>
      <c r="P60" s="10">
        <v>63.66</v>
      </c>
      <c r="Q60" s="10">
        <v>110.13800000000001</v>
      </c>
      <c r="R60" s="10">
        <v>69.070999999999998</v>
      </c>
      <c r="S60" s="10">
        <v>97.899000000000001</v>
      </c>
      <c r="T60" s="10">
        <v>52.320999999999998</v>
      </c>
      <c r="U60" s="10">
        <v>23.393000000000001</v>
      </c>
      <c r="V60" s="10">
        <v>35.923000000000002</v>
      </c>
      <c r="W60" s="10">
        <v>39.744999999999997</v>
      </c>
      <c r="X60" s="10">
        <v>60.134</v>
      </c>
      <c r="Y60" s="10">
        <v>55.973999999999997</v>
      </c>
      <c r="Z60" s="10">
        <v>41.765000000000001</v>
      </c>
      <c r="AA60" s="10">
        <v>29.402999999999999</v>
      </c>
      <c r="AB60" s="10">
        <v>56.872999999999998</v>
      </c>
      <c r="AC60" s="10">
        <v>57.863</v>
      </c>
      <c r="AD60" s="10">
        <v>45.890999999999998</v>
      </c>
      <c r="AE60" s="127">
        <v>95.91</v>
      </c>
      <c r="AF60" s="10">
        <v>34.195999999999998</v>
      </c>
      <c r="AG60" s="10">
        <v>31.318999999999999</v>
      </c>
      <c r="AH60" s="10">
        <v>78.004000000000005</v>
      </c>
      <c r="AI60" s="173">
        <v>42.381999999999998</v>
      </c>
      <c r="AJ60" s="173">
        <v>26.372</v>
      </c>
      <c r="AK60" s="173">
        <v>120.904</v>
      </c>
      <c r="AL60" s="173">
        <v>114.60899999999999</v>
      </c>
      <c r="AM60" s="173">
        <v>80.980999999999995</v>
      </c>
      <c r="AN60" s="173"/>
      <c r="AO60" s="173"/>
      <c r="AP60" s="173"/>
      <c r="AQ60" s="173"/>
      <c r="AR60" s="173"/>
      <c r="AS60" s="173"/>
      <c r="AT60" s="173"/>
      <c r="AU60" s="173"/>
      <c r="AV60" s="173"/>
      <c r="AW60" s="173"/>
      <c r="AX60" s="173"/>
      <c r="AY60" s="173"/>
    </row>
    <row r="61" spans="1:1005" ht="15">
      <c r="A61" s="186">
        <v>45200</v>
      </c>
      <c r="B61" s="156">
        <v>41.95</v>
      </c>
      <c r="C61" s="156">
        <v>69.11</v>
      </c>
      <c r="D61" s="157">
        <v>59.05</v>
      </c>
      <c r="E61" s="10">
        <v>61.143000000000001</v>
      </c>
      <c r="F61" s="10">
        <v>89.623000000000005</v>
      </c>
      <c r="G61" s="10">
        <v>42.344999999999999</v>
      </c>
      <c r="H61" s="10">
        <v>28.885000000000002</v>
      </c>
      <c r="I61" s="10">
        <v>48.518000000000001</v>
      </c>
      <c r="J61" s="10">
        <v>55.07</v>
      </c>
      <c r="K61" s="10">
        <v>48.84</v>
      </c>
      <c r="L61" s="10">
        <v>27.606000000000002</v>
      </c>
      <c r="M61" s="10">
        <v>68.611000000000004</v>
      </c>
      <c r="N61" s="10">
        <v>58.591000000000001</v>
      </c>
      <c r="O61" s="10">
        <v>68.754999999999995</v>
      </c>
      <c r="P61" s="10">
        <v>61.883000000000003</v>
      </c>
      <c r="Q61" s="10">
        <v>100.974</v>
      </c>
      <c r="R61" s="10">
        <v>69.963999999999999</v>
      </c>
      <c r="S61" s="10">
        <v>66.751000000000005</v>
      </c>
      <c r="T61" s="10">
        <v>52.476999999999997</v>
      </c>
      <c r="U61" s="10">
        <v>27.635999999999999</v>
      </c>
      <c r="V61" s="10">
        <v>40.654000000000003</v>
      </c>
      <c r="W61" s="10">
        <v>32.325000000000003</v>
      </c>
      <c r="X61" s="10">
        <v>58.881999999999998</v>
      </c>
      <c r="Y61" s="10">
        <v>54.81</v>
      </c>
      <c r="Z61" s="10">
        <v>64.376000000000005</v>
      </c>
      <c r="AA61" s="10">
        <v>58.454999999999998</v>
      </c>
      <c r="AB61" s="10">
        <v>48.366999999999997</v>
      </c>
      <c r="AC61" s="10">
        <v>60.412999999999997</v>
      </c>
      <c r="AD61" s="10">
        <v>39.143999999999998</v>
      </c>
      <c r="AE61" s="127">
        <v>86.555999999999997</v>
      </c>
      <c r="AF61" s="10">
        <v>38.628999999999998</v>
      </c>
      <c r="AG61" s="10">
        <v>54.276000000000003</v>
      </c>
      <c r="AH61" s="10">
        <v>130.184</v>
      </c>
      <c r="AI61" s="173">
        <v>46.789000000000001</v>
      </c>
      <c r="AJ61" s="173">
        <v>40.895000000000003</v>
      </c>
      <c r="AK61" s="173">
        <v>174.11199999999999</v>
      </c>
      <c r="AL61" s="173">
        <v>109.086</v>
      </c>
      <c r="AM61" s="173">
        <v>88.418000000000006</v>
      </c>
      <c r="AN61" s="173"/>
      <c r="AO61" s="173"/>
      <c r="AP61" s="173"/>
      <c r="AQ61" s="173"/>
      <c r="AR61" s="173"/>
      <c r="AS61" s="173"/>
      <c r="AT61" s="173"/>
      <c r="AU61" s="173"/>
      <c r="AV61" s="173"/>
      <c r="AW61" s="173"/>
      <c r="AX61" s="173"/>
      <c r="AY61" s="173"/>
    </row>
    <row r="62" spans="1:1005" ht="15">
      <c r="A62" s="186">
        <v>45231</v>
      </c>
      <c r="B62" s="156">
        <v>48.32</v>
      </c>
      <c r="C62" s="156">
        <v>55.3</v>
      </c>
      <c r="D62" s="157">
        <v>51.13</v>
      </c>
      <c r="E62" s="10">
        <v>62.098999999999997</v>
      </c>
      <c r="F62" s="10">
        <v>80.234999999999999</v>
      </c>
      <c r="G62" s="10">
        <v>46.887</v>
      </c>
      <c r="H62" s="10">
        <v>37.485999999999997</v>
      </c>
      <c r="I62" s="10">
        <v>47.133000000000003</v>
      </c>
      <c r="J62" s="10">
        <v>52.189</v>
      </c>
      <c r="K62" s="10">
        <v>58.414999999999999</v>
      </c>
      <c r="L62" s="10">
        <v>34.226999999999997</v>
      </c>
      <c r="M62" s="10">
        <v>62.002000000000002</v>
      </c>
      <c r="N62" s="10">
        <v>49.7</v>
      </c>
      <c r="O62" s="10">
        <v>65.417000000000002</v>
      </c>
      <c r="P62" s="10">
        <v>67.400999999999996</v>
      </c>
      <c r="Q62" s="10">
        <v>74.614000000000004</v>
      </c>
      <c r="R62" s="10">
        <v>62.811999999999998</v>
      </c>
      <c r="S62" s="10">
        <v>62.917000000000002</v>
      </c>
      <c r="T62" s="10">
        <v>47.231999999999999</v>
      </c>
      <c r="U62" s="10">
        <v>40.863999999999997</v>
      </c>
      <c r="V62" s="10">
        <v>37.231999999999999</v>
      </c>
      <c r="W62" s="10">
        <v>37.487000000000002</v>
      </c>
      <c r="X62" s="10">
        <v>80.968999999999994</v>
      </c>
      <c r="Y62" s="10">
        <v>54.588999999999999</v>
      </c>
      <c r="Z62" s="10">
        <v>54.164999999999999</v>
      </c>
      <c r="AA62" s="10">
        <v>47.87</v>
      </c>
      <c r="AB62" s="10">
        <v>52.993000000000002</v>
      </c>
      <c r="AC62" s="10">
        <v>61.966000000000001</v>
      </c>
      <c r="AD62" s="10">
        <v>45.807000000000002</v>
      </c>
      <c r="AE62" s="127">
        <v>77.028999999999996</v>
      </c>
      <c r="AF62" s="10">
        <v>52.402999999999999</v>
      </c>
      <c r="AG62" s="10">
        <v>41.585999999999999</v>
      </c>
      <c r="AH62" s="10">
        <v>73.757000000000005</v>
      </c>
      <c r="AI62" s="173">
        <v>49.912999999999997</v>
      </c>
      <c r="AJ62" s="173">
        <v>50.432000000000002</v>
      </c>
      <c r="AK62" s="173">
        <v>87.978999999999999</v>
      </c>
      <c r="AL62" s="173">
        <v>91.534000000000006</v>
      </c>
      <c r="AM62" s="173">
        <v>65.819000000000003</v>
      </c>
      <c r="AN62" s="173"/>
      <c r="AO62" s="173"/>
      <c r="AP62" s="173"/>
      <c r="AQ62" s="173"/>
      <c r="AR62" s="173"/>
      <c r="AS62" s="173"/>
      <c r="AT62" s="173"/>
      <c r="AU62" s="173"/>
      <c r="AV62" s="173"/>
      <c r="AW62" s="173"/>
      <c r="AX62" s="173"/>
      <c r="AY62" s="173"/>
    </row>
    <row r="63" spans="1:1005" ht="15">
      <c r="A63" s="186">
        <v>45261</v>
      </c>
      <c r="B63" s="156">
        <v>34.85</v>
      </c>
      <c r="C63" s="156">
        <v>34.85</v>
      </c>
      <c r="D63" s="157">
        <v>34.85</v>
      </c>
      <c r="E63" s="10">
        <v>45.959000000000003</v>
      </c>
      <c r="F63" s="10">
        <v>66.432000000000002</v>
      </c>
      <c r="G63" s="10">
        <v>43.582000000000001</v>
      </c>
      <c r="H63" s="10">
        <v>33.353999999999999</v>
      </c>
      <c r="I63" s="10">
        <v>41.588000000000001</v>
      </c>
      <c r="J63" s="10">
        <v>40.662999999999997</v>
      </c>
      <c r="K63" s="10">
        <v>49.445</v>
      </c>
      <c r="L63" s="10">
        <v>29.835000000000001</v>
      </c>
      <c r="M63" s="10">
        <v>52.680999999999997</v>
      </c>
      <c r="N63" s="10">
        <v>38.533000000000001</v>
      </c>
      <c r="O63" s="10">
        <v>65.022000000000006</v>
      </c>
      <c r="P63" s="10">
        <v>65.207999999999998</v>
      </c>
      <c r="Q63" s="10">
        <v>62.01</v>
      </c>
      <c r="R63" s="10">
        <v>56.247</v>
      </c>
      <c r="S63" s="10">
        <v>56.604999999999997</v>
      </c>
      <c r="T63" s="10">
        <v>37.985999999999997</v>
      </c>
      <c r="U63" s="10">
        <v>32.889000000000003</v>
      </c>
      <c r="V63" s="10">
        <v>30.803000000000001</v>
      </c>
      <c r="W63" s="10">
        <v>32.485999999999997</v>
      </c>
      <c r="X63" s="10">
        <v>48.170999999999999</v>
      </c>
      <c r="Y63" s="10">
        <v>49.094999999999999</v>
      </c>
      <c r="Z63" s="10">
        <v>46.128</v>
      </c>
      <c r="AA63" s="10">
        <v>34.231000000000002</v>
      </c>
      <c r="AB63" s="10">
        <v>43.954999999999998</v>
      </c>
      <c r="AC63" s="10">
        <v>50.606000000000002</v>
      </c>
      <c r="AD63" s="10">
        <v>40.021999999999998</v>
      </c>
      <c r="AE63" s="127">
        <v>65.950999999999993</v>
      </c>
      <c r="AF63" s="10">
        <v>42.917000000000002</v>
      </c>
      <c r="AG63" s="10">
        <v>31.981999999999999</v>
      </c>
      <c r="AH63" s="10">
        <v>57.439</v>
      </c>
      <c r="AI63" s="173">
        <v>46.473999999999997</v>
      </c>
      <c r="AJ63" s="173">
        <v>43.290999999999997</v>
      </c>
      <c r="AK63" s="173">
        <v>69.558999999999997</v>
      </c>
      <c r="AL63" s="173">
        <v>72.956000000000003</v>
      </c>
      <c r="AM63" s="173">
        <v>56.006999999999998</v>
      </c>
      <c r="AN63" s="173"/>
      <c r="AO63" s="173"/>
      <c r="AP63" s="173"/>
      <c r="AQ63" s="173"/>
      <c r="AR63" s="173"/>
      <c r="AS63" s="173"/>
      <c r="AT63" s="173"/>
      <c r="AU63" s="173"/>
      <c r="AV63" s="173"/>
      <c r="AW63" s="173"/>
      <c r="AX63" s="173"/>
      <c r="AY63" s="173"/>
    </row>
    <row r="64" spans="1:1005" ht="1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43466</v>
      </c>
      <c r="B4" s="163">
        <v>17</v>
      </c>
      <c r="C4" s="163">
        <v>17</v>
      </c>
      <c r="D4" s="159">
        <v>17</v>
      </c>
      <c r="E4" s="11">
        <v>17.103000000000002</v>
      </c>
      <c r="F4" s="11">
        <v>17</v>
      </c>
      <c r="G4" s="11">
        <v>17.001000000000001</v>
      </c>
      <c r="H4" s="220">
        <v>16.998999999999999</v>
      </c>
      <c r="I4" s="220">
        <v>16.998999999999999</v>
      </c>
      <c r="J4" s="220">
        <v>17.001000000000001</v>
      </c>
      <c r="K4" s="220">
        <v>17</v>
      </c>
      <c r="L4" s="220">
        <v>17</v>
      </c>
      <c r="M4" s="220">
        <v>17</v>
      </c>
      <c r="N4" s="220">
        <v>16.998999999999999</v>
      </c>
      <c r="O4" s="220">
        <v>16.998999999999999</v>
      </c>
      <c r="P4" s="220">
        <v>16.998999999999999</v>
      </c>
      <c r="Q4" s="220">
        <v>17.053000000000001</v>
      </c>
      <c r="R4" s="220">
        <v>16.998999999999999</v>
      </c>
      <c r="S4" s="220">
        <v>17</v>
      </c>
      <c r="T4" s="220">
        <v>17</v>
      </c>
      <c r="U4" s="220">
        <v>17</v>
      </c>
      <c r="V4" s="220">
        <v>17</v>
      </c>
      <c r="W4" s="220">
        <v>17.626000000000001</v>
      </c>
      <c r="X4" s="220">
        <v>19.305</v>
      </c>
      <c r="Y4" s="220">
        <v>16.998000000000001</v>
      </c>
      <c r="Z4" s="220">
        <v>16.998999999999999</v>
      </c>
      <c r="AA4" s="220">
        <v>17.006</v>
      </c>
      <c r="AB4" s="220">
        <v>16.998999999999999</v>
      </c>
      <c r="AC4" s="220">
        <v>16.998999999999999</v>
      </c>
      <c r="AD4" s="220">
        <v>17</v>
      </c>
      <c r="AE4" s="220">
        <v>17.096</v>
      </c>
      <c r="AF4" s="220">
        <v>16.998999999999999</v>
      </c>
      <c r="AG4" s="220">
        <v>17.004999999999999</v>
      </c>
      <c r="AH4" s="220">
        <v>16.997</v>
      </c>
      <c r="AI4" s="173">
        <v>17.006</v>
      </c>
      <c r="AJ4" s="173">
        <v>17.013999999999999</v>
      </c>
      <c r="AK4" s="173">
        <v>17.029</v>
      </c>
      <c r="AL4" s="173">
        <v>16.998999999999999</v>
      </c>
      <c r="AM4" s="173">
        <v>17.003</v>
      </c>
      <c r="AN4" s="173"/>
      <c r="AO4" s="173"/>
      <c r="AP4" s="173"/>
      <c r="AQ4" s="173"/>
      <c r="AR4" s="173"/>
      <c r="AS4" s="173"/>
      <c r="AT4" s="173"/>
      <c r="AU4" s="173"/>
      <c r="AV4" s="173"/>
      <c r="AW4" s="173"/>
      <c r="AX4" s="173"/>
      <c r="AY4" s="173"/>
    </row>
    <row r="5" spans="1:54" ht="15">
      <c r="A5" s="187">
        <v>43497</v>
      </c>
      <c r="B5" s="163">
        <v>15</v>
      </c>
      <c r="C5" s="163">
        <v>15</v>
      </c>
      <c r="D5" s="159">
        <v>15</v>
      </c>
      <c r="E5" s="11">
        <v>18.21</v>
      </c>
      <c r="F5" s="11">
        <v>14.076000000000001</v>
      </c>
      <c r="G5" s="11">
        <v>15.377000000000001</v>
      </c>
      <c r="H5" s="10">
        <v>13.8</v>
      </c>
      <c r="I5" s="10">
        <v>14.26</v>
      </c>
      <c r="J5" s="10">
        <v>25.055</v>
      </c>
      <c r="K5" s="10">
        <v>17.393000000000001</v>
      </c>
      <c r="L5" s="10">
        <v>13.805</v>
      </c>
      <c r="M5" s="10">
        <v>14.148</v>
      </c>
      <c r="N5" s="10">
        <v>15.635999999999999</v>
      </c>
      <c r="O5" s="10">
        <v>15.178000000000001</v>
      </c>
      <c r="P5" s="10">
        <v>14.747999999999999</v>
      </c>
      <c r="Q5" s="10">
        <v>15.5</v>
      </c>
      <c r="R5" s="10">
        <v>13.847</v>
      </c>
      <c r="S5" s="10">
        <v>17.984000000000002</v>
      </c>
      <c r="T5" s="10">
        <v>16.263999999999999</v>
      </c>
      <c r="U5" s="10">
        <v>13.805999999999999</v>
      </c>
      <c r="V5" s="10">
        <v>14.71</v>
      </c>
      <c r="W5" s="10">
        <v>19.677</v>
      </c>
      <c r="X5" s="10">
        <v>20.686</v>
      </c>
      <c r="Y5" s="10">
        <v>16.754000000000001</v>
      </c>
      <c r="Z5" s="10">
        <v>13.898999999999999</v>
      </c>
      <c r="AA5" s="10">
        <v>18.085999999999999</v>
      </c>
      <c r="AB5" s="10">
        <v>13.948</v>
      </c>
      <c r="AC5" s="10">
        <v>15.473000000000001</v>
      </c>
      <c r="AD5" s="10">
        <v>13.804</v>
      </c>
      <c r="AE5" s="10">
        <v>17.344000000000001</v>
      </c>
      <c r="AF5" s="10">
        <v>13.805999999999999</v>
      </c>
      <c r="AG5" s="10">
        <v>15</v>
      </c>
      <c r="AH5" s="10">
        <v>13.8</v>
      </c>
      <c r="AI5" s="173">
        <v>14.221</v>
      </c>
      <c r="AJ5" s="173">
        <v>14.321999999999999</v>
      </c>
      <c r="AK5" s="173">
        <v>14.077</v>
      </c>
      <c r="AL5" s="173">
        <v>16.388000000000002</v>
      </c>
      <c r="AM5" s="173">
        <v>17.422999999999998</v>
      </c>
      <c r="AN5" s="173"/>
      <c r="AO5" s="173"/>
      <c r="AP5" s="173"/>
      <c r="AQ5" s="173"/>
      <c r="AR5" s="173"/>
      <c r="AS5" s="173"/>
      <c r="AT5" s="173"/>
      <c r="AU5" s="173"/>
      <c r="AV5" s="173"/>
      <c r="AW5" s="173"/>
      <c r="AX5" s="173"/>
      <c r="AY5" s="173"/>
    </row>
    <row r="6" spans="1:54" ht="15">
      <c r="A6" s="187">
        <v>43525</v>
      </c>
      <c r="B6" s="163">
        <v>27</v>
      </c>
      <c r="C6" s="163">
        <v>27</v>
      </c>
      <c r="D6" s="159">
        <v>27</v>
      </c>
      <c r="E6" s="11">
        <v>22.76</v>
      </c>
      <c r="F6" s="11">
        <v>24.684000000000001</v>
      </c>
      <c r="G6" s="11">
        <v>30.303000000000001</v>
      </c>
      <c r="H6" s="10">
        <v>13.815</v>
      </c>
      <c r="I6" s="10">
        <v>26.062000000000001</v>
      </c>
      <c r="J6" s="10">
        <v>45.238</v>
      </c>
      <c r="K6" s="10">
        <v>22.718</v>
      </c>
      <c r="L6" s="10">
        <v>21.202999999999999</v>
      </c>
      <c r="M6" s="10">
        <v>39.658000000000001</v>
      </c>
      <c r="N6" s="10">
        <v>30.091999999999999</v>
      </c>
      <c r="O6" s="10">
        <v>23.783000000000001</v>
      </c>
      <c r="P6" s="10">
        <v>26.847000000000001</v>
      </c>
      <c r="Q6" s="10">
        <v>28.672999999999998</v>
      </c>
      <c r="R6" s="10">
        <v>29.954999999999998</v>
      </c>
      <c r="S6" s="10">
        <v>46.860999999999997</v>
      </c>
      <c r="T6" s="10">
        <v>26.216000000000001</v>
      </c>
      <c r="U6" s="10">
        <v>28.893000000000001</v>
      </c>
      <c r="V6" s="10">
        <v>27.242000000000001</v>
      </c>
      <c r="W6" s="10">
        <v>30.359000000000002</v>
      </c>
      <c r="X6" s="10">
        <v>24.638000000000002</v>
      </c>
      <c r="Y6" s="10">
        <v>27</v>
      </c>
      <c r="Z6" s="10">
        <v>18.295000000000002</v>
      </c>
      <c r="AA6" s="10">
        <v>27.414999999999999</v>
      </c>
      <c r="AB6" s="10">
        <v>41.048999999999999</v>
      </c>
      <c r="AC6" s="10">
        <v>21.931999999999999</v>
      </c>
      <c r="AD6" s="10">
        <v>20.553999999999998</v>
      </c>
      <c r="AE6" s="10">
        <v>43.526000000000003</v>
      </c>
      <c r="AF6" s="10">
        <v>13.779</v>
      </c>
      <c r="AG6" s="10">
        <v>31.613</v>
      </c>
      <c r="AH6" s="10">
        <v>17.785</v>
      </c>
      <c r="AI6" s="173">
        <v>27.856999999999999</v>
      </c>
      <c r="AJ6" s="173">
        <v>34.865000000000002</v>
      </c>
      <c r="AK6" s="173">
        <v>21.739000000000001</v>
      </c>
      <c r="AL6" s="173">
        <v>18.876999999999999</v>
      </c>
      <c r="AM6" s="173">
        <v>32.247</v>
      </c>
      <c r="AN6" s="173"/>
      <c r="AO6" s="173"/>
      <c r="AP6" s="173"/>
      <c r="AQ6" s="173"/>
      <c r="AR6" s="173"/>
      <c r="AS6" s="173"/>
      <c r="AT6" s="173"/>
      <c r="AU6" s="173"/>
      <c r="AV6" s="173"/>
      <c r="AW6" s="173"/>
      <c r="AX6" s="173"/>
      <c r="AY6" s="173"/>
    </row>
    <row r="7" spans="1:54" ht="15">
      <c r="A7" s="187">
        <v>43556</v>
      </c>
      <c r="B7" s="163">
        <v>48.33</v>
      </c>
      <c r="C7" s="163">
        <v>95.47</v>
      </c>
      <c r="D7" s="159">
        <v>59</v>
      </c>
      <c r="E7" s="11">
        <v>60.517000000000003</v>
      </c>
      <c r="F7" s="11">
        <v>42.622999999999998</v>
      </c>
      <c r="G7" s="11">
        <v>32.401000000000003</v>
      </c>
      <c r="H7" s="10">
        <v>28.658999999999999</v>
      </c>
      <c r="I7" s="10">
        <v>66.524000000000001</v>
      </c>
      <c r="J7" s="10">
        <v>76.08</v>
      </c>
      <c r="K7" s="10">
        <v>58.572000000000003</v>
      </c>
      <c r="L7" s="10">
        <v>63.54</v>
      </c>
      <c r="M7" s="10">
        <v>93.700999999999993</v>
      </c>
      <c r="N7" s="10">
        <v>71.444000000000003</v>
      </c>
      <c r="O7" s="10">
        <v>48.837000000000003</v>
      </c>
      <c r="P7" s="10">
        <v>68.641000000000005</v>
      </c>
      <c r="Q7" s="10">
        <v>88.245000000000005</v>
      </c>
      <c r="R7" s="10">
        <v>59.048000000000002</v>
      </c>
      <c r="S7" s="10">
        <v>59.841999999999999</v>
      </c>
      <c r="T7" s="10">
        <v>75.665000000000006</v>
      </c>
      <c r="U7" s="10">
        <v>55.664000000000001</v>
      </c>
      <c r="V7" s="10">
        <v>48.05</v>
      </c>
      <c r="W7" s="10">
        <v>44.066000000000003</v>
      </c>
      <c r="X7" s="10">
        <v>79.183000000000007</v>
      </c>
      <c r="Y7" s="10">
        <v>59</v>
      </c>
      <c r="Z7" s="10">
        <v>53.274999999999999</v>
      </c>
      <c r="AA7" s="10">
        <v>52.677</v>
      </c>
      <c r="AB7" s="10">
        <v>86.546999999999997</v>
      </c>
      <c r="AC7" s="10">
        <v>57.286000000000001</v>
      </c>
      <c r="AD7" s="10">
        <v>62.396000000000001</v>
      </c>
      <c r="AE7" s="10">
        <v>60.997</v>
      </c>
      <c r="AF7" s="10">
        <v>43.951000000000001</v>
      </c>
      <c r="AG7" s="10">
        <v>55.27</v>
      </c>
      <c r="AH7" s="10">
        <v>57.026000000000003</v>
      </c>
      <c r="AI7" s="173">
        <v>62.616</v>
      </c>
      <c r="AJ7" s="173">
        <v>87.323999999999998</v>
      </c>
      <c r="AK7" s="173">
        <v>51.384</v>
      </c>
      <c r="AL7" s="173">
        <v>40.069000000000003</v>
      </c>
      <c r="AM7" s="173">
        <v>50.603999999999999</v>
      </c>
      <c r="AN7" s="173"/>
      <c r="AO7" s="173"/>
      <c r="AP7" s="173"/>
      <c r="AQ7" s="173"/>
      <c r="AR7" s="173"/>
      <c r="AS7" s="173"/>
      <c r="AT7" s="173"/>
      <c r="AU7" s="173"/>
      <c r="AV7" s="173"/>
      <c r="AW7" s="173"/>
      <c r="AX7" s="173"/>
      <c r="AY7" s="173"/>
    </row>
    <row r="8" spans="1:54" ht="15">
      <c r="A8" s="187">
        <v>43586</v>
      </c>
      <c r="B8" s="163">
        <v>135.31</v>
      </c>
      <c r="C8" s="163">
        <v>267.27999999999997</v>
      </c>
      <c r="D8" s="159">
        <v>162</v>
      </c>
      <c r="E8" s="11">
        <v>136.24199999999999</v>
      </c>
      <c r="F8" s="11">
        <v>136.096</v>
      </c>
      <c r="G8" s="11">
        <v>113.595</v>
      </c>
      <c r="H8" s="10">
        <v>217.18100000000001</v>
      </c>
      <c r="I8" s="10">
        <v>244.29900000000001</v>
      </c>
      <c r="J8" s="10">
        <v>190.673</v>
      </c>
      <c r="K8" s="10">
        <v>201.88800000000001</v>
      </c>
      <c r="L8" s="10">
        <v>143.61799999999999</v>
      </c>
      <c r="M8" s="10">
        <v>162</v>
      </c>
      <c r="N8" s="10">
        <v>138.017</v>
      </c>
      <c r="O8" s="10">
        <v>121.34099999999999</v>
      </c>
      <c r="P8" s="10">
        <v>173.47300000000001</v>
      </c>
      <c r="Q8" s="10">
        <v>261.55500000000001</v>
      </c>
      <c r="R8" s="10">
        <v>169.13900000000001</v>
      </c>
      <c r="S8" s="10">
        <v>187.25299999999999</v>
      </c>
      <c r="T8" s="10">
        <v>302.48200000000003</v>
      </c>
      <c r="U8" s="10">
        <v>180.33099999999999</v>
      </c>
      <c r="V8" s="10">
        <v>142.85300000000001</v>
      </c>
      <c r="W8" s="10">
        <v>193.24100000000001</v>
      </c>
      <c r="X8" s="10">
        <v>254.82</v>
      </c>
      <c r="Y8" s="10">
        <v>239.5</v>
      </c>
      <c r="Z8" s="10">
        <v>77.349000000000004</v>
      </c>
      <c r="AA8" s="10">
        <v>142.95500000000001</v>
      </c>
      <c r="AB8" s="10">
        <v>177.13</v>
      </c>
      <c r="AC8" s="10">
        <v>215.91499999999999</v>
      </c>
      <c r="AD8" s="10">
        <v>142.89099999999999</v>
      </c>
      <c r="AE8" s="10">
        <v>155.88200000000001</v>
      </c>
      <c r="AF8" s="10">
        <v>180.13499999999999</v>
      </c>
      <c r="AG8" s="10">
        <v>209.41900000000001</v>
      </c>
      <c r="AH8" s="10">
        <v>105.941</v>
      </c>
      <c r="AI8" s="173">
        <v>128.239</v>
      </c>
      <c r="AJ8" s="173">
        <v>143.15799999999999</v>
      </c>
      <c r="AK8" s="173">
        <v>140.054</v>
      </c>
      <c r="AL8" s="173">
        <v>160.40199999999999</v>
      </c>
      <c r="AM8" s="173">
        <v>119.825</v>
      </c>
      <c r="AN8" s="173"/>
      <c r="AO8" s="173"/>
      <c r="AP8" s="173"/>
      <c r="AQ8" s="173"/>
      <c r="AR8" s="173"/>
      <c r="AS8" s="173"/>
      <c r="AT8" s="173"/>
      <c r="AU8" s="173"/>
      <c r="AV8" s="173"/>
      <c r="AW8" s="173"/>
      <c r="AX8" s="173"/>
      <c r="AY8" s="173"/>
    </row>
    <row r="9" spans="1:54" ht="15">
      <c r="A9" s="187">
        <v>43617</v>
      </c>
      <c r="B9" s="163">
        <v>153.9</v>
      </c>
      <c r="C9" s="163">
        <v>304.01</v>
      </c>
      <c r="D9" s="159">
        <v>235</v>
      </c>
      <c r="E9" s="11">
        <v>162.69200000000001</v>
      </c>
      <c r="F9" s="11">
        <v>244.71899999999999</v>
      </c>
      <c r="G9" s="11">
        <v>309.899</v>
      </c>
      <c r="H9" s="10">
        <v>325.48399999999998</v>
      </c>
      <c r="I9" s="10">
        <v>270.55200000000002</v>
      </c>
      <c r="J9" s="10">
        <v>267.22000000000003</v>
      </c>
      <c r="K9" s="10">
        <v>210.08500000000001</v>
      </c>
      <c r="L9" s="10">
        <v>183.52500000000001</v>
      </c>
      <c r="M9" s="10">
        <v>128.22399999999999</v>
      </c>
      <c r="N9" s="10">
        <v>224.09299999999999</v>
      </c>
      <c r="O9" s="10">
        <v>235</v>
      </c>
      <c r="P9" s="10">
        <v>147.904</v>
      </c>
      <c r="Q9" s="10">
        <v>380.22</v>
      </c>
      <c r="R9" s="10">
        <v>190.72300000000001</v>
      </c>
      <c r="S9" s="10">
        <v>472.262</v>
      </c>
      <c r="T9" s="10">
        <v>308.68099999999998</v>
      </c>
      <c r="U9" s="10">
        <v>299.60300000000001</v>
      </c>
      <c r="V9" s="10">
        <v>172.35300000000001</v>
      </c>
      <c r="W9" s="10">
        <v>333.65</v>
      </c>
      <c r="X9" s="10">
        <v>235.465</v>
      </c>
      <c r="Y9" s="10">
        <v>192.31399999999999</v>
      </c>
      <c r="Z9" s="10">
        <v>72.781999999999996</v>
      </c>
      <c r="AA9" s="10">
        <v>209.036</v>
      </c>
      <c r="AB9" s="10">
        <v>119.038</v>
      </c>
      <c r="AC9" s="10">
        <v>243.10599999999999</v>
      </c>
      <c r="AD9" s="10">
        <v>145.95500000000001</v>
      </c>
      <c r="AE9" s="10">
        <v>140.642</v>
      </c>
      <c r="AF9" s="10">
        <v>376.16300000000001</v>
      </c>
      <c r="AG9" s="10">
        <v>212.31100000000001</v>
      </c>
      <c r="AH9" s="10">
        <v>246.43700000000001</v>
      </c>
      <c r="AI9" s="173">
        <v>304.92200000000003</v>
      </c>
      <c r="AJ9" s="173">
        <v>64.409000000000006</v>
      </c>
      <c r="AK9" s="173">
        <v>199.047</v>
      </c>
      <c r="AL9" s="173">
        <v>278.45999999999998</v>
      </c>
      <c r="AM9" s="173">
        <v>270.59800000000001</v>
      </c>
      <c r="AN9" s="173"/>
      <c r="AO9" s="173"/>
      <c r="AP9" s="173"/>
      <c r="AQ9" s="173"/>
      <c r="AR9" s="173"/>
      <c r="AS9" s="173"/>
      <c r="AT9" s="173"/>
      <c r="AU9" s="173"/>
      <c r="AV9" s="173"/>
      <c r="AW9" s="173"/>
      <c r="AX9" s="173"/>
      <c r="AY9" s="173"/>
    </row>
    <row r="10" spans="1:54" ht="15">
      <c r="A10" s="187">
        <v>43647</v>
      </c>
      <c r="B10" s="163">
        <v>67.45</v>
      </c>
      <c r="C10" s="163">
        <v>133.24</v>
      </c>
      <c r="D10" s="159">
        <v>89</v>
      </c>
      <c r="E10" s="11">
        <v>65.158000000000001</v>
      </c>
      <c r="F10" s="11">
        <v>149.65700000000001</v>
      </c>
      <c r="G10" s="11">
        <v>209.77500000000001</v>
      </c>
      <c r="H10" s="10">
        <v>168.02199999999999</v>
      </c>
      <c r="I10" s="10">
        <v>89</v>
      </c>
      <c r="J10" s="10">
        <v>119.17</v>
      </c>
      <c r="K10" s="10">
        <v>74.647000000000006</v>
      </c>
      <c r="L10" s="10">
        <v>79.477000000000004</v>
      </c>
      <c r="M10" s="10">
        <v>55.706000000000003</v>
      </c>
      <c r="N10" s="10">
        <v>100.21899999999999</v>
      </c>
      <c r="O10" s="10">
        <v>127.232</v>
      </c>
      <c r="P10" s="10">
        <v>57.283999999999999</v>
      </c>
      <c r="Q10" s="10">
        <v>186.749</v>
      </c>
      <c r="R10" s="10">
        <v>61.207000000000001</v>
      </c>
      <c r="S10" s="10">
        <v>464.43900000000002</v>
      </c>
      <c r="T10" s="10">
        <v>128.374</v>
      </c>
      <c r="U10" s="10">
        <v>112.843</v>
      </c>
      <c r="V10" s="10">
        <v>96.009</v>
      </c>
      <c r="W10" s="10">
        <v>223.67599999999999</v>
      </c>
      <c r="X10" s="10">
        <v>69.153999999999996</v>
      </c>
      <c r="Y10" s="10">
        <v>58.423000000000002</v>
      </c>
      <c r="Z10" s="10">
        <v>26.042999999999999</v>
      </c>
      <c r="AA10" s="10">
        <v>62.569000000000003</v>
      </c>
      <c r="AB10" s="10">
        <v>44.53</v>
      </c>
      <c r="AC10" s="10">
        <v>105.31</v>
      </c>
      <c r="AD10" s="10">
        <v>57.584000000000003</v>
      </c>
      <c r="AE10" s="10">
        <v>52.715000000000003</v>
      </c>
      <c r="AF10" s="10">
        <v>185.34200000000001</v>
      </c>
      <c r="AG10" s="10">
        <v>111.821</v>
      </c>
      <c r="AH10" s="10">
        <v>77.387</v>
      </c>
      <c r="AI10" s="173">
        <v>159.011</v>
      </c>
      <c r="AJ10" s="173">
        <v>27.632999999999999</v>
      </c>
      <c r="AK10" s="173">
        <v>70.409000000000006</v>
      </c>
      <c r="AL10" s="173">
        <v>95.200999999999993</v>
      </c>
      <c r="AM10" s="173">
        <v>86.694999999999993</v>
      </c>
      <c r="AN10" s="173"/>
      <c r="AO10" s="173"/>
      <c r="AP10" s="173"/>
      <c r="AQ10" s="173"/>
      <c r="AR10" s="173"/>
      <c r="AS10" s="173"/>
      <c r="AT10" s="173"/>
      <c r="AU10" s="173"/>
      <c r="AV10" s="173"/>
      <c r="AW10" s="173"/>
      <c r="AX10" s="173"/>
      <c r="AY10" s="173"/>
    </row>
    <row r="11" spans="1:54" ht="15">
      <c r="A11" s="187">
        <v>43678</v>
      </c>
      <c r="B11" s="163">
        <v>43.38</v>
      </c>
      <c r="C11" s="163">
        <v>73.62</v>
      </c>
      <c r="D11" s="159">
        <v>47</v>
      </c>
      <c r="E11" s="11">
        <v>36.915999999999997</v>
      </c>
      <c r="F11" s="11">
        <v>86.756</v>
      </c>
      <c r="G11" s="11">
        <v>84.510999999999996</v>
      </c>
      <c r="H11" s="10">
        <v>81.623999999999995</v>
      </c>
      <c r="I11" s="10">
        <v>46.110999999999997</v>
      </c>
      <c r="J11" s="10">
        <v>51.287999999999997</v>
      </c>
      <c r="K11" s="10">
        <v>45.024000000000001</v>
      </c>
      <c r="L11" s="10">
        <v>43.140999999999998</v>
      </c>
      <c r="M11" s="10">
        <v>46.241999999999997</v>
      </c>
      <c r="N11" s="10">
        <v>47</v>
      </c>
      <c r="O11" s="10">
        <v>55.814999999999998</v>
      </c>
      <c r="P11" s="10">
        <v>49.104999999999997</v>
      </c>
      <c r="Q11" s="10">
        <v>66.566999999999993</v>
      </c>
      <c r="R11" s="10">
        <v>36.476999999999997</v>
      </c>
      <c r="S11" s="10">
        <v>133.892</v>
      </c>
      <c r="T11" s="10">
        <v>52.832000000000001</v>
      </c>
      <c r="U11" s="10">
        <v>57.765000000000001</v>
      </c>
      <c r="V11" s="10">
        <v>44.101999999999997</v>
      </c>
      <c r="W11" s="10">
        <v>90.557000000000002</v>
      </c>
      <c r="X11" s="10">
        <v>48.996000000000002</v>
      </c>
      <c r="Y11" s="10">
        <v>46.423000000000002</v>
      </c>
      <c r="Z11" s="10">
        <v>19.626000000000001</v>
      </c>
      <c r="AA11" s="10">
        <v>39.555</v>
      </c>
      <c r="AB11" s="10">
        <v>31.623999999999999</v>
      </c>
      <c r="AC11" s="10">
        <v>53.253999999999998</v>
      </c>
      <c r="AD11" s="10">
        <v>45.344000000000001</v>
      </c>
      <c r="AE11" s="10">
        <v>41.375999999999998</v>
      </c>
      <c r="AF11" s="10">
        <v>69.802000000000007</v>
      </c>
      <c r="AG11" s="10">
        <v>46.225000000000001</v>
      </c>
      <c r="AH11" s="10">
        <v>46.042999999999999</v>
      </c>
      <c r="AI11" s="173">
        <v>54.959000000000003</v>
      </c>
      <c r="AJ11" s="173">
        <v>25.687999999999999</v>
      </c>
      <c r="AK11" s="173">
        <v>47.023000000000003</v>
      </c>
      <c r="AL11" s="173">
        <v>50.146999999999998</v>
      </c>
      <c r="AM11" s="173">
        <v>39.470999999999997</v>
      </c>
      <c r="AN11" s="173"/>
      <c r="AO11" s="173"/>
      <c r="AP11" s="173"/>
      <c r="AQ11" s="173"/>
      <c r="AR11" s="173"/>
      <c r="AS11" s="173"/>
      <c r="AT11" s="173"/>
      <c r="AU11" s="173"/>
      <c r="AV11" s="173"/>
      <c r="AW11" s="173"/>
      <c r="AX11" s="173"/>
      <c r="AY11" s="173"/>
    </row>
    <row r="12" spans="1:54" ht="15">
      <c r="A12" s="187">
        <v>43709</v>
      </c>
      <c r="B12" s="163">
        <v>30.48</v>
      </c>
      <c r="C12" s="163">
        <v>45.53</v>
      </c>
      <c r="D12" s="159">
        <v>38</v>
      </c>
      <c r="E12" s="11">
        <v>29.184999999999999</v>
      </c>
      <c r="F12" s="11">
        <v>73.478999999999999</v>
      </c>
      <c r="G12" s="11">
        <v>41.463999999999999</v>
      </c>
      <c r="H12" s="10">
        <v>48.837000000000003</v>
      </c>
      <c r="I12" s="10">
        <v>49.097000000000001</v>
      </c>
      <c r="J12" s="10">
        <v>54.268000000000001</v>
      </c>
      <c r="K12" s="10">
        <v>36.176000000000002</v>
      </c>
      <c r="L12" s="10">
        <v>40.82</v>
      </c>
      <c r="M12" s="10">
        <v>31.376000000000001</v>
      </c>
      <c r="N12" s="10">
        <v>36.058</v>
      </c>
      <c r="O12" s="10">
        <v>34.237000000000002</v>
      </c>
      <c r="P12" s="10">
        <v>41.854999999999997</v>
      </c>
      <c r="Q12" s="10">
        <v>55.884</v>
      </c>
      <c r="R12" s="10">
        <v>33.537999999999997</v>
      </c>
      <c r="S12" s="10">
        <v>63.835000000000001</v>
      </c>
      <c r="T12" s="10">
        <v>39.307000000000002</v>
      </c>
      <c r="U12" s="10">
        <v>45.716000000000001</v>
      </c>
      <c r="V12" s="10">
        <v>29.274999999999999</v>
      </c>
      <c r="W12" s="10">
        <v>48.151000000000003</v>
      </c>
      <c r="X12" s="10">
        <v>38</v>
      </c>
      <c r="Y12" s="10">
        <v>31.466999999999999</v>
      </c>
      <c r="Z12" s="10">
        <v>20.65</v>
      </c>
      <c r="AA12" s="10">
        <v>57.079000000000001</v>
      </c>
      <c r="AB12" s="10">
        <v>32.332000000000001</v>
      </c>
      <c r="AC12" s="10">
        <v>35.201000000000001</v>
      </c>
      <c r="AD12" s="10">
        <v>33.322000000000003</v>
      </c>
      <c r="AE12" s="10">
        <v>39.508000000000003</v>
      </c>
      <c r="AF12" s="10">
        <v>41.363999999999997</v>
      </c>
      <c r="AG12" s="10">
        <v>32.552999999999997</v>
      </c>
      <c r="AH12" s="10">
        <v>29.074999999999999</v>
      </c>
      <c r="AI12" s="173">
        <v>34.716999999999999</v>
      </c>
      <c r="AJ12" s="173">
        <v>22.295999999999999</v>
      </c>
      <c r="AK12" s="173">
        <v>62.423000000000002</v>
      </c>
      <c r="AL12" s="173">
        <v>44.634</v>
      </c>
      <c r="AM12" s="173">
        <v>31.829000000000001</v>
      </c>
      <c r="AN12" s="173"/>
      <c r="AO12" s="173"/>
      <c r="AP12" s="173"/>
      <c r="AQ12" s="173"/>
      <c r="AR12" s="173"/>
      <c r="AS12" s="173"/>
      <c r="AT12" s="173"/>
      <c r="AU12" s="173"/>
      <c r="AV12" s="173"/>
      <c r="AW12" s="173"/>
      <c r="AX12" s="173"/>
      <c r="AY12" s="173"/>
    </row>
    <row r="13" spans="1:54" ht="15">
      <c r="A13" s="187">
        <v>43739</v>
      </c>
      <c r="B13" s="163">
        <v>34.67</v>
      </c>
      <c r="C13" s="163">
        <v>46.42</v>
      </c>
      <c r="D13" s="159">
        <v>38.979999999999997</v>
      </c>
      <c r="E13" s="11">
        <v>29.257000000000001</v>
      </c>
      <c r="F13" s="11">
        <v>45.841000000000001</v>
      </c>
      <c r="G13" s="11">
        <v>34.752000000000002</v>
      </c>
      <c r="H13" s="10">
        <v>42.7</v>
      </c>
      <c r="I13" s="10">
        <v>78.242999999999995</v>
      </c>
      <c r="J13" s="10">
        <v>62.131999999999998</v>
      </c>
      <c r="K13" s="10">
        <v>28.468</v>
      </c>
      <c r="L13" s="10">
        <v>31.439</v>
      </c>
      <c r="M13" s="10">
        <v>29.907</v>
      </c>
      <c r="N13" s="10">
        <v>53.463999999999999</v>
      </c>
      <c r="O13" s="10">
        <v>28.773</v>
      </c>
      <c r="P13" s="10">
        <v>27.652999999999999</v>
      </c>
      <c r="Q13" s="10">
        <v>47.505000000000003</v>
      </c>
      <c r="R13" s="10">
        <v>29.867999999999999</v>
      </c>
      <c r="S13" s="10">
        <v>58.042000000000002</v>
      </c>
      <c r="T13" s="10">
        <v>46.325000000000003</v>
      </c>
      <c r="U13" s="10">
        <v>51.136000000000003</v>
      </c>
      <c r="V13" s="10">
        <v>35.340000000000003</v>
      </c>
      <c r="W13" s="10">
        <v>38.124000000000002</v>
      </c>
      <c r="X13" s="10">
        <v>32.021999999999998</v>
      </c>
      <c r="Y13" s="10">
        <v>27.838999999999999</v>
      </c>
      <c r="Z13" s="10">
        <v>29.178000000000001</v>
      </c>
      <c r="AA13" s="10">
        <v>36.515000000000001</v>
      </c>
      <c r="AB13" s="10">
        <v>31.643999999999998</v>
      </c>
      <c r="AC13" s="10">
        <v>49.143999999999998</v>
      </c>
      <c r="AD13" s="10">
        <v>56.878999999999998</v>
      </c>
      <c r="AE13" s="10">
        <v>37.411999999999999</v>
      </c>
      <c r="AF13" s="10">
        <v>36.137</v>
      </c>
      <c r="AG13" s="10">
        <v>32.671999999999997</v>
      </c>
      <c r="AH13" s="10">
        <v>29.352</v>
      </c>
      <c r="AI13" s="173">
        <v>34.356999999999999</v>
      </c>
      <c r="AJ13" s="173">
        <v>20.710999999999999</v>
      </c>
      <c r="AK13" s="173">
        <v>56.118000000000002</v>
      </c>
      <c r="AL13" s="173">
        <v>57.265000000000001</v>
      </c>
      <c r="AM13" s="173">
        <v>27.109000000000002</v>
      </c>
      <c r="AN13" s="173"/>
      <c r="AO13" s="173"/>
      <c r="AP13" s="173"/>
      <c r="AQ13" s="173"/>
      <c r="AR13" s="173"/>
      <c r="AS13" s="173"/>
      <c r="AT13" s="173"/>
      <c r="AU13" s="173"/>
      <c r="AV13" s="173"/>
      <c r="AW13" s="173"/>
      <c r="AX13" s="173"/>
      <c r="AY13" s="173"/>
    </row>
    <row r="14" spans="1:54" ht="15">
      <c r="A14" s="187">
        <v>43770</v>
      </c>
      <c r="B14" s="163">
        <v>31.15</v>
      </c>
      <c r="C14" s="163">
        <v>35.96</v>
      </c>
      <c r="D14" s="159">
        <v>32.57</v>
      </c>
      <c r="E14" s="11">
        <v>26.841000000000001</v>
      </c>
      <c r="F14" s="11">
        <v>31.28</v>
      </c>
      <c r="G14" s="11">
        <v>29.579000000000001</v>
      </c>
      <c r="H14" s="10">
        <v>34.366999999999997</v>
      </c>
      <c r="I14" s="10">
        <v>44.298999999999999</v>
      </c>
      <c r="J14" s="10">
        <v>42.258000000000003</v>
      </c>
      <c r="K14" s="10">
        <v>27.245999999999999</v>
      </c>
      <c r="L14" s="10">
        <v>24.039000000000001</v>
      </c>
      <c r="M14" s="10">
        <v>23.841000000000001</v>
      </c>
      <c r="N14" s="10">
        <v>44.651000000000003</v>
      </c>
      <c r="O14" s="10">
        <v>26.498000000000001</v>
      </c>
      <c r="P14" s="10">
        <v>23.050999999999998</v>
      </c>
      <c r="Q14" s="10">
        <v>36.844000000000001</v>
      </c>
      <c r="R14" s="10">
        <v>27.405999999999999</v>
      </c>
      <c r="S14" s="10">
        <v>43.720999999999997</v>
      </c>
      <c r="T14" s="10">
        <v>35.03</v>
      </c>
      <c r="U14" s="10">
        <v>35</v>
      </c>
      <c r="V14" s="10">
        <v>29.541</v>
      </c>
      <c r="W14" s="10">
        <v>30.39</v>
      </c>
      <c r="X14" s="10">
        <v>27.709</v>
      </c>
      <c r="Y14" s="10">
        <v>27.501999999999999</v>
      </c>
      <c r="Z14" s="10">
        <v>17.855</v>
      </c>
      <c r="AA14" s="10">
        <v>25.738</v>
      </c>
      <c r="AB14" s="10">
        <v>27.268999999999998</v>
      </c>
      <c r="AC14" s="10">
        <v>36.944000000000003</v>
      </c>
      <c r="AD14" s="10">
        <v>37.279000000000003</v>
      </c>
      <c r="AE14" s="10">
        <v>27.686</v>
      </c>
      <c r="AF14" s="10">
        <v>31.425999999999998</v>
      </c>
      <c r="AG14" s="10">
        <v>30.504999999999999</v>
      </c>
      <c r="AH14" s="10">
        <v>28.946999999999999</v>
      </c>
      <c r="AI14" s="173">
        <v>28.704000000000001</v>
      </c>
      <c r="AJ14" s="173">
        <v>17.396000000000001</v>
      </c>
      <c r="AK14" s="173">
        <v>33.622999999999998</v>
      </c>
      <c r="AL14" s="173">
        <v>34.601999999999997</v>
      </c>
      <c r="AM14" s="173">
        <v>25.437000000000001</v>
      </c>
      <c r="AN14" s="173"/>
      <c r="AO14" s="173"/>
      <c r="AP14" s="173"/>
      <c r="AQ14" s="173"/>
      <c r="AR14" s="173"/>
      <c r="AS14" s="173"/>
      <c r="AT14" s="173"/>
      <c r="AU14" s="173"/>
      <c r="AV14" s="173"/>
      <c r="AW14" s="173"/>
      <c r="AX14" s="173"/>
      <c r="AY14" s="173"/>
    </row>
    <row r="15" spans="1:54" ht="15">
      <c r="A15" s="187">
        <v>43800</v>
      </c>
      <c r="B15" s="163">
        <v>26.76</v>
      </c>
      <c r="C15" s="163">
        <v>29.7</v>
      </c>
      <c r="D15" s="159">
        <v>27.74</v>
      </c>
      <c r="E15" s="11">
        <v>21.826000000000001</v>
      </c>
      <c r="F15" s="11">
        <v>27.462</v>
      </c>
      <c r="G15" s="11">
        <v>28.102</v>
      </c>
      <c r="H15" s="10">
        <v>29.334</v>
      </c>
      <c r="I15" s="10">
        <v>30.843</v>
      </c>
      <c r="J15" s="10">
        <v>31.559000000000001</v>
      </c>
      <c r="K15" s="10">
        <v>24.25</v>
      </c>
      <c r="L15" s="10">
        <v>21.890999999999998</v>
      </c>
      <c r="M15" s="10">
        <v>21.402999999999999</v>
      </c>
      <c r="N15" s="10">
        <v>31.701000000000001</v>
      </c>
      <c r="O15" s="10">
        <v>24.210999999999999</v>
      </c>
      <c r="P15" s="10">
        <v>21.268000000000001</v>
      </c>
      <c r="Q15" s="10">
        <v>31.997</v>
      </c>
      <c r="R15" s="10">
        <v>23.053999999999998</v>
      </c>
      <c r="S15" s="10">
        <v>39.924999999999997</v>
      </c>
      <c r="T15" s="10">
        <v>31.056999999999999</v>
      </c>
      <c r="U15" s="10">
        <v>28.131</v>
      </c>
      <c r="V15" s="10">
        <v>27.257999999999999</v>
      </c>
      <c r="W15" s="10">
        <v>28.015000000000001</v>
      </c>
      <c r="X15" s="10">
        <v>24.792999999999999</v>
      </c>
      <c r="Y15" s="10">
        <v>23.649000000000001</v>
      </c>
      <c r="Z15" s="10">
        <v>15.042999999999999</v>
      </c>
      <c r="AA15" s="10">
        <v>23.881</v>
      </c>
      <c r="AB15" s="10">
        <v>22.170999999999999</v>
      </c>
      <c r="AC15" s="10">
        <v>27.837</v>
      </c>
      <c r="AD15" s="10">
        <v>25.981999999999999</v>
      </c>
      <c r="AE15" s="10">
        <v>21.492000000000001</v>
      </c>
      <c r="AF15" s="10">
        <v>28.622</v>
      </c>
      <c r="AG15" s="10">
        <v>25.079000000000001</v>
      </c>
      <c r="AH15" s="10">
        <v>24.423999999999999</v>
      </c>
      <c r="AI15" s="173">
        <v>25.42</v>
      </c>
      <c r="AJ15" s="173">
        <v>16.181999999999999</v>
      </c>
      <c r="AK15" s="173">
        <v>26.425999999999998</v>
      </c>
      <c r="AL15" s="173">
        <v>26.75</v>
      </c>
      <c r="AM15" s="173">
        <v>23.925000000000001</v>
      </c>
      <c r="AN15" s="173"/>
      <c r="AO15" s="173"/>
      <c r="AP15" s="173"/>
      <c r="AQ15" s="173"/>
      <c r="AR15" s="173"/>
      <c r="AS15" s="173"/>
      <c r="AT15" s="173"/>
      <c r="AU15" s="173"/>
      <c r="AV15" s="173"/>
      <c r="AW15" s="173"/>
      <c r="AX15" s="173"/>
      <c r="AY15" s="173"/>
    </row>
    <row r="16" spans="1:54" ht="15">
      <c r="A16" s="187">
        <v>43831</v>
      </c>
      <c r="B16" s="163">
        <v>26.23</v>
      </c>
      <c r="C16" s="163">
        <v>28.01</v>
      </c>
      <c r="D16" s="159">
        <v>26.51</v>
      </c>
      <c r="E16" s="11">
        <v>18.888000000000002</v>
      </c>
      <c r="F16" s="11">
        <v>24.584</v>
      </c>
      <c r="G16" s="11">
        <v>27.292000000000002</v>
      </c>
      <c r="H16" s="10">
        <v>26.236999999999998</v>
      </c>
      <c r="I16" s="10">
        <v>26.481999999999999</v>
      </c>
      <c r="J16" s="10">
        <v>26.2</v>
      </c>
      <c r="K16" s="10">
        <v>21.460999999999999</v>
      </c>
      <c r="L16" s="10">
        <v>19.608000000000001</v>
      </c>
      <c r="M16" s="10">
        <v>19.164000000000001</v>
      </c>
      <c r="N16" s="10">
        <v>25.228000000000002</v>
      </c>
      <c r="O16" s="10">
        <v>21.155999999999999</v>
      </c>
      <c r="P16" s="10">
        <v>19.361000000000001</v>
      </c>
      <c r="Q16" s="10">
        <v>28.65</v>
      </c>
      <c r="R16" s="10">
        <v>20.451000000000001</v>
      </c>
      <c r="S16" s="10">
        <v>34.744</v>
      </c>
      <c r="T16" s="10">
        <v>26.51</v>
      </c>
      <c r="U16" s="10">
        <v>25.196000000000002</v>
      </c>
      <c r="V16" s="10">
        <v>23.245999999999999</v>
      </c>
      <c r="W16" s="10">
        <v>27.087</v>
      </c>
      <c r="X16" s="10">
        <v>22.181000000000001</v>
      </c>
      <c r="Y16" s="10">
        <v>20.905999999999999</v>
      </c>
      <c r="Z16" s="10">
        <v>13.52</v>
      </c>
      <c r="AA16" s="10">
        <v>21.175000000000001</v>
      </c>
      <c r="AB16" s="10">
        <v>22.939</v>
      </c>
      <c r="AC16" s="10">
        <v>24.041</v>
      </c>
      <c r="AD16" s="10">
        <v>23.265000000000001</v>
      </c>
      <c r="AE16" s="10">
        <v>18.547000000000001</v>
      </c>
      <c r="AF16" s="10">
        <v>25.832999999999998</v>
      </c>
      <c r="AG16" s="10">
        <v>21.93</v>
      </c>
      <c r="AH16" s="10">
        <v>21.678000000000001</v>
      </c>
      <c r="AI16" s="173">
        <v>23.094000000000001</v>
      </c>
      <c r="AJ16" s="173">
        <v>14.548</v>
      </c>
      <c r="AK16" s="173">
        <v>23.161999999999999</v>
      </c>
      <c r="AL16" s="173">
        <v>23.495000000000001</v>
      </c>
      <c r="AM16" s="173">
        <v>22.077000000000002</v>
      </c>
      <c r="AN16" s="173"/>
      <c r="AO16" s="173"/>
      <c r="AP16" s="173"/>
      <c r="AQ16" s="173"/>
      <c r="AR16" s="173"/>
      <c r="AS16" s="173"/>
      <c r="AT16" s="173"/>
      <c r="AU16" s="173"/>
      <c r="AV16" s="173"/>
      <c r="AW16" s="173"/>
      <c r="AX16" s="173"/>
      <c r="AY16" s="173"/>
    </row>
    <row r="17" spans="1:51" ht="15">
      <c r="A17" s="187">
        <v>43862</v>
      </c>
      <c r="B17" s="163">
        <v>24.32</v>
      </c>
      <c r="C17" s="163">
        <v>26.21</v>
      </c>
      <c r="D17" s="159">
        <v>24.89</v>
      </c>
      <c r="E17" s="11">
        <v>16.327000000000002</v>
      </c>
      <c r="F17" s="11">
        <v>21.548999999999999</v>
      </c>
      <c r="G17" s="11">
        <v>21.617999999999999</v>
      </c>
      <c r="H17" s="10">
        <v>22.768999999999998</v>
      </c>
      <c r="I17" s="10">
        <v>38.466000000000001</v>
      </c>
      <c r="J17" s="10">
        <v>25.335000000000001</v>
      </c>
      <c r="K17" s="10">
        <v>18.253</v>
      </c>
      <c r="L17" s="10">
        <v>16.669</v>
      </c>
      <c r="M17" s="10">
        <v>17.058</v>
      </c>
      <c r="N17" s="10">
        <v>22.614000000000001</v>
      </c>
      <c r="O17" s="10">
        <v>18.864000000000001</v>
      </c>
      <c r="P17" s="10">
        <v>18.550999999999998</v>
      </c>
      <c r="Q17" s="10">
        <v>24.192</v>
      </c>
      <c r="R17" s="10">
        <v>22.225000000000001</v>
      </c>
      <c r="S17" s="10">
        <v>32.323999999999998</v>
      </c>
      <c r="T17" s="10">
        <v>22.318000000000001</v>
      </c>
      <c r="U17" s="10">
        <v>22.87</v>
      </c>
      <c r="V17" s="10">
        <v>23.795999999999999</v>
      </c>
      <c r="W17" s="10">
        <v>28.015999999999998</v>
      </c>
      <c r="X17" s="10">
        <v>22.231000000000002</v>
      </c>
      <c r="Y17" s="10">
        <v>17.728999999999999</v>
      </c>
      <c r="Z17" s="10">
        <v>17.129000000000001</v>
      </c>
      <c r="AA17" s="10">
        <v>18.263999999999999</v>
      </c>
      <c r="AB17" s="10">
        <v>20.381</v>
      </c>
      <c r="AC17" s="10">
        <v>20.082000000000001</v>
      </c>
      <c r="AD17" s="10">
        <v>22.541</v>
      </c>
      <c r="AE17" s="10">
        <v>15.666</v>
      </c>
      <c r="AF17" s="10">
        <v>22.872</v>
      </c>
      <c r="AG17" s="10">
        <v>18.518000000000001</v>
      </c>
      <c r="AH17" s="10">
        <v>18.391999999999999</v>
      </c>
      <c r="AI17" s="173">
        <v>19.919</v>
      </c>
      <c r="AJ17" s="173">
        <v>12.5</v>
      </c>
      <c r="AK17" s="173">
        <v>22.622</v>
      </c>
      <c r="AL17" s="173">
        <v>24.062999999999999</v>
      </c>
      <c r="AM17" s="173">
        <v>19.411000000000001</v>
      </c>
      <c r="AN17" s="173"/>
      <c r="AO17" s="173"/>
      <c r="AP17" s="173"/>
      <c r="AQ17" s="173"/>
      <c r="AR17" s="173"/>
      <c r="AS17" s="173"/>
      <c r="AT17" s="173"/>
      <c r="AU17" s="173"/>
      <c r="AV17" s="173"/>
      <c r="AW17" s="173"/>
      <c r="AX17" s="173"/>
      <c r="AY17" s="173"/>
    </row>
    <row r="18" spans="1:51" ht="15">
      <c r="A18" s="187">
        <v>43891</v>
      </c>
      <c r="B18" s="163">
        <v>37.68</v>
      </c>
      <c r="C18" s="163">
        <v>43.74</v>
      </c>
      <c r="D18" s="159">
        <v>40.04</v>
      </c>
      <c r="E18" s="11">
        <v>27.358000000000001</v>
      </c>
      <c r="F18" s="11">
        <v>34.124000000000002</v>
      </c>
      <c r="G18" s="11">
        <v>21.305</v>
      </c>
      <c r="H18" s="10">
        <v>36.021000000000001</v>
      </c>
      <c r="I18" s="10">
        <v>72.619</v>
      </c>
      <c r="J18" s="10">
        <v>29.613</v>
      </c>
      <c r="K18" s="10">
        <v>27.456</v>
      </c>
      <c r="L18" s="10">
        <v>45.579000000000001</v>
      </c>
      <c r="M18" s="10">
        <v>27.934000000000001</v>
      </c>
      <c r="N18" s="10">
        <v>31.366</v>
      </c>
      <c r="O18" s="10">
        <v>30.338999999999999</v>
      </c>
      <c r="P18" s="10">
        <v>33.548999999999999</v>
      </c>
      <c r="Q18" s="10">
        <v>43.63</v>
      </c>
      <c r="R18" s="10">
        <v>50.563000000000002</v>
      </c>
      <c r="S18" s="10">
        <v>42.6</v>
      </c>
      <c r="T18" s="10">
        <v>42.656999999999996</v>
      </c>
      <c r="U18" s="10">
        <v>37.209000000000003</v>
      </c>
      <c r="V18" s="10">
        <v>34.046999999999997</v>
      </c>
      <c r="W18" s="10">
        <v>31.760999999999999</v>
      </c>
      <c r="X18" s="10">
        <v>33.244</v>
      </c>
      <c r="Y18" s="10">
        <v>21.738</v>
      </c>
      <c r="Z18" s="10">
        <v>27.768000000000001</v>
      </c>
      <c r="AA18" s="10">
        <v>50.848999999999997</v>
      </c>
      <c r="AB18" s="10">
        <v>23.762</v>
      </c>
      <c r="AC18" s="10">
        <v>27.97</v>
      </c>
      <c r="AD18" s="10">
        <v>60.41</v>
      </c>
      <c r="AE18" s="10">
        <v>15.954000000000001</v>
      </c>
      <c r="AF18" s="10">
        <v>44.945999999999998</v>
      </c>
      <c r="AG18" s="10">
        <v>22.247</v>
      </c>
      <c r="AH18" s="10">
        <v>33.24</v>
      </c>
      <c r="AI18" s="173">
        <v>40.204999999999998</v>
      </c>
      <c r="AJ18" s="173">
        <v>19.669</v>
      </c>
      <c r="AK18" s="173">
        <v>24.661999999999999</v>
      </c>
      <c r="AL18" s="173">
        <v>45.542999999999999</v>
      </c>
      <c r="AM18" s="173">
        <v>21</v>
      </c>
      <c r="AN18" s="173"/>
      <c r="AO18" s="173"/>
      <c r="AP18" s="173"/>
      <c r="AQ18" s="173"/>
      <c r="AR18" s="173"/>
      <c r="AS18" s="173"/>
      <c r="AT18" s="173"/>
      <c r="AU18" s="173"/>
      <c r="AV18" s="173"/>
      <c r="AW18" s="173"/>
      <c r="AX18" s="173"/>
      <c r="AY18" s="173"/>
    </row>
    <row r="19" spans="1:51" ht="15">
      <c r="A19" s="187">
        <v>43922</v>
      </c>
      <c r="B19" s="163">
        <v>72.47</v>
      </c>
      <c r="C19" s="163">
        <v>105.82</v>
      </c>
      <c r="D19" s="159">
        <v>88.26</v>
      </c>
      <c r="E19" s="11">
        <v>49.223999999999997</v>
      </c>
      <c r="F19" s="11">
        <v>42.646000000000001</v>
      </c>
      <c r="G19" s="11">
        <v>48.470999999999997</v>
      </c>
      <c r="H19" s="10">
        <v>92.078000000000003</v>
      </c>
      <c r="I19" s="10">
        <v>127.557</v>
      </c>
      <c r="J19" s="10">
        <v>99.138000000000005</v>
      </c>
      <c r="K19" s="10">
        <v>67.840999999999994</v>
      </c>
      <c r="L19" s="10">
        <v>115.65900000000001</v>
      </c>
      <c r="M19" s="10">
        <v>63.646000000000001</v>
      </c>
      <c r="N19" s="10">
        <v>60.515000000000001</v>
      </c>
      <c r="O19" s="10">
        <v>81.355999999999995</v>
      </c>
      <c r="P19" s="10">
        <v>101.098</v>
      </c>
      <c r="Q19" s="10">
        <v>86.129000000000005</v>
      </c>
      <c r="R19" s="10">
        <v>65.997</v>
      </c>
      <c r="S19" s="10">
        <v>98.418000000000006</v>
      </c>
      <c r="T19" s="10">
        <v>91.058000000000007</v>
      </c>
      <c r="U19" s="10">
        <v>61.305999999999997</v>
      </c>
      <c r="V19" s="10">
        <v>48.542999999999999</v>
      </c>
      <c r="W19" s="10">
        <v>84.718000000000004</v>
      </c>
      <c r="X19" s="10">
        <v>67.448999999999998</v>
      </c>
      <c r="Y19" s="10">
        <v>57.64</v>
      </c>
      <c r="Z19" s="10">
        <v>57.273000000000003</v>
      </c>
      <c r="AA19" s="10">
        <v>104.848</v>
      </c>
      <c r="AB19" s="10">
        <v>64.91</v>
      </c>
      <c r="AC19" s="10">
        <v>92.873000000000005</v>
      </c>
      <c r="AD19" s="10">
        <v>91.557000000000002</v>
      </c>
      <c r="AE19" s="10">
        <v>59.281999999999996</v>
      </c>
      <c r="AF19" s="10">
        <v>77.233999999999995</v>
      </c>
      <c r="AG19" s="10">
        <v>61.22</v>
      </c>
      <c r="AH19" s="10">
        <v>77.872</v>
      </c>
      <c r="AI19" s="173">
        <v>87.323999999999998</v>
      </c>
      <c r="AJ19" s="173">
        <v>45.878</v>
      </c>
      <c r="AK19" s="173">
        <v>60.597999999999999</v>
      </c>
      <c r="AL19" s="173">
        <v>81.762</v>
      </c>
      <c r="AM19" s="173">
        <v>52.31</v>
      </c>
      <c r="AN19" s="173"/>
      <c r="AO19" s="173"/>
      <c r="AP19" s="173"/>
      <c r="AQ19" s="173"/>
      <c r="AR19" s="173"/>
      <c r="AS19" s="173"/>
      <c r="AT19" s="173"/>
      <c r="AU19" s="173"/>
      <c r="AV19" s="173"/>
      <c r="AW19" s="173"/>
      <c r="AX19" s="173"/>
      <c r="AY19" s="173"/>
    </row>
    <row r="20" spans="1:51" ht="15">
      <c r="A20" s="187">
        <v>43952</v>
      </c>
      <c r="B20" s="163">
        <v>171.43</v>
      </c>
      <c r="C20" s="163">
        <v>307.64</v>
      </c>
      <c r="D20" s="159">
        <v>247.09</v>
      </c>
      <c r="E20" s="11">
        <v>174.86600000000001</v>
      </c>
      <c r="F20" s="11">
        <v>159.96299999999999</v>
      </c>
      <c r="G20" s="11">
        <v>500.76600000000002</v>
      </c>
      <c r="H20" s="10">
        <v>380.197</v>
      </c>
      <c r="I20" s="10">
        <v>340.17399999999998</v>
      </c>
      <c r="J20" s="10">
        <v>310.93299999999999</v>
      </c>
      <c r="K20" s="10">
        <v>150.47900000000001</v>
      </c>
      <c r="L20" s="10">
        <v>195.39500000000001</v>
      </c>
      <c r="M20" s="10">
        <v>126.999</v>
      </c>
      <c r="N20" s="10">
        <v>189.97200000000001</v>
      </c>
      <c r="O20" s="10">
        <v>212.55</v>
      </c>
      <c r="P20" s="10">
        <v>290.03699999999998</v>
      </c>
      <c r="Q20" s="10">
        <v>235.05799999999999</v>
      </c>
      <c r="R20" s="10">
        <v>211.505</v>
      </c>
      <c r="S20" s="10">
        <v>374.38400000000001</v>
      </c>
      <c r="T20" s="10">
        <v>340.15199999999999</v>
      </c>
      <c r="U20" s="10">
        <v>201.75800000000001</v>
      </c>
      <c r="V20" s="10">
        <v>226.21899999999999</v>
      </c>
      <c r="W20" s="10">
        <v>245.06200000000001</v>
      </c>
      <c r="X20" s="10">
        <v>271.46300000000002</v>
      </c>
      <c r="Y20" s="10">
        <v>79.658000000000001</v>
      </c>
      <c r="Z20" s="10">
        <v>170.35900000000001</v>
      </c>
      <c r="AA20" s="10">
        <v>228.65299999999999</v>
      </c>
      <c r="AB20" s="10">
        <v>260.40899999999999</v>
      </c>
      <c r="AC20" s="10">
        <v>225.196</v>
      </c>
      <c r="AD20" s="10">
        <v>235.453</v>
      </c>
      <c r="AE20" s="10">
        <v>277.91699999999997</v>
      </c>
      <c r="AF20" s="10">
        <v>285.36700000000002</v>
      </c>
      <c r="AG20" s="10">
        <v>122.389</v>
      </c>
      <c r="AH20" s="10">
        <v>174.477</v>
      </c>
      <c r="AI20" s="173">
        <v>127.419</v>
      </c>
      <c r="AJ20" s="173">
        <v>113.431</v>
      </c>
      <c r="AK20" s="173">
        <v>266.30099999999999</v>
      </c>
      <c r="AL20" s="173">
        <v>202.024</v>
      </c>
      <c r="AM20" s="173">
        <v>112.596</v>
      </c>
      <c r="AN20" s="173"/>
      <c r="AO20" s="173"/>
      <c r="AP20" s="173"/>
      <c r="AQ20" s="173"/>
      <c r="AR20" s="173"/>
      <c r="AS20" s="173"/>
      <c r="AT20" s="173"/>
      <c r="AU20" s="173"/>
      <c r="AV20" s="173"/>
      <c r="AW20" s="173"/>
      <c r="AX20" s="173"/>
      <c r="AY20" s="173"/>
    </row>
    <row r="21" spans="1:51" ht="15">
      <c r="A21" s="187">
        <v>43983</v>
      </c>
      <c r="B21" s="163">
        <v>187.27</v>
      </c>
      <c r="C21" s="163">
        <v>366.15</v>
      </c>
      <c r="D21" s="159">
        <v>281.04000000000002</v>
      </c>
      <c r="E21" s="11">
        <v>323.279</v>
      </c>
      <c r="F21" s="11">
        <v>391.41699999999997</v>
      </c>
      <c r="G21" s="11">
        <v>728.73599999999999</v>
      </c>
      <c r="H21" s="10">
        <v>410.44400000000002</v>
      </c>
      <c r="I21" s="10">
        <v>416.09100000000001</v>
      </c>
      <c r="J21" s="10">
        <v>298.26799999999997</v>
      </c>
      <c r="K21" s="10">
        <v>182.06</v>
      </c>
      <c r="L21" s="10">
        <v>159.29400000000001</v>
      </c>
      <c r="M21" s="10">
        <v>185.251</v>
      </c>
      <c r="N21" s="10">
        <v>299.79599999999999</v>
      </c>
      <c r="O21" s="10">
        <v>180.75700000000001</v>
      </c>
      <c r="P21" s="10">
        <v>430.47300000000001</v>
      </c>
      <c r="Q21" s="10">
        <v>230.88300000000001</v>
      </c>
      <c r="R21" s="10">
        <v>578.09400000000005</v>
      </c>
      <c r="S21" s="10">
        <v>326.964</v>
      </c>
      <c r="T21" s="10">
        <v>544.77700000000004</v>
      </c>
      <c r="U21" s="10">
        <v>204.33600000000001</v>
      </c>
      <c r="V21" s="10">
        <v>369.96600000000001</v>
      </c>
      <c r="W21" s="10">
        <v>167.53100000000001</v>
      </c>
      <c r="X21" s="10">
        <v>216.202</v>
      </c>
      <c r="Y21" s="10">
        <v>55.939</v>
      </c>
      <c r="Z21" s="10">
        <v>227.339</v>
      </c>
      <c r="AA21" s="10">
        <v>151.18299999999999</v>
      </c>
      <c r="AB21" s="10">
        <v>300.13</v>
      </c>
      <c r="AC21" s="10">
        <v>206.91900000000001</v>
      </c>
      <c r="AD21" s="10">
        <v>189.34800000000001</v>
      </c>
      <c r="AE21" s="10">
        <v>512.88</v>
      </c>
      <c r="AF21" s="10">
        <v>289.41699999999997</v>
      </c>
      <c r="AG21" s="10">
        <v>262.036</v>
      </c>
      <c r="AH21" s="10">
        <v>461.93900000000002</v>
      </c>
      <c r="AI21" s="173">
        <v>52.131</v>
      </c>
      <c r="AJ21" s="173">
        <v>155.114</v>
      </c>
      <c r="AK21" s="173">
        <v>355.44600000000003</v>
      </c>
      <c r="AL21" s="173">
        <v>344.63099999999997</v>
      </c>
      <c r="AM21" s="173">
        <v>118.712</v>
      </c>
      <c r="AN21" s="173"/>
      <c r="AO21" s="173"/>
      <c r="AP21" s="173"/>
      <c r="AQ21" s="173"/>
      <c r="AR21" s="173"/>
      <c r="AS21" s="173"/>
      <c r="AT21" s="173"/>
      <c r="AU21" s="173"/>
      <c r="AV21" s="173"/>
      <c r="AW21" s="173"/>
      <c r="AX21" s="173"/>
      <c r="AY21" s="173"/>
    </row>
    <row r="22" spans="1:51" ht="15">
      <c r="A22" s="187">
        <v>44013</v>
      </c>
      <c r="B22" s="163">
        <v>64.319999999999993</v>
      </c>
      <c r="C22" s="163">
        <v>159.37</v>
      </c>
      <c r="D22" s="159">
        <v>123.17</v>
      </c>
      <c r="E22" s="11">
        <v>178.732</v>
      </c>
      <c r="F22" s="11">
        <v>219.44499999999999</v>
      </c>
      <c r="G22" s="11">
        <v>337.27499999999998</v>
      </c>
      <c r="H22" s="10">
        <v>129.60400000000001</v>
      </c>
      <c r="I22" s="10">
        <v>168.26499999999999</v>
      </c>
      <c r="J22" s="10">
        <v>96.715000000000003</v>
      </c>
      <c r="K22" s="10">
        <v>70.712000000000003</v>
      </c>
      <c r="L22" s="10">
        <v>68.36</v>
      </c>
      <c r="M22" s="10">
        <v>74.632000000000005</v>
      </c>
      <c r="N22" s="10">
        <v>137.584</v>
      </c>
      <c r="O22" s="10">
        <v>70.72</v>
      </c>
      <c r="P22" s="10">
        <v>204.36</v>
      </c>
      <c r="Q22" s="10">
        <v>73.284000000000006</v>
      </c>
      <c r="R22" s="10">
        <v>509.46499999999997</v>
      </c>
      <c r="S22" s="10">
        <v>127.24299999999999</v>
      </c>
      <c r="T22" s="10">
        <v>198.41</v>
      </c>
      <c r="U22" s="10">
        <v>99.001999999999995</v>
      </c>
      <c r="V22" s="10">
        <v>221.23599999999999</v>
      </c>
      <c r="W22" s="10">
        <v>53.353000000000002</v>
      </c>
      <c r="X22" s="10">
        <v>63.755000000000003</v>
      </c>
      <c r="Y22" s="10">
        <v>23.469000000000001</v>
      </c>
      <c r="Z22" s="10">
        <v>66.8</v>
      </c>
      <c r="AA22" s="10">
        <v>56.811</v>
      </c>
      <c r="AB22" s="10">
        <v>121.986</v>
      </c>
      <c r="AC22" s="10">
        <v>78.474999999999994</v>
      </c>
      <c r="AD22" s="10">
        <v>67.304000000000002</v>
      </c>
      <c r="AE22" s="10">
        <v>220.82</v>
      </c>
      <c r="AF22" s="10">
        <v>150.87</v>
      </c>
      <c r="AG22" s="10">
        <v>77.263000000000005</v>
      </c>
      <c r="AH22" s="10">
        <v>218.16300000000001</v>
      </c>
      <c r="AI22" s="173">
        <v>25.562999999999999</v>
      </c>
      <c r="AJ22" s="173">
        <v>54.98</v>
      </c>
      <c r="AK22" s="173">
        <v>110.76600000000001</v>
      </c>
      <c r="AL22" s="173">
        <v>103.17100000000001</v>
      </c>
      <c r="AM22" s="173">
        <v>46.145000000000003</v>
      </c>
      <c r="AN22" s="173"/>
      <c r="AO22" s="173"/>
      <c r="AP22" s="173"/>
      <c r="AQ22" s="173"/>
      <c r="AR22" s="173"/>
      <c r="AS22" s="173"/>
      <c r="AT22" s="173"/>
      <c r="AU22" s="173"/>
      <c r="AV22" s="173"/>
      <c r="AW22" s="173"/>
      <c r="AX22" s="173"/>
      <c r="AY22" s="173"/>
    </row>
    <row r="23" spans="1:51" ht="15">
      <c r="A23" s="187">
        <v>44044</v>
      </c>
      <c r="B23" s="163">
        <v>47.14</v>
      </c>
      <c r="C23" s="163">
        <v>82.49</v>
      </c>
      <c r="D23" s="159">
        <v>66.88</v>
      </c>
      <c r="E23" s="11">
        <v>94.224999999999994</v>
      </c>
      <c r="F23" s="11">
        <v>83.953000000000003</v>
      </c>
      <c r="G23" s="11">
        <v>128.13999999999999</v>
      </c>
      <c r="H23" s="10">
        <v>58.226999999999997</v>
      </c>
      <c r="I23" s="10">
        <v>65.165000000000006</v>
      </c>
      <c r="J23" s="10">
        <v>54.722999999999999</v>
      </c>
      <c r="K23" s="10">
        <v>41.750999999999998</v>
      </c>
      <c r="L23" s="10">
        <v>50.853999999999999</v>
      </c>
      <c r="M23" s="10">
        <v>39.231999999999999</v>
      </c>
      <c r="N23" s="10">
        <v>58.872999999999998</v>
      </c>
      <c r="O23" s="10">
        <v>54.765000000000001</v>
      </c>
      <c r="P23" s="10">
        <v>69.674000000000007</v>
      </c>
      <c r="Q23" s="10">
        <v>42.701999999999998</v>
      </c>
      <c r="R23" s="10">
        <v>136.113</v>
      </c>
      <c r="S23" s="10">
        <v>54.423000000000002</v>
      </c>
      <c r="T23" s="10">
        <v>84.414000000000001</v>
      </c>
      <c r="U23" s="10">
        <v>46.448999999999998</v>
      </c>
      <c r="V23" s="10">
        <v>85.671999999999997</v>
      </c>
      <c r="W23" s="10">
        <v>43.18</v>
      </c>
      <c r="X23" s="10">
        <v>48.29</v>
      </c>
      <c r="Y23" s="10">
        <v>18.638000000000002</v>
      </c>
      <c r="Z23" s="10">
        <v>39.914000000000001</v>
      </c>
      <c r="AA23" s="10">
        <v>35.798999999999999</v>
      </c>
      <c r="AB23" s="10">
        <v>56.838999999999999</v>
      </c>
      <c r="AC23" s="10">
        <v>54.256999999999998</v>
      </c>
      <c r="AD23" s="10">
        <v>46.808999999999997</v>
      </c>
      <c r="AE23" s="10">
        <v>78.516999999999996</v>
      </c>
      <c r="AF23" s="10">
        <v>56.26</v>
      </c>
      <c r="AG23" s="10">
        <v>45.536999999999999</v>
      </c>
      <c r="AH23" s="10">
        <v>67.733999999999995</v>
      </c>
      <c r="AI23" s="173">
        <v>24.393999999999998</v>
      </c>
      <c r="AJ23" s="173">
        <v>38.436</v>
      </c>
      <c r="AK23" s="173">
        <v>55.811999999999998</v>
      </c>
      <c r="AL23" s="173">
        <v>44.253999999999998</v>
      </c>
      <c r="AM23" s="173">
        <v>29.09</v>
      </c>
      <c r="AN23" s="173"/>
      <c r="AO23" s="173"/>
      <c r="AP23" s="173"/>
      <c r="AQ23" s="173"/>
      <c r="AR23" s="173"/>
      <c r="AS23" s="173"/>
      <c r="AT23" s="173"/>
      <c r="AU23" s="173"/>
      <c r="AV23" s="173"/>
      <c r="AW23" s="173"/>
      <c r="AX23" s="173"/>
      <c r="AY23" s="173"/>
    </row>
    <row r="24" spans="1:51" ht="15">
      <c r="A24" s="187">
        <v>44075</v>
      </c>
      <c r="B24" s="163">
        <v>31.22</v>
      </c>
      <c r="C24" s="163">
        <v>48.42</v>
      </c>
      <c r="D24" s="159">
        <v>40.659999999999997</v>
      </c>
      <c r="E24" s="11">
        <v>77.274000000000001</v>
      </c>
      <c r="F24" s="11">
        <v>42.713999999999999</v>
      </c>
      <c r="G24" s="11">
        <v>72.799000000000007</v>
      </c>
      <c r="H24" s="10">
        <v>57.898000000000003</v>
      </c>
      <c r="I24" s="10">
        <v>65.784999999999997</v>
      </c>
      <c r="J24" s="10">
        <v>41.988</v>
      </c>
      <c r="K24" s="10">
        <v>40.728999999999999</v>
      </c>
      <c r="L24" s="10">
        <v>34.756999999999998</v>
      </c>
      <c r="M24" s="10">
        <v>33.131</v>
      </c>
      <c r="N24" s="10">
        <v>37.18</v>
      </c>
      <c r="O24" s="10">
        <v>44.054000000000002</v>
      </c>
      <c r="P24" s="10">
        <v>58.436</v>
      </c>
      <c r="Q24" s="10">
        <v>39.046999999999997</v>
      </c>
      <c r="R24" s="10">
        <v>65.613</v>
      </c>
      <c r="S24" s="10">
        <v>42.584000000000003</v>
      </c>
      <c r="T24" s="10">
        <v>60.857999999999997</v>
      </c>
      <c r="U24" s="10">
        <v>32.334000000000003</v>
      </c>
      <c r="V24" s="10">
        <v>47.625</v>
      </c>
      <c r="W24" s="10">
        <v>35.091999999999999</v>
      </c>
      <c r="X24" s="10">
        <v>33.030999999999999</v>
      </c>
      <c r="Y24" s="10">
        <v>20.617999999999999</v>
      </c>
      <c r="Z24" s="10">
        <v>57.978999999999999</v>
      </c>
      <c r="AA24" s="10">
        <v>36.587000000000003</v>
      </c>
      <c r="AB24" s="10">
        <v>37.343000000000004</v>
      </c>
      <c r="AC24" s="10">
        <v>40.462000000000003</v>
      </c>
      <c r="AD24" s="10">
        <v>44.185000000000002</v>
      </c>
      <c r="AE24" s="10">
        <v>47.521000000000001</v>
      </c>
      <c r="AF24" s="10">
        <v>39.021999999999998</v>
      </c>
      <c r="AG24" s="10">
        <v>29.391999999999999</v>
      </c>
      <c r="AH24" s="10">
        <v>41.234000000000002</v>
      </c>
      <c r="AI24" s="173">
        <v>21.683</v>
      </c>
      <c r="AJ24" s="173">
        <v>56.024999999999999</v>
      </c>
      <c r="AK24" s="173">
        <v>49.994</v>
      </c>
      <c r="AL24" s="173">
        <v>35.639000000000003</v>
      </c>
      <c r="AM24" s="173">
        <v>24.693000000000001</v>
      </c>
      <c r="AN24" s="173"/>
      <c r="AO24" s="173"/>
      <c r="AP24" s="173"/>
      <c r="AQ24" s="173"/>
      <c r="AR24" s="173"/>
      <c r="AS24" s="173"/>
      <c r="AT24" s="173"/>
      <c r="AU24" s="173"/>
      <c r="AV24" s="173"/>
      <c r="AW24" s="173"/>
      <c r="AX24" s="173"/>
      <c r="AY24" s="173"/>
    </row>
    <row r="25" spans="1:51" ht="15">
      <c r="A25" s="187">
        <v>44105</v>
      </c>
      <c r="B25" s="163">
        <v>35.090000000000003</v>
      </c>
      <c r="C25" s="163">
        <v>45.4</v>
      </c>
      <c r="D25" s="159">
        <v>40.76</v>
      </c>
      <c r="E25" s="11">
        <v>47.442</v>
      </c>
      <c r="F25" s="11">
        <v>35.895000000000003</v>
      </c>
      <c r="G25" s="11">
        <v>62.012</v>
      </c>
      <c r="H25" s="10">
        <v>87.683999999999997</v>
      </c>
      <c r="I25" s="10">
        <v>70.251999999999995</v>
      </c>
      <c r="J25" s="10">
        <v>33.494999999999997</v>
      </c>
      <c r="K25" s="10">
        <v>31.056999999999999</v>
      </c>
      <c r="L25" s="10">
        <v>32.646000000000001</v>
      </c>
      <c r="M25" s="10">
        <v>49.512</v>
      </c>
      <c r="N25" s="10">
        <v>31.373999999999999</v>
      </c>
      <c r="O25" s="10">
        <v>29.952000000000002</v>
      </c>
      <c r="P25" s="10">
        <v>49.511000000000003</v>
      </c>
      <c r="Q25" s="10">
        <v>34.573</v>
      </c>
      <c r="R25" s="10">
        <v>58.872999999999998</v>
      </c>
      <c r="S25" s="10">
        <v>49.466000000000001</v>
      </c>
      <c r="T25" s="10">
        <v>63.984000000000002</v>
      </c>
      <c r="U25" s="10">
        <v>38.761000000000003</v>
      </c>
      <c r="V25" s="10">
        <v>37.908000000000001</v>
      </c>
      <c r="W25" s="10">
        <v>30.082999999999998</v>
      </c>
      <c r="X25" s="10">
        <v>29.167999999999999</v>
      </c>
      <c r="Y25" s="10">
        <v>28.7</v>
      </c>
      <c r="Z25" s="10">
        <v>35.966000000000001</v>
      </c>
      <c r="AA25" s="10">
        <v>34.243000000000002</v>
      </c>
      <c r="AB25" s="10">
        <v>51.32</v>
      </c>
      <c r="AC25" s="10">
        <v>62.991</v>
      </c>
      <c r="AD25" s="10">
        <v>40.533000000000001</v>
      </c>
      <c r="AE25" s="10">
        <v>41.487000000000002</v>
      </c>
      <c r="AF25" s="10">
        <v>38.343000000000004</v>
      </c>
      <c r="AG25" s="10">
        <v>29.774000000000001</v>
      </c>
      <c r="AH25" s="10">
        <v>39.869</v>
      </c>
      <c r="AI25" s="173">
        <v>20.004999999999999</v>
      </c>
      <c r="AJ25" s="173">
        <v>50.932000000000002</v>
      </c>
      <c r="AK25" s="173">
        <v>61.774000000000001</v>
      </c>
      <c r="AL25" s="173">
        <v>30.27</v>
      </c>
      <c r="AM25" s="173">
        <v>25.337</v>
      </c>
      <c r="AN25" s="173"/>
      <c r="AO25" s="173"/>
      <c r="AP25" s="173"/>
      <c r="AQ25" s="173"/>
      <c r="AR25" s="173"/>
      <c r="AS25" s="173"/>
      <c r="AT25" s="173"/>
      <c r="AU25" s="173"/>
      <c r="AV25" s="173"/>
      <c r="AW25" s="173"/>
      <c r="AX25" s="173"/>
      <c r="AY25" s="173"/>
    </row>
    <row r="26" spans="1:51" ht="15">
      <c r="A26" s="187">
        <v>44136</v>
      </c>
      <c r="B26" s="163">
        <v>31.91</v>
      </c>
      <c r="C26" s="163">
        <v>34.380000000000003</v>
      </c>
      <c r="D26" s="159">
        <v>33.299999999999997</v>
      </c>
      <c r="E26" s="11">
        <v>33.064</v>
      </c>
      <c r="F26" s="11">
        <v>30.588999999999999</v>
      </c>
      <c r="G26" s="11">
        <v>50.555</v>
      </c>
      <c r="H26" s="10">
        <v>50.22</v>
      </c>
      <c r="I26" s="10">
        <v>48.088000000000001</v>
      </c>
      <c r="J26" s="10">
        <v>31.561</v>
      </c>
      <c r="K26" s="10">
        <v>23.963000000000001</v>
      </c>
      <c r="L26" s="10">
        <v>26.132999999999999</v>
      </c>
      <c r="M26" s="10">
        <v>41.110999999999997</v>
      </c>
      <c r="N26" s="10">
        <v>28.838999999999999</v>
      </c>
      <c r="O26" s="10">
        <v>25.135000000000002</v>
      </c>
      <c r="P26" s="10">
        <v>38.506999999999998</v>
      </c>
      <c r="Q26" s="10">
        <v>31.327000000000002</v>
      </c>
      <c r="R26" s="10">
        <v>44.77</v>
      </c>
      <c r="S26" s="10">
        <v>37.883000000000003</v>
      </c>
      <c r="T26" s="10">
        <v>44.667999999999999</v>
      </c>
      <c r="U26" s="10">
        <v>31.864000000000001</v>
      </c>
      <c r="V26" s="10">
        <v>30.471</v>
      </c>
      <c r="W26" s="10">
        <v>26.175000000000001</v>
      </c>
      <c r="X26" s="10">
        <v>28.567</v>
      </c>
      <c r="Y26" s="10">
        <v>17.530999999999999</v>
      </c>
      <c r="Z26" s="10">
        <v>25.667999999999999</v>
      </c>
      <c r="AA26" s="10">
        <v>29.748000000000001</v>
      </c>
      <c r="AB26" s="10">
        <v>38.438000000000002</v>
      </c>
      <c r="AC26" s="10">
        <v>41.618000000000002</v>
      </c>
      <c r="AD26" s="10">
        <v>30.03</v>
      </c>
      <c r="AE26" s="10">
        <v>35.874000000000002</v>
      </c>
      <c r="AF26" s="10">
        <v>35.256</v>
      </c>
      <c r="AG26" s="10">
        <v>29.102</v>
      </c>
      <c r="AH26" s="10">
        <v>32.942</v>
      </c>
      <c r="AI26" s="173">
        <v>16.870999999999999</v>
      </c>
      <c r="AJ26" s="173">
        <v>29.940999999999999</v>
      </c>
      <c r="AK26" s="173">
        <v>37.411999999999999</v>
      </c>
      <c r="AL26" s="173">
        <v>28.387</v>
      </c>
      <c r="AM26" s="173">
        <v>23.491</v>
      </c>
      <c r="AN26" s="173"/>
      <c r="AO26" s="173"/>
      <c r="AP26" s="173"/>
      <c r="AQ26" s="173"/>
      <c r="AR26" s="173"/>
      <c r="AS26" s="173"/>
      <c r="AT26" s="173"/>
      <c r="AU26" s="173"/>
      <c r="AV26" s="173"/>
      <c r="AW26" s="173"/>
      <c r="AX26" s="173"/>
      <c r="AY26" s="173"/>
    </row>
    <row r="27" spans="1:51" ht="15">
      <c r="A27" s="187">
        <v>44166</v>
      </c>
      <c r="B27" s="163">
        <v>27.74</v>
      </c>
      <c r="C27" s="163">
        <v>27.74</v>
      </c>
      <c r="D27" s="159">
        <v>27.74</v>
      </c>
      <c r="E27" s="11">
        <v>29.166</v>
      </c>
      <c r="F27" s="11">
        <v>29.298999999999999</v>
      </c>
      <c r="G27" s="11">
        <v>43.987000000000002</v>
      </c>
      <c r="H27" s="10">
        <v>35.851999999999997</v>
      </c>
      <c r="I27" s="10">
        <v>36.932000000000002</v>
      </c>
      <c r="J27" s="10">
        <v>28.308</v>
      </c>
      <c r="K27" s="10">
        <v>21.879000000000001</v>
      </c>
      <c r="L27" s="10">
        <v>23.516999999999999</v>
      </c>
      <c r="M27" s="10">
        <v>29.097000000000001</v>
      </c>
      <c r="N27" s="10">
        <v>26.292000000000002</v>
      </c>
      <c r="O27" s="10">
        <v>23.196999999999999</v>
      </c>
      <c r="P27" s="10">
        <v>33.505000000000003</v>
      </c>
      <c r="Q27" s="10">
        <v>26.919</v>
      </c>
      <c r="R27" s="10">
        <v>40.69</v>
      </c>
      <c r="S27" s="10">
        <v>33.58</v>
      </c>
      <c r="T27" s="10">
        <v>36.731999999999999</v>
      </c>
      <c r="U27" s="10">
        <v>29.411999999999999</v>
      </c>
      <c r="V27" s="10">
        <v>28.11</v>
      </c>
      <c r="W27" s="10">
        <v>23.45</v>
      </c>
      <c r="X27" s="10">
        <v>24.734000000000002</v>
      </c>
      <c r="Y27" s="10">
        <v>14.87</v>
      </c>
      <c r="Z27" s="10">
        <v>23.835000000000001</v>
      </c>
      <c r="AA27" s="10">
        <v>24.327999999999999</v>
      </c>
      <c r="AB27" s="10">
        <v>29.088000000000001</v>
      </c>
      <c r="AC27" s="10">
        <v>29.984999999999999</v>
      </c>
      <c r="AD27" s="10">
        <v>23.760999999999999</v>
      </c>
      <c r="AE27" s="10">
        <v>32.881</v>
      </c>
      <c r="AF27" s="10">
        <v>29.466999999999999</v>
      </c>
      <c r="AG27" s="10">
        <v>24.67</v>
      </c>
      <c r="AH27" s="10">
        <v>29.609000000000002</v>
      </c>
      <c r="AI27" s="173">
        <v>15.731</v>
      </c>
      <c r="AJ27" s="173">
        <v>23.416</v>
      </c>
      <c r="AK27" s="173">
        <v>29.702999999999999</v>
      </c>
      <c r="AL27" s="173">
        <v>26.683</v>
      </c>
      <c r="AM27" s="173">
        <v>18.882999999999999</v>
      </c>
      <c r="AN27" s="173"/>
      <c r="AO27" s="173"/>
      <c r="AP27" s="173"/>
      <c r="AQ27" s="173"/>
      <c r="AR27" s="173"/>
      <c r="AS27" s="173"/>
      <c r="AT27" s="173"/>
      <c r="AU27" s="173"/>
      <c r="AV27" s="173"/>
      <c r="AW27" s="173"/>
      <c r="AX27" s="173"/>
      <c r="AY27" s="173"/>
    </row>
    <row r="28" spans="1:51" ht="15">
      <c r="A28" s="187">
        <v>44197</v>
      </c>
      <c r="B28" s="163">
        <v>26.23</v>
      </c>
      <c r="C28" s="163">
        <v>28.01</v>
      </c>
      <c r="D28" s="159">
        <v>26.51</v>
      </c>
      <c r="E28" s="11">
        <v>26.138000000000002</v>
      </c>
      <c r="F28" s="11">
        <v>28.074000000000002</v>
      </c>
      <c r="G28" s="11">
        <v>39.347000000000001</v>
      </c>
      <c r="H28" s="10">
        <v>30.913</v>
      </c>
      <c r="I28" s="10">
        <v>31.23</v>
      </c>
      <c r="J28" s="10">
        <v>25.161999999999999</v>
      </c>
      <c r="K28" s="10">
        <v>19.619</v>
      </c>
      <c r="L28" s="10">
        <v>21.062000000000001</v>
      </c>
      <c r="M28" s="10">
        <v>23.158000000000001</v>
      </c>
      <c r="N28" s="10">
        <v>23.106999999999999</v>
      </c>
      <c r="O28" s="10">
        <v>21.12</v>
      </c>
      <c r="P28" s="10">
        <v>29.995999999999999</v>
      </c>
      <c r="Q28" s="10">
        <v>24.021000000000001</v>
      </c>
      <c r="R28" s="10">
        <v>35.49</v>
      </c>
      <c r="S28" s="10">
        <v>28.884</v>
      </c>
      <c r="T28" s="10">
        <v>32.93</v>
      </c>
      <c r="U28" s="10">
        <v>25.344000000000001</v>
      </c>
      <c r="V28" s="10">
        <v>27.327000000000002</v>
      </c>
      <c r="W28" s="10">
        <v>20.983000000000001</v>
      </c>
      <c r="X28" s="10">
        <v>21.891999999999999</v>
      </c>
      <c r="Y28" s="10">
        <v>13.510999999999999</v>
      </c>
      <c r="Z28" s="10">
        <v>21.119</v>
      </c>
      <c r="AA28" s="10">
        <v>25</v>
      </c>
      <c r="AB28" s="10">
        <v>25.141999999999999</v>
      </c>
      <c r="AC28" s="10">
        <v>26.940999999999999</v>
      </c>
      <c r="AD28" s="10">
        <v>20.59</v>
      </c>
      <c r="AE28" s="10">
        <v>29.693000000000001</v>
      </c>
      <c r="AF28" s="10">
        <v>25.879000000000001</v>
      </c>
      <c r="AG28" s="10">
        <v>21.817</v>
      </c>
      <c r="AH28" s="10">
        <v>26.887</v>
      </c>
      <c r="AI28" s="173">
        <v>14.169</v>
      </c>
      <c r="AJ28" s="173">
        <v>20.503</v>
      </c>
      <c r="AK28" s="173">
        <v>26.247</v>
      </c>
      <c r="AL28" s="173">
        <v>24.408999999999999</v>
      </c>
      <c r="AM28" s="173">
        <v>16.28</v>
      </c>
      <c r="AN28" s="173"/>
      <c r="AO28" s="173"/>
      <c r="AP28" s="173"/>
      <c r="AQ28" s="173"/>
      <c r="AR28" s="173"/>
      <c r="AS28" s="173"/>
      <c r="AT28" s="173"/>
      <c r="AU28" s="173"/>
      <c r="AV28" s="173"/>
      <c r="AW28" s="173"/>
      <c r="AX28" s="173"/>
      <c r="AY28" s="173"/>
    </row>
    <row r="29" spans="1:51" ht="15">
      <c r="A29" s="187">
        <v>44228</v>
      </c>
      <c r="B29" s="163">
        <v>24.32</v>
      </c>
      <c r="C29" s="163">
        <v>26.21</v>
      </c>
      <c r="D29" s="159">
        <v>24.89</v>
      </c>
      <c r="E29" s="11">
        <v>22.111999999999998</v>
      </c>
      <c r="F29" s="11">
        <v>21.69</v>
      </c>
      <c r="G29" s="11">
        <v>32.731999999999999</v>
      </c>
      <c r="H29" s="10">
        <v>40.341000000000001</v>
      </c>
      <c r="I29" s="10">
        <v>28.745999999999999</v>
      </c>
      <c r="J29" s="10">
        <v>20.701000000000001</v>
      </c>
      <c r="K29" s="10">
        <v>16.140999999999998</v>
      </c>
      <c r="L29" s="10">
        <v>17.923999999999999</v>
      </c>
      <c r="M29" s="10">
        <v>20.225999999999999</v>
      </c>
      <c r="N29" s="10">
        <v>19.879000000000001</v>
      </c>
      <c r="O29" s="10">
        <v>19.381</v>
      </c>
      <c r="P29" s="10">
        <v>24.456</v>
      </c>
      <c r="Q29" s="10">
        <v>24.462</v>
      </c>
      <c r="R29" s="10">
        <v>31.945</v>
      </c>
      <c r="S29" s="10">
        <v>23.55</v>
      </c>
      <c r="T29" s="10">
        <v>28.29</v>
      </c>
      <c r="U29" s="10">
        <v>24.815000000000001</v>
      </c>
      <c r="V29" s="10">
        <v>27.196999999999999</v>
      </c>
      <c r="W29" s="10">
        <v>20.588999999999999</v>
      </c>
      <c r="X29" s="10">
        <v>17.949000000000002</v>
      </c>
      <c r="Y29" s="10">
        <v>16.491</v>
      </c>
      <c r="Z29" s="10">
        <v>17.623000000000001</v>
      </c>
      <c r="AA29" s="10">
        <v>21.373000000000001</v>
      </c>
      <c r="AB29" s="10">
        <v>20.297999999999998</v>
      </c>
      <c r="AC29" s="10">
        <v>24.823</v>
      </c>
      <c r="AD29" s="10">
        <v>16.808</v>
      </c>
      <c r="AE29" s="10">
        <v>25.395</v>
      </c>
      <c r="AF29" s="10">
        <v>21.181000000000001</v>
      </c>
      <c r="AG29" s="10">
        <v>17.975000000000001</v>
      </c>
      <c r="AH29" s="10">
        <v>22.308</v>
      </c>
      <c r="AI29" s="173">
        <v>11.773999999999999</v>
      </c>
      <c r="AJ29" s="173">
        <v>19.638000000000002</v>
      </c>
      <c r="AK29" s="173">
        <v>25.609000000000002</v>
      </c>
      <c r="AL29" s="173">
        <v>20.831</v>
      </c>
      <c r="AM29" s="173">
        <v>13.609</v>
      </c>
      <c r="AN29" s="173"/>
      <c r="AO29" s="173"/>
      <c r="AP29" s="173"/>
      <c r="AQ29" s="173"/>
      <c r="AR29" s="173"/>
      <c r="AS29" s="173"/>
      <c r="AT29" s="173"/>
      <c r="AU29" s="173"/>
      <c r="AV29" s="173"/>
      <c r="AW29" s="173"/>
      <c r="AX29" s="173"/>
      <c r="AY29" s="173"/>
    </row>
    <row r="30" spans="1:51" ht="15">
      <c r="A30" s="187">
        <v>44256</v>
      </c>
      <c r="B30" s="158">
        <v>37.68</v>
      </c>
      <c r="C30" s="158">
        <v>43.74</v>
      </c>
      <c r="D30" s="159">
        <v>40.04</v>
      </c>
      <c r="E30" s="11">
        <v>35.509</v>
      </c>
      <c r="F30" s="11">
        <v>22.2</v>
      </c>
      <c r="G30" s="11">
        <v>48.600999999999999</v>
      </c>
      <c r="H30" s="10">
        <v>75.873999999999995</v>
      </c>
      <c r="I30" s="10">
        <v>34.098999999999997</v>
      </c>
      <c r="J30" s="10">
        <v>30.635000000000002</v>
      </c>
      <c r="K30" s="10">
        <v>45.683</v>
      </c>
      <c r="L30" s="10">
        <v>29.085000000000001</v>
      </c>
      <c r="M30" s="10">
        <v>29.684999999999999</v>
      </c>
      <c r="N30" s="10">
        <v>32.323</v>
      </c>
      <c r="O30" s="10">
        <v>35.11</v>
      </c>
      <c r="P30" s="10">
        <v>44.466000000000001</v>
      </c>
      <c r="Q30" s="10">
        <v>54.527000000000001</v>
      </c>
      <c r="R30" s="10">
        <v>43.408999999999999</v>
      </c>
      <c r="S30" s="10">
        <v>45.033999999999999</v>
      </c>
      <c r="T30" s="10">
        <v>43.91</v>
      </c>
      <c r="U30" s="10">
        <v>36.137999999999998</v>
      </c>
      <c r="V30" s="10">
        <v>32.015999999999998</v>
      </c>
      <c r="W30" s="10">
        <v>32.295999999999999</v>
      </c>
      <c r="X30" s="10">
        <v>22.117999999999999</v>
      </c>
      <c r="Y30" s="10">
        <v>27.71</v>
      </c>
      <c r="Z30" s="10">
        <v>50.771999999999998</v>
      </c>
      <c r="AA30" s="10">
        <v>25.619</v>
      </c>
      <c r="AB30" s="10">
        <v>28.581</v>
      </c>
      <c r="AC30" s="10">
        <v>64.513999999999996</v>
      </c>
      <c r="AD30" s="10">
        <v>17.707000000000001</v>
      </c>
      <c r="AE30" s="10">
        <v>49.296999999999997</v>
      </c>
      <c r="AF30" s="10">
        <v>25.189</v>
      </c>
      <c r="AG30" s="10">
        <v>33.384999999999998</v>
      </c>
      <c r="AH30" s="10">
        <v>43.956000000000003</v>
      </c>
      <c r="AI30" s="173">
        <v>19.420000000000002</v>
      </c>
      <c r="AJ30" s="173">
        <v>22.544</v>
      </c>
      <c r="AK30" s="173">
        <v>48.332000000000001</v>
      </c>
      <c r="AL30" s="173">
        <v>23.177</v>
      </c>
      <c r="AM30" s="173">
        <v>24.567</v>
      </c>
      <c r="AN30" s="173"/>
      <c r="AO30" s="173"/>
      <c r="AP30" s="173"/>
      <c r="AQ30" s="173"/>
      <c r="AR30" s="173"/>
      <c r="AS30" s="173"/>
      <c r="AT30" s="173"/>
      <c r="AU30" s="173"/>
      <c r="AV30" s="173"/>
      <c r="AW30" s="173"/>
      <c r="AX30" s="173"/>
      <c r="AY30" s="173"/>
    </row>
    <row r="31" spans="1:51" ht="15">
      <c r="A31" s="187">
        <v>44287</v>
      </c>
      <c r="B31" s="158">
        <v>72.47</v>
      </c>
      <c r="C31" s="158">
        <v>105.82</v>
      </c>
      <c r="D31" s="159">
        <v>88.26</v>
      </c>
      <c r="E31" s="11">
        <v>44.161999999999999</v>
      </c>
      <c r="F31" s="11">
        <v>49.411000000000001</v>
      </c>
      <c r="G31" s="11">
        <v>109.45099999999999</v>
      </c>
      <c r="H31" s="10">
        <v>133.35</v>
      </c>
      <c r="I31" s="10">
        <v>107.009</v>
      </c>
      <c r="J31" s="10">
        <v>72.120999999999995</v>
      </c>
      <c r="K31" s="10">
        <v>115.438</v>
      </c>
      <c r="L31" s="10">
        <v>64.822000000000003</v>
      </c>
      <c r="M31" s="10">
        <v>58.417999999999999</v>
      </c>
      <c r="N31" s="10">
        <v>84.316999999999993</v>
      </c>
      <c r="O31" s="10">
        <v>103.31</v>
      </c>
      <c r="P31" s="10">
        <v>86.150999999999996</v>
      </c>
      <c r="Q31" s="10">
        <v>70.2</v>
      </c>
      <c r="R31" s="10">
        <v>99.817999999999998</v>
      </c>
      <c r="S31" s="10">
        <v>94.007000000000005</v>
      </c>
      <c r="T31" s="10">
        <v>68.268000000000001</v>
      </c>
      <c r="U31" s="10">
        <v>50.595999999999997</v>
      </c>
      <c r="V31" s="10">
        <v>84.914000000000001</v>
      </c>
      <c r="W31" s="10">
        <v>65.998999999999995</v>
      </c>
      <c r="X31" s="10">
        <v>57.75</v>
      </c>
      <c r="Y31" s="10">
        <v>57.063000000000002</v>
      </c>
      <c r="Z31" s="10">
        <v>104.79300000000001</v>
      </c>
      <c r="AA31" s="10">
        <v>67.451999999999998</v>
      </c>
      <c r="AB31" s="10">
        <v>92.325000000000003</v>
      </c>
      <c r="AC31" s="10">
        <v>96.331000000000003</v>
      </c>
      <c r="AD31" s="10">
        <v>61.804000000000002</v>
      </c>
      <c r="AE31" s="10">
        <v>82.710999999999999</v>
      </c>
      <c r="AF31" s="10">
        <v>64.373000000000005</v>
      </c>
      <c r="AG31" s="10">
        <v>77.944999999999993</v>
      </c>
      <c r="AH31" s="10">
        <v>92.515000000000001</v>
      </c>
      <c r="AI31" s="173">
        <v>45.762</v>
      </c>
      <c r="AJ31" s="173">
        <v>56.033000000000001</v>
      </c>
      <c r="AK31" s="173">
        <v>84.878</v>
      </c>
      <c r="AL31" s="173">
        <v>55.26</v>
      </c>
      <c r="AM31" s="173">
        <v>44.856000000000002</v>
      </c>
      <c r="AN31" s="173"/>
      <c r="AO31" s="173"/>
      <c r="AP31" s="173"/>
      <c r="AQ31" s="173"/>
      <c r="AR31" s="173"/>
      <c r="AS31" s="173"/>
      <c r="AT31" s="173"/>
      <c r="AU31" s="173"/>
      <c r="AV31" s="173"/>
      <c r="AW31" s="173"/>
      <c r="AX31" s="173"/>
      <c r="AY31" s="173"/>
    </row>
    <row r="32" spans="1:51" ht="15">
      <c r="A32" s="187">
        <v>44317</v>
      </c>
      <c r="B32" s="158">
        <v>171.43</v>
      </c>
      <c r="C32" s="158">
        <v>307.64</v>
      </c>
      <c r="D32" s="159">
        <v>247.09</v>
      </c>
      <c r="E32" s="11">
        <v>162.52000000000001</v>
      </c>
      <c r="F32" s="11">
        <v>507.30200000000002</v>
      </c>
      <c r="G32" s="11">
        <v>417.40800000000002</v>
      </c>
      <c r="H32" s="10">
        <v>348.14299999999997</v>
      </c>
      <c r="I32" s="10">
        <v>324.745</v>
      </c>
      <c r="J32" s="10">
        <v>156.489</v>
      </c>
      <c r="K32" s="10">
        <v>194.68299999999999</v>
      </c>
      <c r="L32" s="10">
        <v>126.21299999999999</v>
      </c>
      <c r="M32" s="10">
        <v>183.26499999999999</v>
      </c>
      <c r="N32" s="10">
        <v>216.42500000000001</v>
      </c>
      <c r="O32" s="10">
        <v>296.42399999999998</v>
      </c>
      <c r="P32" s="10">
        <v>229.124</v>
      </c>
      <c r="Q32" s="10">
        <v>218.51300000000001</v>
      </c>
      <c r="R32" s="10">
        <v>375.88499999999999</v>
      </c>
      <c r="S32" s="10">
        <v>345.27199999999999</v>
      </c>
      <c r="T32" s="10">
        <v>212.73400000000001</v>
      </c>
      <c r="U32" s="10">
        <v>230.55099999999999</v>
      </c>
      <c r="V32" s="10">
        <v>244.19499999999999</v>
      </c>
      <c r="W32" s="10">
        <v>264.87200000000001</v>
      </c>
      <c r="X32" s="10">
        <v>78.22</v>
      </c>
      <c r="Y32" s="10">
        <v>168.82</v>
      </c>
      <c r="Z32" s="10">
        <v>228.35300000000001</v>
      </c>
      <c r="AA32" s="10">
        <v>265.89699999999999</v>
      </c>
      <c r="AB32" s="10">
        <v>223.07400000000001</v>
      </c>
      <c r="AC32" s="10">
        <v>243.34100000000001</v>
      </c>
      <c r="AD32" s="10">
        <v>282.77699999999999</v>
      </c>
      <c r="AE32" s="10">
        <v>293.25299999999999</v>
      </c>
      <c r="AF32" s="10">
        <v>121.292</v>
      </c>
      <c r="AG32" s="10">
        <v>174.06100000000001</v>
      </c>
      <c r="AH32" s="10">
        <v>132.291</v>
      </c>
      <c r="AI32" s="173">
        <v>112.191</v>
      </c>
      <c r="AJ32" s="173">
        <v>243.65899999999999</v>
      </c>
      <c r="AK32" s="173">
        <v>206.73</v>
      </c>
      <c r="AL32" s="173">
        <v>116.033</v>
      </c>
      <c r="AM32" s="173">
        <v>161.72399999999999</v>
      </c>
      <c r="AN32" s="173"/>
      <c r="AO32" s="173"/>
      <c r="AP32" s="173"/>
      <c r="AQ32" s="173"/>
      <c r="AR32" s="173"/>
      <c r="AS32" s="173"/>
      <c r="AT32" s="173"/>
      <c r="AU32" s="173"/>
      <c r="AV32" s="173"/>
      <c r="AW32" s="173"/>
      <c r="AX32" s="173"/>
      <c r="AY32" s="173"/>
    </row>
    <row r="33" spans="1:51" ht="15">
      <c r="A33" s="187">
        <v>44348</v>
      </c>
      <c r="B33" s="162">
        <v>187.27</v>
      </c>
      <c r="C33" s="162">
        <v>366.15</v>
      </c>
      <c r="D33" s="159">
        <v>281.04000000000002</v>
      </c>
      <c r="E33" s="11">
        <v>395.488</v>
      </c>
      <c r="F33" s="11">
        <v>732.34699999999998</v>
      </c>
      <c r="G33" s="11">
        <v>426.91899999999998</v>
      </c>
      <c r="H33" s="10">
        <v>423.21699999999998</v>
      </c>
      <c r="I33" s="10">
        <v>303.81400000000002</v>
      </c>
      <c r="J33" s="10">
        <v>186.167</v>
      </c>
      <c r="K33" s="10">
        <v>158.83799999999999</v>
      </c>
      <c r="L33" s="10">
        <v>189.42400000000001</v>
      </c>
      <c r="M33" s="10">
        <v>294.714</v>
      </c>
      <c r="N33" s="10">
        <v>182.82</v>
      </c>
      <c r="O33" s="10">
        <v>435.029</v>
      </c>
      <c r="P33" s="10">
        <v>236.9</v>
      </c>
      <c r="Q33" s="10">
        <v>587.72799999999995</v>
      </c>
      <c r="R33" s="10">
        <v>326.86599999999999</v>
      </c>
      <c r="S33" s="10">
        <v>548.11500000000001</v>
      </c>
      <c r="T33" s="10">
        <v>217.56399999999999</v>
      </c>
      <c r="U33" s="10">
        <v>372.96699999999998</v>
      </c>
      <c r="V33" s="10">
        <v>167.25200000000001</v>
      </c>
      <c r="W33" s="10">
        <v>213.506</v>
      </c>
      <c r="X33" s="10">
        <v>58.597999999999999</v>
      </c>
      <c r="Y33" s="10">
        <v>226.203</v>
      </c>
      <c r="Z33" s="10">
        <v>150.965</v>
      </c>
      <c r="AA33" s="10">
        <v>303.01</v>
      </c>
      <c r="AB33" s="10">
        <v>210.85300000000001</v>
      </c>
      <c r="AC33" s="10">
        <v>192.333</v>
      </c>
      <c r="AD33" s="10">
        <v>518.20799999999997</v>
      </c>
      <c r="AE33" s="10">
        <v>293.12599999999998</v>
      </c>
      <c r="AF33" s="10">
        <v>270.15100000000001</v>
      </c>
      <c r="AG33" s="10">
        <v>461.57900000000001</v>
      </c>
      <c r="AH33" s="10">
        <v>54.023000000000003</v>
      </c>
      <c r="AI33" s="173">
        <v>153.81</v>
      </c>
      <c r="AJ33" s="173">
        <v>357.79700000000003</v>
      </c>
      <c r="AK33" s="173">
        <v>348.24200000000002</v>
      </c>
      <c r="AL33" s="173">
        <v>120.773</v>
      </c>
      <c r="AM33" s="173">
        <v>313.98</v>
      </c>
      <c r="AN33" s="173"/>
      <c r="AO33" s="173"/>
      <c r="AP33" s="173"/>
      <c r="AQ33" s="173"/>
      <c r="AR33" s="173"/>
      <c r="AS33" s="173"/>
      <c r="AT33" s="173"/>
      <c r="AU33" s="173"/>
      <c r="AV33" s="173"/>
      <c r="AW33" s="173"/>
      <c r="AX33" s="173"/>
      <c r="AY33" s="173"/>
    </row>
    <row r="34" spans="1:51" ht="15">
      <c r="A34" s="187">
        <v>44378</v>
      </c>
      <c r="B34" s="158">
        <v>64.319999999999993</v>
      </c>
      <c r="C34" s="158">
        <v>159.37</v>
      </c>
      <c r="D34" s="159">
        <v>123.17</v>
      </c>
      <c r="E34" s="11">
        <v>220.39099999999999</v>
      </c>
      <c r="F34" s="11">
        <v>337.416</v>
      </c>
      <c r="G34" s="11">
        <v>135.73500000000001</v>
      </c>
      <c r="H34" s="10">
        <v>176.03100000000001</v>
      </c>
      <c r="I34" s="10">
        <v>98.709000000000003</v>
      </c>
      <c r="J34" s="10">
        <v>72.376000000000005</v>
      </c>
      <c r="K34" s="10">
        <v>68.001000000000005</v>
      </c>
      <c r="L34" s="10">
        <v>76.891000000000005</v>
      </c>
      <c r="M34" s="10">
        <v>135.309</v>
      </c>
      <c r="N34" s="10">
        <v>71.221000000000004</v>
      </c>
      <c r="O34" s="10">
        <v>205.27099999999999</v>
      </c>
      <c r="P34" s="10">
        <v>75.856999999999999</v>
      </c>
      <c r="Q34" s="10">
        <v>512.63699999999994</v>
      </c>
      <c r="R34" s="10">
        <v>127.057</v>
      </c>
      <c r="S34" s="10">
        <v>199.15199999999999</v>
      </c>
      <c r="T34" s="10">
        <v>105.79900000000001</v>
      </c>
      <c r="U34" s="10">
        <v>221.92</v>
      </c>
      <c r="V34" s="10">
        <v>53.04</v>
      </c>
      <c r="W34" s="10">
        <v>62.69</v>
      </c>
      <c r="X34" s="10">
        <v>23.902999999999999</v>
      </c>
      <c r="Y34" s="10">
        <v>66.295000000000002</v>
      </c>
      <c r="Z34" s="10">
        <v>56.404000000000003</v>
      </c>
      <c r="AA34" s="10">
        <v>122.605</v>
      </c>
      <c r="AB34" s="10">
        <v>79.673000000000002</v>
      </c>
      <c r="AC34" s="10">
        <v>68.644000000000005</v>
      </c>
      <c r="AD34" s="10">
        <v>221.69</v>
      </c>
      <c r="AE34" s="10">
        <v>152.34899999999999</v>
      </c>
      <c r="AF34" s="10">
        <v>81.582999999999998</v>
      </c>
      <c r="AG34" s="10">
        <v>217.756</v>
      </c>
      <c r="AH34" s="10">
        <v>27.212</v>
      </c>
      <c r="AI34" s="173">
        <v>54.363</v>
      </c>
      <c r="AJ34" s="173">
        <v>112.011</v>
      </c>
      <c r="AK34" s="173">
        <v>104.04900000000001</v>
      </c>
      <c r="AL34" s="173">
        <v>47.106999999999999</v>
      </c>
      <c r="AM34" s="173">
        <v>182.09299999999999</v>
      </c>
      <c r="AN34" s="173"/>
      <c r="AO34" s="173"/>
      <c r="AP34" s="173"/>
      <c r="AQ34" s="173"/>
      <c r="AR34" s="173"/>
      <c r="AS34" s="173"/>
      <c r="AT34" s="173"/>
      <c r="AU34" s="173"/>
      <c r="AV34" s="173"/>
      <c r="AW34" s="173"/>
      <c r="AX34" s="173"/>
      <c r="AY34" s="173"/>
    </row>
    <row r="35" spans="1:51" ht="15">
      <c r="A35" s="187">
        <v>44409</v>
      </c>
      <c r="B35" s="158">
        <v>47.14</v>
      </c>
      <c r="C35" s="158">
        <v>82.49</v>
      </c>
      <c r="D35" s="159">
        <v>66.88</v>
      </c>
      <c r="E35" s="11">
        <v>84.433000000000007</v>
      </c>
      <c r="F35" s="11">
        <v>128.08000000000001</v>
      </c>
      <c r="G35" s="11">
        <v>62.781999999999996</v>
      </c>
      <c r="H35" s="10">
        <v>67.430999999999997</v>
      </c>
      <c r="I35" s="10">
        <v>56.465000000000003</v>
      </c>
      <c r="J35" s="10">
        <v>43.146000000000001</v>
      </c>
      <c r="K35" s="10">
        <v>50.695999999999998</v>
      </c>
      <c r="L35" s="10">
        <v>40.222000000000001</v>
      </c>
      <c r="M35" s="10">
        <v>57.798999999999999</v>
      </c>
      <c r="N35" s="10">
        <v>55.369</v>
      </c>
      <c r="O35" s="10">
        <v>70.054000000000002</v>
      </c>
      <c r="P35" s="10">
        <v>43.423999999999999</v>
      </c>
      <c r="Q35" s="10">
        <v>137.01</v>
      </c>
      <c r="R35" s="10">
        <v>54.46</v>
      </c>
      <c r="S35" s="10">
        <v>85.003</v>
      </c>
      <c r="T35" s="10">
        <v>50.389000000000003</v>
      </c>
      <c r="U35" s="10">
        <v>86.152000000000001</v>
      </c>
      <c r="V35" s="10">
        <v>43.054000000000002</v>
      </c>
      <c r="W35" s="10">
        <v>47.637</v>
      </c>
      <c r="X35" s="10">
        <v>19.082999999999998</v>
      </c>
      <c r="Y35" s="10">
        <v>39.652999999999999</v>
      </c>
      <c r="Z35" s="10">
        <v>35.499000000000002</v>
      </c>
      <c r="AA35" s="10">
        <v>57.292999999999999</v>
      </c>
      <c r="AB35" s="10">
        <v>54.662999999999997</v>
      </c>
      <c r="AC35" s="10">
        <v>48.030999999999999</v>
      </c>
      <c r="AD35" s="10">
        <v>78.787999999999997</v>
      </c>
      <c r="AE35" s="10">
        <v>57.529000000000003</v>
      </c>
      <c r="AF35" s="10">
        <v>47.557000000000002</v>
      </c>
      <c r="AG35" s="10">
        <v>67.507000000000005</v>
      </c>
      <c r="AH35" s="10">
        <v>25.960999999999999</v>
      </c>
      <c r="AI35" s="173">
        <v>38.072000000000003</v>
      </c>
      <c r="AJ35" s="173">
        <v>55.468000000000004</v>
      </c>
      <c r="AK35" s="173">
        <v>45.033000000000001</v>
      </c>
      <c r="AL35" s="173">
        <v>29.991</v>
      </c>
      <c r="AM35" s="173">
        <v>94.617000000000004</v>
      </c>
      <c r="AN35" s="173"/>
      <c r="AO35" s="173"/>
      <c r="AP35" s="173"/>
      <c r="AQ35" s="173"/>
      <c r="AR35" s="173"/>
      <c r="AS35" s="173"/>
      <c r="AT35" s="173"/>
      <c r="AU35" s="173"/>
      <c r="AV35" s="173"/>
      <c r="AW35" s="173"/>
      <c r="AX35" s="173"/>
      <c r="AY35" s="173"/>
    </row>
    <row r="36" spans="1:51" ht="15">
      <c r="A36" s="187">
        <v>44440</v>
      </c>
      <c r="B36" s="158">
        <v>31.22</v>
      </c>
      <c r="C36" s="158">
        <v>48.42</v>
      </c>
      <c r="D36" s="161">
        <v>40.659999999999997</v>
      </c>
      <c r="E36" s="10">
        <v>43.122</v>
      </c>
      <c r="F36" s="10">
        <v>72.798000000000002</v>
      </c>
      <c r="G36" s="10">
        <v>62.021999999999998</v>
      </c>
      <c r="H36" s="10">
        <v>66.037000000000006</v>
      </c>
      <c r="I36" s="10">
        <v>43.552999999999997</v>
      </c>
      <c r="J36" s="10">
        <v>42.031999999999996</v>
      </c>
      <c r="K36" s="10">
        <v>34.737000000000002</v>
      </c>
      <c r="L36" s="10">
        <v>33.021000000000001</v>
      </c>
      <c r="M36" s="10">
        <v>36.488</v>
      </c>
      <c r="N36" s="10">
        <v>44.601999999999997</v>
      </c>
      <c r="O36" s="10">
        <v>58.872999999999998</v>
      </c>
      <c r="P36" s="10">
        <v>39.491999999999997</v>
      </c>
      <c r="Q36" s="10">
        <v>66.33</v>
      </c>
      <c r="R36" s="10">
        <v>42.713000000000001</v>
      </c>
      <c r="S36" s="10">
        <v>61.442999999999998</v>
      </c>
      <c r="T36" s="10">
        <v>35.262</v>
      </c>
      <c r="U36" s="10">
        <v>48.112000000000002</v>
      </c>
      <c r="V36" s="10">
        <v>35.07</v>
      </c>
      <c r="W36" s="10">
        <v>32.627000000000002</v>
      </c>
      <c r="X36" s="10">
        <v>20.838000000000001</v>
      </c>
      <c r="Y36" s="10">
        <v>57.841000000000001</v>
      </c>
      <c r="Z36" s="10">
        <v>36.414999999999999</v>
      </c>
      <c r="AA36" s="10">
        <v>37.796999999999997</v>
      </c>
      <c r="AB36" s="10">
        <v>40.345999999999997</v>
      </c>
      <c r="AC36" s="10">
        <v>45.387999999999998</v>
      </c>
      <c r="AD36" s="10">
        <v>47.774999999999999</v>
      </c>
      <c r="AE36" s="10">
        <v>40.204000000000001</v>
      </c>
      <c r="AF36" s="10">
        <v>30.908999999999999</v>
      </c>
      <c r="AG36" s="10">
        <v>41.154000000000003</v>
      </c>
      <c r="AH36" s="10">
        <v>23.14</v>
      </c>
      <c r="AI36" s="173">
        <v>55.753999999999998</v>
      </c>
      <c r="AJ36" s="173">
        <v>49.023000000000003</v>
      </c>
      <c r="AK36" s="173">
        <v>36.417000000000002</v>
      </c>
      <c r="AL36" s="173">
        <v>25.562000000000001</v>
      </c>
      <c r="AM36" s="173">
        <v>77.367999999999995</v>
      </c>
      <c r="AN36" s="173"/>
      <c r="AO36" s="173"/>
      <c r="AP36" s="173"/>
      <c r="AQ36" s="173"/>
      <c r="AR36" s="173"/>
      <c r="AS36" s="173"/>
      <c r="AT36" s="173"/>
      <c r="AU36" s="173"/>
      <c r="AV36" s="173"/>
      <c r="AW36" s="173"/>
      <c r="AX36" s="173"/>
      <c r="AY36" s="173"/>
    </row>
    <row r="37" spans="1:51" ht="15">
      <c r="A37" s="187">
        <v>44470</v>
      </c>
      <c r="B37" s="160">
        <v>35.090000000000003</v>
      </c>
      <c r="C37" s="160">
        <v>45.4</v>
      </c>
      <c r="D37" s="161">
        <v>40.76</v>
      </c>
      <c r="E37" s="10">
        <v>36.299999999999997</v>
      </c>
      <c r="F37" s="10">
        <v>62.052999999999997</v>
      </c>
      <c r="G37" s="10">
        <v>92.010999999999996</v>
      </c>
      <c r="H37" s="10">
        <v>72.313999999999993</v>
      </c>
      <c r="I37" s="10">
        <v>34.917000000000002</v>
      </c>
      <c r="J37" s="10">
        <v>32.177999999999997</v>
      </c>
      <c r="K37" s="10">
        <v>32.68</v>
      </c>
      <c r="L37" s="10">
        <v>50.442999999999998</v>
      </c>
      <c r="M37" s="10">
        <v>30.808</v>
      </c>
      <c r="N37" s="10">
        <v>30.443000000000001</v>
      </c>
      <c r="O37" s="10">
        <v>49.912999999999997</v>
      </c>
      <c r="P37" s="10">
        <v>35.134999999999998</v>
      </c>
      <c r="Q37" s="10">
        <v>59.585999999999999</v>
      </c>
      <c r="R37" s="10">
        <v>49.691000000000003</v>
      </c>
      <c r="S37" s="10">
        <v>64.587999999999994</v>
      </c>
      <c r="T37" s="10">
        <v>41.287999999999997</v>
      </c>
      <c r="U37" s="10">
        <v>38.405999999999999</v>
      </c>
      <c r="V37" s="10">
        <v>30.125</v>
      </c>
      <c r="W37" s="10">
        <v>28.841999999999999</v>
      </c>
      <c r="X37" s="10">
        <v>29.402999999999999</v>
      </c>
      <c r="Y37" s="10">
        <v>35.914000000000001</v>
      </c>
      <c r="Z37" s="10">
        <v>34.112000000000002</v>
      </c>
      <c r="AA37" s="10">
        <v>51.844999999999999</v>
      </c>
      <c r="AB37" s="10">
        <v>64.02</v>
      </c>
      <c r="AC37" s="10">
        <v>41.578000000000003</v>
      </c>
      <c r="AD37" s="10">
        <v>41.761000000000003</v>
      </c>
      <c r="AE37" s="10">
        <v>39.514000000000003</v>
      </c>
      <c r="AF37" s="10">
        <v>31.077000000000002</v>
      </c>
      <c r="AG37" s="10">
        <v>39.813000000000002</v>
      </c>
      <c r="AH37" s="10">
        <v>21.395</v>
      </c>
      <c r="AI37" s="173">
        <v>50.768000000000001</v>
      </c>
      <c r="AJ37" s="173">
        <v>61.485999999999997</v>
      </c>
      <c r="AK37" s="173">
        <v>30.989000000000001</v>
      </c>
      <c r="AL37" s="173">
        <v>26.238</v>
      </c>
      <c r="AM37" s="173">
        <v>47.75</v>
      </c>
      <c r="AN37" s="173"/>
      <c r="AO37" s="173"/>
      <c r="AP37" s="173"/>
      <c r="AQ37" s="173"/>
      <c r="AR37" s="173"/>
      <c r="AS37" s="173"/>
      <c r="AT37" s="173"/>
      <c r="AU37" s="173"/>
      <c r="AV37" s="173"/>
      <c r="AW37" s="173"/>
      <c r="AX37" s="173"/>
      <c r="AY37" s="173"/>
    </row>
    <row r="38" spans="1:51" ht="15">
      <c r="A38" s="187">
        <v>44501</v>
      </c>
      <c r="B38" s="160">
        <v>31.91</v>
      </c>
      <c r="C38" s="160">
        <v>34.380000000000003</v>
      </c>
      <c r="D38" s="161">
        <v>33.299999999999997</v>
      </c>
      <c r="E38" s="10">
        <v>30.94</v>
      </c>
      <c r="F38" s="10">
        <v>50.603000000000002</v>
      </c>
      <c r="G38" s="10">
        <v>53.491</v>
      </c>
      <c r="H38" s="10">
        <v>49.963999999999999</v>
      </c>
      <c r="I38" s="10">
        <v>32.783000000000001</v>
      </c>
      <c r="J38" s="10">
        <v>24.971</v>
      </c>
      <c r="K38" s="10">
        <v>26.175999999999998</v>
      </c>
      <c r="L38" s="10">
        <v>42.445</v>
      </c>
      <c r="M38" s="10">
        <v>28.343</v>
      </c>
      <c r="N38" s="10">
        <v>25.577000000000002</v>
      </c>
      <c r="O38" s="10">
        <v>38.848999999999997</v>
      </c>
      <c r="P38" s="10">
        <v>31.957000000000001</v>
      </c>
      <c r="Q38" s="10">
        <v>45.372999999999998</v>
      </c>
      <c r="R38" s="10">
        <v>38.052</v>
      </c>
      <c r="S38" s="10">
        <v>45.191000000000003</v>
      </c>
      <c r="T38" s="10">
        <v>34.337000000000003</v>
      </c>
      <c r="U38" s="10">
        <v>30.888999999999999</v>
      </c>
      <c r="V38" s="10">
        <v>26.233000000000001</v>
      </c>
      <c r="W38" s="10">
        <v>28.312999999999999</v>
      </c>
      <c r="X38" s="10">
        <v>18.113</v>
      </c>
      <c r="Y38" s="10">
        <v>25.638999999999999</v>
      </c>
      <c r="Z38" s="10">
        <v>29.637</v>
      </c>
      <c r="AA38" s="10">
        <v>38.875999999999998</v>
      </c>
      <c r="AB38" s="10">
        <v>42.609000000000002</v>
      </c>
      <c r="AC38" s="10">
        <v>30.972999999999999</v>
      </c>
      <c r="AD38" s="10">
        <v>36.118000000000002</v>
      </c>
      <c r="AE38" s="10">
        <v>36.314</v>
      </c>
      <c r="AF38" s="10">
        <v>30.388999999999999</v>
      </c>
      <c r="AG38" s="10">
        <v>32.901000000000003</v>
      </c>
      <c r="AH38" s="10">
        <v>18.100000000000001</v>
      </c>
      <c r="AI38" s="173">
        <v>29.838000000000001</v>
      </c>
      <c r="AJ38" s="173">
        <v>37.555999999999997</v>
      </c>
      <c r="AK38" s="173">
        <v>28.981000000000002</v>
      </c>
      <c r="AL38" s="173">
        <v>24.300999999999998</v>
      </c>
      <c r="AM38" s="173">
        <v>32.598999999999997</v>
      </c>
      <c r="AN38" s="173"/>
      <c r="AO38" s="173"/>
      <c r="AP38" s="173"/>
      <c r="AQ38" s="173"/>
      <c r="AR38" s="173"/>
      <c r="AS38" s="173"/>
      <c r="AT38" s="173"/>
      <c r="AU38" s="173"/>
      <c r="AV38" s="173"/>
      <c r="AW38" s="173"/>
      <c r="AX38" s="173"/>
      <c r="AY38" s="173"/>
    </row>
    <row r="39" spans="1:51" ht="15">
      <c r="A39" s="187">
        <v>44531</v>
      </c>
      <c r="B39" s="160">
        <v>27.74</v>
      </c>
      <c r="C39" s="160">
        <v>27.74</v>
      </c>
      <c r="D39" s="161">
        <v>27.74</v>
      </c>
      <c r="E39" s="10">
        <v>29.63</v>
      </c>
      <c r="F39" s="10">
        <v>44.02</v>
      </c>
      <c r="G39" s="10">
        <v>38.805999999999997</v>
      </c>
      <c r="H39" s="10">
        <v>38.225999999999999</v>
      </c>
      <c r="I39" s="10">
        <v>29.512</v>
      </c>
      <c r="J39" s="10">
        <v>22.827000000000002</v>
      </c>
      <c r="K39" s="10">
        <v>23.548999999999999</v>
      </c>
      <c r="L39" s="10">
        <v>29.995999999999999</v>
      </c>
      <c r="M39" s="10">
        <v>25.823</v>
      </c>
      <c r="N39" s="10">
        <v>23.616</v>
      </c>
      <c r="O39" s="10">
        <v>33.811</v>
      </c>
      <c r="P39" s="10">
        <v>27.433</v>
      </c>
      <c r="Q39" s="10">
        <v>41.255000000000003</v>
      </c>
      <c r="R39" s="10">
        <v>33.723999999999997</v>
      </c>
      <c r="S39" s="10">
        <v>37.218000000000004</v>
      </c>
      <c r="T39" s="10">
        <v>31.951000000000001</v>
      </c>
      <c r="U39" s="10">
        <v>28.526</v>
      </c>
      <c r="V39" s="10">
        <v>23.481000000000002</v>
      </c>
      <c r="W39" s="10">
        <v>24.474</v>
      </c>
      <c r="X39" s="10">
        <v>15.303000000000001</v>
      </c>
      <c r="Y39" s="10">
        <v>23.808</v>
      </c>
      <c r="Z39" s="10">
        <v>24.222000000000001</v>
      </c>
      <c r="AA39" s="10">
        <v>29.48</v>
      </c>
      <c r="AB39" s="10">
        <v>30.457999999999998</v>
      </c>
      <c r="AC39" s="10">
        <v>24.670999999999999</v>
      </c>
      <c r="AD39" s="10">
        <v>33.103999999999999</v>
      </c>
      <c r="AE39" s="10">
        <v>30.442</v>
      </c>
      <c r="AF39" s="10">
        <v>25.890999999999998</v>
      </c>
      <c r="AG39" s="10">
        <v>29.574000000000002</v>
      </c>
      <c r="AH39" s="10">
        <v>16.887</v>
      </c>
      <c r="AI39" s="173">
        <v>23.31</v>
      </c>
      <c r="AJ39" s="173">
        <v>29.341999999999999</v>
      </c>
      <c r="AK39" s="173">
        <v>27.327999999999999</v>
      </c>
      <c r="AL39" s="173">
        <v>19.614999999999998</v>
      </c>
      <c r="AM39" s="173">
        <v>28.622</v>
      </c>
      <c r="AN39" s="173"/>
      <c r="AO39" s="173"/>
      <c r="AP39" s="173"/>
      <c r="AQ39" s="173"/>
      <c r="AR39" s="173"/>
      <c r="AS39" s="173"/>
      <c r="AT39" s="173"/>
      <c r="AU39" s="173"/>
      <c r="AV39" s="173"/>
      <c r="AW39" s="173"/>
      <c r="AX39" s="173"/>
      <c r="AY39" s="173"/>
    </row>
    <row r="40" spans="1:51" ht="15">
      <c r="A40" s="187">
        <v>44562</v>
      </c>
      <c r="B40" s="160">
        <v>26.23</v>
      </c>
      <c r="C40" s="160">
        <v>28.01</v>
      </c>
      <c r="D40" s="161">
        <v>26.51</v>
      </c>
      <c r="E40" s="10">
        <v>28.376999999999999</v>
      </c>
      <c r="F40" s="10">
        <v>39.384</v>
      </c>
      <c r="G40" s="10">
        <v>33.579000000000001</v>
      </c>
      <c r="H40" s="10">
        <v>32.137999999999998</v>
      </c>
      <c r="I40" s="10">
        <v>26.26</v>
      </c>
      <c r="J40" s="10">
        <v>20.486000000000001</v>
      </c>
      <c r="K40" s="10">
        <v>21.094999999999999</v>
      </c>
      <c r="L40" s="10">
        <v>23.727</v>
      </c>
      <c r="M40" s="10">
        <v>22.675999999999998</v>
      </c>
      <c r="N40" s="10">
        <v>21.507000000000001</v>
      </c>
      <c r="O40" s="10">
        <v>30.280999999999999</v>
      </c>
      <c r="P40" s="10">
        <v>24.433</v>
      </c>
      <c r="Q40" s="10">
        <v>36.01</v>
      </c>
      <c r="R40" s="10">
        <v>29.021999999999998</v>
      </c>
      <c r="S40" s="10">
        <v>33.381</v>
      </c>
      <c r="T40" s="10">
        <v>27.459</v>
      </c>
      <c r="U40" s="10">
        <v>27.722999999999999</v>
      </c>
      <c r="V40" s="10">
        <v>21.013999999999999</v>
      </c>
      <c r="W40" s="10">
        <v>21.657</v>
      </c>
      <c r="X40" s="10">
        <v>13.773</v>
      </c>
      <c r="Y40" s="10">
        <v>21.094999999999999</v>
      </c>
      <c r="Z40" s="10">
        <v>24.9</v>
      </c>
      <c r="AA40" s="10">
        <v>25.503</v>
      </c>
      <c r="AB40" s="10">
        <v>27.244</v>
      </c>
      <c r="AC40" s="10">
        <v>21.419</v>
      </c>
      <c r="AD40" s="10">
        <v>29.905999999999999</v>
      </c>
      <c r="AE40" s="10">
        <v>26.773</v>
      </c>
      <c r="AF40" s="10">
        <v>22.998000000000001</v>
      </c>
      <c r="AG40" s="10">
        <v>26.861000000000001</v>
      </c>
      <c r="AH40" s="10">
        <v>15.221</v>
      </c>
      <c r="AI40" s="173">
        <v>20.405999999999999</v>
      </c>
      <c r="AJ40" s="173">
        <v>25.827000000000002</v>
      </c>
      <c r="AK40" s="173">
        <v>24.995999999999999</v>
      </c>
      <c r="AL40" s="173">
        <v>16.942</v>
      </c>
      <c r="AM40" s="173">
        <v>25.611000000000001</v>
      </c>
      <c r="AN40" s="173"/>
      <c r="AO40" s="173"/>
      <c r="AP40" s="173"/>
      <c r="AQ40" s="173"/>
      <c r="AR40" s="173"/>
      <c r="AS40" s="173"/>
      <c r="AT40" s="173"/>
      <c r="AU40" s="173"/>
      <c r="AV40" s="173"/>
      <c r="AW40" s="173"/>
      <c r="AX40" s="173"/>
      <c r="AY40" s="173"/>
    </row>
    <row r="41" spans="1:51" ht="15">
      <c r="A41" s="187">
        <v>44593</v>
      </c>
      <c r="B41" s="160">
        <v>24.32</v>
      </c>
      <c r="C41" s="160">
        <v>26.21</v>
      </c>
      <c r="D41" s="161">
        <v>24.89</v>
      </c>
      <c r="E41" s="10">
        <v>21.931999999999999</v>
      </c>
      <c r="F41" s="10">
        <v>32.764000000000003</v>
      </c>
      <c r="G41" s="10">
        <v>43.008000000000003</v>
      </c>
      <c r="H41" s="10">
        <v>29.456</v>
      </c>
      <c r="I41" s="10">
        <v>21.58</v>
      </c>
      <c r="J41" s="10">
        <v>16.86</v>
      </c>
      <c r="K41" s="10">
        <v>17.96</v>
      </c>
      <c r="L41" s="10">
        <v>20.555</v>
      </c>
      <c r="M41" s="10">
        <v>19.518999999999998</v>
      </c>
      <c r="N41" s="10">
        <v>19.702999999999999</v>
      </c>
      <c r="O41" s="10">
        <v>24.693000000000001</v>
      </c>
      <c r="P41" s="10">
        <v>24.434000000000001</v>
      </c>
      <c r="Q41" s="10">
        <v>32.402999999999999</v>
      </c>
      <c r="R41" s="10">
        <v>23.663</v>
      </c>
      <c r="S41" s="10">
        <v>28.67</v>
      </c>
      <c r="T41" s="10">
        <v>26.497</v>
      </c>
      <c r="U41" s="10">
        <v>27.54</v>
      </c>
      <c r="V41" s="10">
        <v>20.623999999999999</v>
      </c>
      <c r="W41" s="10">
        <v>17.756</v>
      </c>
      <c r="X41" s="10">
        <v>16.814</v>
      </c>
      <c r="Y41" s="10">
        <v>17.605</v>
      </c>
      <c r="Z41" s="10">
        <v>21.29</v>
      </c>
      <c r="AA41" s="10">
        <v>20.587</v>
      </c>
      <c r="AB41" s="10">
        <v>24.945</v>
      </c>
      <c r="AC41" s="10">
        <v>17.495999999999999</v>
      </c>
      <c r="AD41" s="10">
        <v>25.577000000000002</v>
      </c>
      <c r="AE41" s="10">
        <v>21.914999999999999</v>
      </c>
      <c r="AF41" s="10">
        <v>18.835999999999999</v>
      </c>
      <c r="AG41" s="10">
        <v>22.280999999999999</v>
      </c>
      <c r="AH41" s="10">
        <v>12.645</v>
      </c>
      <c r="AI41" s="173">
        <v>19.568000000000001</v>
      </c>
      <c r="AJ41" s="173">
        <v>25.244</v>
      </c>
      <c r="AK41" s="173">
        <v>21.305</v>
      </c>
      <c r="AL41" s="173">
        <v>14.157999999999999</v>
      </c>
      <c r="AM41" s="173">
        <v>21.504999999999999</v>
      </c>
      <c r="AN41" s="173"/>
      <c r="AO41" s="173"/>
      <c r="AP41" s="173"/>
      <c r="AQ41" s="173"/>
      <c r="AR41" s="173"/>
      <c r="AS41" s="173"/>
      <c r="AT41" s="173"/>
      <c r="AU41" s="173"/>
      <c r="AV41" s="173"/>
      <c r="AW41" s="173"/>
      <c r="AX41" s="173"/>
      <c r="AY41" s="173"/>
    </row>
    <row r="42" spans="1:51" ht="15">
      <c r="A42" s="187">
        <v>44621</v>
      </c>
      <c r="B42" s="160">
        <v>37.68</v>
      </c>
      <c r="C42" s="160">
        <v>43.74</v>
      </c>
      <c r="D42" s="161">
        <v>40.04</v>
      </c>
      <c r="E42" s="10">
        <v>22.449000000000002</v>
      </c>
      <c r="F42" s="10">
        <v>48.66</v>
      </c>
      <c r="G42" s="10">
        <v>79.143000000000001</v>
      </c>
      <c r="H42" s="10">
        <v>34.863999999999997</v>
      </c>
      <c r="I42" s="10">
        <v>31.629000000000001</v>
      </c>
      <c r="J42" s="10">
        <v>46.612000000000002</v>
      </c>
      <c r="K42" s="10">
        <v>29.123000000000001</v>
      </c>
      <c r="L42" s="10">
        <v>29.966000000000001</v>
      </c>
      <c r="M42" s="10">
        <v>31.893999999999998</v>
      </c>
      <c r="N42" s="10">
        <v>35.503999999999998</v>
      </c>
      <c r="O42" s="10">
        <v>44.743000000000002</v>
      </c>
      <c r="P42" s="10">
        <v>54.491999999999997</v>
      </c>
      <c r="Q42" s="10">
        <v>43.953000000000003</v>
      </c>
      <c r="R42" s="10">
        <v>45.192</v>
      </c>
      <c r="S42" s="10">
        <v>44.377000000000002</v>
      </c>
      <c r="T42" s="10">
        <v>37.313000000000002</v>
      </c>
      <c r="U42" s="10">
        <v>32.401000000000003</v>
      </c>
      <c r="V42" s="10">
        <v>32.353999999999999</v>
      </c>
      <c r="W42" s="10">
        <v>21.922999999999998</v>
      </c>
      <c r="X42" s="10">
        <v>27.567</v>
      </c>
      <c r="Y42" s="10">
        <v>50.76</v>
      </c>
      <c r="Z42" s="10">
        <v>25.532</v>
      </c>
      <c r="AA42" s="10">
        <v>28.928000000000001</v>
      </c>
      <c r="AB42" s="10">
        <v>63.838000000000001</v>
      </c>
      <c r="AC42" s="10">
        <v>18.413</v>
      </c>
      <c r="AD42" s="10">
        <v>49.558</v>
      </c>
      <c r="AE42" s="10">
        <v>25.978999999999999</v>
      </c>
      <c r="AF42" s="10">
        <v>33.847999999999999</v>
      </c>
      <c r="AG42" s="10">
        <v>43.91</v>
      </c>
      <c r="AH42" s="10">
        <v>20.323</v>
      </c>
      <c r="AI42" s="173">
        <v>22.475000000000001</v>
      </c>
      <c r="AJ42" s="173">
        <v>45.695</v>
      </c>
      <c r="AK42" s="173">
        <v>23.663</v>
      </c>
      <c r="AL42" s="173">
        <v>25.120999999999999</v>
      </c>
      <c r="AM42" s="173">
        <v>34.695</v>
      </c>
      <c r="AN42" s="173"/>
      <c r="AO42" s="173"/>
      <c r="AP42" s="173"/>
      <c r="AQ42" s="173"/>
      <c r="AR42" s="173"/>
      <c r="AS42" s="173"/>
      <c r="AT42" s="173"/>
      <c r="AU42" s="173"/>
      <c r="AV42" s="173"/>
      <c r="AW42" s="173"/>
      <c r="AX42" s="173"/>
      <c r="AY42" s="173"/>
    </row>
    <row r="43" spans="1:51" ht="15">
      <c r="A43" s="187">
        <v>44652</v>
      </c>
      <c r="B43" s="160">
        <v>72.47</v>
      </c>
      <c r="C43" s="160">
        <v>105.82</v>
      </c>
      <c r="D43" s="161">
        <v>88.26</v>
      </c>
      <c r="E43" s="10">
        <v>49.676000000000002</v>
      </c>
      <c r="F43" s="10">
        <v>109.628</v>
      </c>
      <c r="G43" s="10">
        <v>136.88399999999999</v>
      </c>
      <c r="H43" s="10">
        <v>99.668000000000006</v>
      </c>
      <c r="I43" s="10">
        <v>73.45</v>
      </c>
      <c r="J43" s="10">
        <v>116.70399999999999</v>
      </c>
      <c r="K43" s="10">
        <v>64.894999999999996</v>
      </c>
      <c r="L43" s="10">
        <v>58.124000000000002</v>
      </c>
      <c r="M43" s="10">
        <v>83.677000000000007</v>
      </c>
      <c r="N43" s="10">
        <v>103.872</v>
      </c>
      <c r="O43" s="10">
        <v>86.561999999999998</v>
      </c>
      <c r="P43" s="10">
        <v>67.647999999999996</v>
      </c>
      <c r="Q43" s="10">
        <v>100.66200000000001</v>
      </c>
      <c r="R43" s="10">
        <v>94.234999999999999</v>
      </c>
      <c r="S43" s="10">
        <v>68.808000000000007</v>
      </c>
      <c r="T43" s="10">
        <v>50.774000000000001</v>
      </c>
      <c r="U43" s="10">
        <v>85.444000000000003</v>
      </c>
      <c r="V43" s="10">
        <v>66.085999999999999</v>
      </c>
      <c r="W43" s="10">
        <v>57.524999999999999</v>
      </c>
      <c r="X43" s="10">
        <v>55.747</v>
      </c>
      <c r="Y43" s="10">
        <v>104.792</v>
      </c>
      <c r="Z43" s="10">
        <v>67.325000000000003</v>
      </c>
      <c r="AA43" s="10">
        <v>92.866</v>
      </c>
      <c r="AB43" s="10">
        <v>92.361000000000004</v>
      </c>
      <c r="AC43" s="10">
        <v>62.76</v>
      </c>
      <c r="AD43" s="10">
        <v>82.995999999999995</v>
      </c>
      <c r="AE43" s="10">
        <v>65.463999999999999</v>
      </c>
      <c r="AF43" s="10">
        <v>77.941000000000003</v>
      </c>
      <c r="AG43" s="10">
        <v>92.49</v>
      </c>
      <c r="AH43" s="10">
        <v>46.755000000000003</v>
      </c>
      <c r="AI43" s="173">
        <v>55.914000000000001</v>
      </c>
      <c r="AJ43" s="173">
        <v>84.396000000000001</v>
      </c>
      <c r="AK43" s="173">
        <v>55.826000000000001</v>
      </c>
      <c r="AL43" s="173">
        <v>45.503999999999998</v>
      </c>
      <c r="AM43" s="173">
        <v>42.064999999999998</v>
      </c>
      <c r="AN43" s="173"/>
      <c r="AO43" s="173"/>
      <c r="AP43" s="173"/>
      <c r="AQ43" s="173"/>
      <c r="AR43" s="173"/>
      <c r="AS43" s="173"/>
      <c r="AT43" s="173"/>
      <c r="AU43" s="173"/>
      <c r="AV43" s="173"/>
      <c r="AW43" s="173"/>
      <c r="AX43" s="173"/>
      <c r="AY43" s="173"/>
    </row>
    <row r="44" spans="1:51" ht="15">
      <c r="A44" s="187">
        <v>44682</v>
      </c>
      <c r="B44" s="160">
        <v>171.43</v>
      </c>
      <c r="C44" s="160">
        <v>307.64</v>
      </c>
      <c r="D44" s="161">
        <v>247.09</v>
      </c>
      <c r="E44" s="10">
        <v>508.31200000000001</v>
      </c>
      <c r="F44" s="10">
        <v>417.74400000000003</v>
      </c>
      <c r="G44" s="10">
        <v>352.17399999999998</v>
      </c>
      <c r="H44" s="10">
        <v>328.995</v>
      </c>
      <c r="I44" s="10">
        <v>157.84299999999999</v>
      </c>
      <c r="J44" s="10">
        <v>195.91800000000001</v>
      </c>
      <c r="K44" s="10">
        <v>126.312</v>
      </c>
      <c r="L44" s="10">
        <v>175.637</v>
      </c>
      <c r="M44" s="10">
        <v>215.672</v>
      </c>
      <c r="N44" s="10">
        <v>297.61099999999999</v>
      </c>
      <c r="O44" s="10">
        <v>229.70400000000001</v>
      </c>
      <c r="P44" s="10">
        <v>212.78899999999999</v>
      </c>
      <c r="Q44" s="10">
        <v>376.84399999999999</v>
      </c>
      <c r="R44" s="10">
        <v>345.76</v>
      </c>
      <c r="S44" s="10">
        <v>213.41</v>
      </c>
      <c r="T44" s="10">
        <v>225.71100000000001</v>
      </c>
      <c r="U44" s="10">
        <v>244.839</v>
      </c>
      <c r="V44" s="10">
        <v>265.04599999999999</v>
      </c>
      <c r="W44" s="10">
        <v>78.037999999999997</v>
      </c>
      <c r="X44" s="10">
        <v>158.75</v>
      </c>
      <c r="Y44" s="10">
        <v>228.376</v>
      </c>
      <c r="Z44" s="10">
        <v>265.72699999999998</v>
      </c>
      <c r="AA44" s="10">
        <v>223.60300000000001</v>
      </c>
      <c r="AB44" s="10">
        <v>242.35599999999999</v>
      </c>
      <c r="AC44" s="10">
        <v>284.88600000000002</v>
      </c>
      <c r="AD44" s="10">
        <v>293.75599999999997</v>
      </c>
      <c r="AE44" s="10">
        <v>122.29</v>
      </c>
      <c r="AF44" s="10">
        <v>167.607</v>
      </c>
      <c r="AG44" s="10">
        <v>132.29499999999999</v>
      </c>
      <c r="AH44" s="10">
        <v>113.565</v>
      </c>
      <c r="AI44" s="173">
        <v>243.44300000000001</v>
      </c>
      <c r="AJ44" s="173">
        <v>200.00399999999999</v>
      </c>
      <c r="AK44" s="173">
        <v>116.57899999999999</v>
      </c>
      <c r="AL44" s="173">
        <v>163.17599999999999</v>
      </c>
      <c r="AM44" s="173">
        <v>149.72499999999999</v>
      </c>
      <c r="AN44" s="173"/>
      <c r="AO44" s="173"/>
      <c r="AP44" s="173"/>
      <c r="AQ44" s="173"/>
      <c r="AR44" s="173"/>
      <c r="AS44" s="173"/>
      <c r="AT44" s="173"/>
      <c r="AU44" s="173"/>
      <c r="AV44" s="173"/>
      <c r="AW44" s="173"/>
      <c r="AX44" s="173"/>
      <c r="AY44" s="173"/>
    </row>
    <row r="45" spans="1:51" ht="15">
      <c r="A45" s="187">
        <v>44713</v>
      </c>
      <c r="B45" s="160">
        <v>187.27</v>
      </c>
      <c r="C45" s="160">
        <v>366.15</v>
      </c>
      <c r="D45" s="161">
        <v>281.04000000000002</v>
      </c>
      <c r="E45" s="10">
        <v>733.08699999999999</v>
      </c>
      <c r="F45" s="10">
        <v>426.96499999999997</v>
      </c>
      <c r="G45" s="10">
        <v>425.24299999999999</v>
      </c>
      <c r="H45" s="10">
        <v>304.15199999999999</v>
      </c>
      <c r="I45" s="10">
        <v>187.00800000000001</v>
      </c>
      <c r="J45" s="10">
        <v>159.56700000000001</v>
      </c>
      <c r="K45" s="10">
        <v>189.464</v>
      </c>
      <c r="L45" s="10">
        <v>296.99099999999999</v>
      </c>
      <c r="M45" s="10">
        <v>182.41200000000001</v>
      </c>
      <c r="N45" s="10">
        <v>435.77100000000002</v>
      </c>
      <c r="O45" s="10">
        <v>237.2</v>
      </c>
      <c r="P45" s="10">
        <v>575.41499999999996</v>
      </c>
      <c r="Q45" s="10">
        <v>327.27999999999997</v>
      </c>
      <c r="R45" s="10">
        <v>548.24099999999999</v>
      </c>
      <c r="S45" s="10">
        <v>217.90100000000001</v>
      </c>
      <c r="T45" s="10">
        <v>374.47500000000002</v>
      </c>
      <c r="U45" s="10">
        <v>167.565</v>
      </c>
      <c r="V45" s="10">
        <v>213.54599999999999</v>
      </c>
      <c r="W45" s="10">
        <v>58.517000000000003</v>
      </c>
      <c r="X45" s="10">
        <v>234.96600000000001</v>
      </c>
      <c r="Y45" s="10">
        <v>150.95699999999999</v>
      </c>
      <c r="Z45" s="10">
        <v>302.93799999999999</v>
      </c>
      <c r="AA45" s="10">
        <v>211.17099999999999</v>
      </c>
      <c r="AB45" s="10">
        <v>195.90299999999999</v>
      </c>
      <c r="AC45" s="10">
        <v>519.971</v>
      </c>
      <c r="AD45" s="10">
        <v>293.43099999999998</v>
      </c>
      <c r="AE45" s="10">
        <v>270.88799999999998</v>
      </c>
      <c r="AF45" s="10">
        <v>459.58800000000002</v>
      </c>
      <c r="AG45" s="10">
        <v>53.988</v>
      </c>
      <c r="AH45" s="10">
        <v>154.87700000000001</v>
      </c>
      <c r="AI45" s="173">
        <v>357.65600000000001</v>
      </c>
      <c r="AJ45" s="173">
        <v>349.16300000000001</v>
      </c>
      <c r="AK45" s="173">
        <v>121.151</v>
      </c>
      <c r="AL45" s="173">
        <v>315.15100000000001</v>
      </c>
      <c r="AM45" s="173">
        <v>396.17099999999999</v>
      </c>
      <c r="AN45" s="173"/>
      <c r="AO45" s="173"/>
      <c r="AP45" s="173"/>
      <c r="AQ45" s="173"/>
      <c r="AR45" s="173"/>
      <c r="AS45" s="173"/>
      <c r="AT45" s="173"/>
      <c r="AU45" s="173"/>
      <c r="AV45" s="173"/>
      <c r="AW45" s="173"/>
      <c r="AX45" s="173"/>
      <c r="AY45" s="173"/>
    </row>
    <row r="46" spans="1:51" ht="15">
      <c r="A46" s="187">
        <v>44743</v>
      </c>
      <c r="B46" s="160">
        <v>64.319999999999993</v>
      </c>
      <c r="C46" s="160">
        <v>159.37</v>
      </c>
      <c r="D46" s="161">
        <v>123.17</v>
      </c>
      <c r="E46" s="10">
        <v>337.59699999999998</v>
      </c>
      <c r="F46" s="10">
        <v>135.732</v>
      </c>
      <c r="G46" s="10">
        <v>177.316</v>
      </c>
      <c r="H46" s="10">
        <v>103.64100000000001</v>
      </c>
      <c r="I46" s="10">
        <v>72.984999999999999</v>
      </c>
      <c r="J46" s="10">
        <v>68.442999999999998</v>
      </c>
      <c r="K46" s="10">
        <v>76.921999999999997</v>
      </c>
      <c r="L46" s="10">
        <v>140.24299999999999</v>
      </c>
      <c r="M46" s="10">
        <v>70.998999999999995</v>
      </c>
      <c r="N46" s="10">
        <v>205.51900000000001</v>
      </c>
      <c r="O46" s="10">
        <v>76.001999999999995</v>
      </c>
      <c r="P46" s="10">
        <v>524.97199999999998</v>
      </c>
      <c r="Q46" s="10">
        <v>127.30800000000001</v>
      </c>
      <c r="R46" s="10">
        <v>199.19399999999999</v>
      </c>
      <c r="S46" s="10">
        <v>106.04600000000001</v>
      </c>
      <c r="T46" s="10">
        <v>230.214</v>
      </c>
      <c r="U46" s="10">
        <v>53.241999999999997</v>
      </c>
      <c r="V46" s="10">
        <v>62.704000000000001</v>
      </c>
      <c r="W46" s="10">
        <v>23.835999999999999</v>
      </c>
      <c r="X46" s="10">
        <v>68.593999999999994</v>
      </c>
      <c r="Y46" s="10">
        <v>56.396999999999998</v>
      </c>
      <c r="Z46" s="10">
        <v>122.547</v>
      </c>
      <c r="AA46" s="10">
        <v>79.876999999999995</v>
      </c>
      <c r="AB46" s="10">
        <v>70.433000000000007</v>
      </c>
      <c r="AC46" s="10">
        <v>222.23099999999999</v>
      </c>
      <c r="AD46" s="10">
        <v>152.477</v>
      </c>
      <c r="AE46" s="10">
        <v>82.075999999999993</v>
      </c>
      <c r="AF46" s="10">
        <v>227.12100000000001</v>
      </c>
      <c r="AG46" s="10">
        <v>27.189</v>
      </c>
      <c r="AH46" s="10">
        <v>54.973999999999997</v>
      </c>
      <c r="AI46" s="173">
        <v>111.97</v>
      </c>
      <c r="AJ46" s="173">
        <v>107.276</v>
      </c>
      <c r="AK46" s="173">
        <v>47.439</v>
      </c>
      <c r="AL46" s="173">
        <v>182.56399999999999</v>
      </c>
      <c r="AM46" s="173">
        <v>228.13200000000001</v>
      </c>
      <c r="AN46" s="173"/>
      <c r="AO46" s="173"/>
      <c r="AP46" s="173"/>
      <c r="AQ46" s="173"/>
      <c r="AR46" s="173"/>
      <c r="AS46" s="173"/>
      <c r="AT46" s="173"/>
      <c r="AU46" s="173"/>
      <c r="AV46" s="173"/>
      <c r="AW46" s="173"/>
      <c r="AX46" s="173"/>
      <c r="AY46" s="173"/>
    </row>
    <row r="47" spans="1:51" ht="15">
      <c r="A47" s="187">
        <v>44774</v>
      </c>
      <c r="B47" s="160">
        <v>47.14</v>
      </c>
      <c r="C47" s="160">
        <v>82.49</v>
      </c>
      <c r="D47" s="161">
        <v>66.88</v>
      </c>
      <c r="E47" s="10">
        <v>128.15899999999999</v>
      </c>
      <c r="F47" s="10">
        <v>62.773000000000003</v>
      </c>
      <c r="G47" s="10">
        <v>68.474000000000004</v>
      </c>
      <c r="H47" s="10">
        <v>56.996000000000002</v>
      </c>
      <c r="I47" s="10">
        <v>43.695999999999998</v>
      </c>
      <c r="J47" s="10">
        <v>51.084000000000003</v>
      </c>
      <c r="K47" s="10">
        <v>40.250999999999998</v>
      </c>
      <c r="L47" s="10">
        <v>59.180999999999997</v>
      </c>
      <c r="M47" s="10">
        <v>55.155999999999999</v>
      </c>
      <c r="N47" s="10">
        <v>70.194000000000003</v>
      </c>
      <c r="O47" s="10">
        <v>43.543999999999997</v>
      </c>
      <c r="P47" s="10">
        <v>142.226</v>
      </c>
      <c r="Q47" s="10">
        <v>54.673999999999999</v>
      </c>
      <c r="R47" s="10">
        <v>85.033000000000001</v>
      </c>
      <c r="S47" s="10">
        <v>50.61</v>
      </c>
      <c r="T47" s="10">
        <v>89.600999999999999</v>
      </c>
      <c r="U47" s="10">
        <v>43.256</v>
      </c>
      <c r="V47" s="10">
        <v>47.654000000000003</v>
      </c>
      <c r="W47" s="10">
        <v>18.981000000000002</v>
      </c>
      <c r="X47" s="10">
        <v>40.07</v>
      </c>
      <c r="Y47" s="10">
        <v>35.499000000000002</v>
      </c>
      <c r="Z47" s="10">
        <v>57.234999999999999</v>
      </c>
      <c r="AA47" s="10">
        <v>54.847000000000001</v>
      </c>
      <c r="AB47" s="10">
        <v>48.777000000000001</v>
      </c>
      <c r="AC47" s="10">
        <v>79.076999999999998</v>
      </c>
      <c r="AD47" s="10">
        <v>57.61</v>
      </c>
      <c r="AE47" s="10">
        <v>48.018000000000001</v>
      </c>
      <c r="AF47" s="10">
        <v>69.593000000000004</v>
      </c>
      <c r="AG47" s="10">
        <v>25.95</v>
      </c>
      <c r="AH47" s="10">
        <v>38.573</v>
      </c>
      <c r="AI47" s="173">
        <v>55.436</v>
      </c>
      <c r="AJ47" s="173">
        <v>45.343000000000004</v>
      </c>
      <c r="AK47" s="173">
        <v>30.3</v>
      </c>
      <c r="AL47" s="173">
        <v>94.918000000000006</v>
      </c>
      <c r="AM47" s="173">
        <v>86.355999999999995</v>
      </c>
      <c r="AN47" s="173"/>
      <c r="AO47" s="173"/>
      <c r="AP47" s="173"/>
      <c r="AQ47" s="173"/>
      <c r="AR47" s="173"/>
      <c r="AS47" s="173"/>
      <c r="AT47" s="173"/>
      <c r="AU47" s="173"/>
      <c r="AV47" s="173"/>
      <c r="AW47" s="173"/>
      <c r="AX47" s="173"/>
      <c r="AY47" s="173"/>
    </row>
    <row r="48" spans="1:51" ht="15">
      <c r="A48" s="187">
        <v>44805</v>
      </c>
      <c r="B48" s="160">
        <v>31.22</v>
      </c>
      <c r="C48" s="160">
        <v>48.42</v>
      </c>
      <c r="D48" s="161">
        <v>40.659999999999997</v>
      </c>
      <c r="E48" s="10">
        <v>72.855999999999995</v>
      </c>
      <c r="F48" s="10">
        <v>62.018000000000001</v>
      </c>
      <c r="G48" s="10">
        <v>67.001999999999995</v>
      </c>
      <c r="H48" s="10">
        <v>44.460999999999999</v>
      </c>
      <c r="I48" s="10">
        <v>42.524000000000001</v>
      </c>
      <c r="J48" s="10">
        <v>35.072000000000003</v>
      </c>
      <c r="K48" s="10">
        <v>33.051000000000002</v>
      </c>
      <c r="L48" s="10">
        <v>36.926000000000002</v>
      </c>
      <c r="M48" s="10">
        <v>44.43</v>
      </c>
      <c r="N48" s="10">
        <v>58.991999999999997</v>
      </c>
      <c r="O48" s="10">
        <v>39.587000000000003</v>
      </c>
      <c r="P48" s="10">
        <v>67.272000000000006</v>
      </c>
      <c r="Q48" s="10">
        <v>42.908999999999999</v>
      </c>
      <c r="R48" s="10">
        <v>61.472999999999999</v>
      </c>
      <c r="S48" s="10">
        <v>35.456000000000003</v>
      </c>
      <c r="T48" s="10">
        <v>49.399000000000001</v>
      </c>
      <c r="U48" s="10">
        <v>35.24</v>
      </c>
      <c r="V48" s="10">
        <v>32.643999999999998</v>
      </c>
      <c r="W48" s="10">
        <v>20.736999999999998</v>
      </c>
      <c r="X48" s="10">
        <v>57.682000000000002</v>
      </c>
      <c r="Y48" s="10">
        <v>36.415999999999997</v>
      </c>
      <c r="Z48" s="10">
        <v>37.747999999999998</v>
      </c>
      <c r="AA48" s="10">
        <v>40.499000000000002</v>
      </c>
      <c r="AB48" s="10">
        <v>45.283999999999999</v>
      </c>
      <c r="AC48" s="10">
        <v>48.003999999999998</v>
      </c>
      <c r="AD48" s="10">
        <v>40.270000000000003</v>
      </c>
      <c r="AE48" s="10">
        <v>31.3</v>
      </c>
      <c r="AF48" s="10">
        <v>41.756999999999998</v>
      </c>
      <c r="AG48" s="10">
        <v>23.132000000000001</v>
      </c>
      <c r="AH48" s="10">
        <v>56.265000000000001</v>
      </c>
      <c r="AI48" s="173">
        <v>48.996000000000002</v>
      </c>
      <c r="AJ48" s="173">
        <v>36.417999999999999</v>
      </c>
      <c r="AK48" s="173">
        <v>25.841000000000001</v>
      </c>
      <c r="AL48" s="173">
        <v>77.623999999999995</v>
      </c>
      <c r="AM48" s="173">
        <v>43.423999999999999</v>
      </c>
      <c r="AN48" s="173"/>
      <c r="AO48" s="173"/>
      <c r="AP48" s="173"/>
      <c r="AQ48" s="173"/>
      <c r="AR48" s="173"/>
      <c r="AS48" s="173"/>
      <c r="AT48" s="173"/>
      <c r="AU48" s="173"/>
      <c r="AV48" s="173"/>
      <c r="AW48" s="173"/>
      <c r="AX48" s="173"/>
      <c r="AY48" s="173"/>
    </row>
    <row r="49" spans="1:1005" ht="15">
      <c r="A49" s="187">
        <v>44835</v>
      </c>
      <c r="B49" s="160">
        <v>35.090000000000003</v>
      </c>
      <c r="C49" s="160">
        <v>45.4</v>
      </c>
      <c r="D49" s="161">
        <v>40.76</v>
      </c>
      <c r="E49" s="10">
        <v>62.104999999999997</v>
      </c>
      <c r="F49" s="10">
        <v>92.016999999999996</v>
      </c>
      <c r="G49" s="10">
        <v>73.233000000000004</v>
      </c>
      <c r="H49" s="10">
        <v>35.295999999999999</v>
      </c>
      <c r="I49" s="10">
        <v>32.594000000000001</v>
      </c>
      <c r="J49" s="10">
        <v>32.972999999999999</v>
      </c>
      <c r="K49" s="10">
        <v>50.476999999999997</v>
      </c>
      <c r="L49" s="10">
        <v>31.065999999999999</v>
      </c>
      <c r="M49" s="10">
        <v>30.298999999999999</v>
      </c>
      <c r="N49" s="10">
        <v>50.021999999999998</v>
      </c>
      <c r="O49" s="10">
        <v>35.228999999999999</v>
      </c>
      <c r="P49" s="10">
        <v>60.344999999999999</v>
      </c>
      <c r="Q49" s="10">
        <v>49.884999999999998</v>
      </c>
      <c r="R49" s="10">
        <v>64.623000000000005</v>
      </c>
      <c r="S49" s="10">
        <v>41.481999999999999</v>
      </c>
      <c r="T49" s="10">
        <v>39.39</v>
      </c>
      <c r="U49" s="10">
        <v>30.277000000000001</v>
      </c>
      <c r="V49" s="10">
        <v>28.858000000000001</v>
      </c>
      <c r="W49" s="10">
        <v>29.309000000000001</v>
      </c>
      <c r="X49" s="10">
        <v>36.722999999999999</v>
      </c>
      <c r="Y49" s="10">
        <v>34.116</v>
      </c>
      <c r="Z49" s="10">
        <v>51.795000000000002</v>
      </c>
      <c r="AA49" s="10">
        <v>64.197000000000003</v>
      </c>
      <c r="AB49" s="10">
        <v>42.137999999999998</v>
      </c>
      <c r="AC49" s="10">
        <v>41.975000000000001</v>
      </c>
      <c r="AD49" s="10">
        <v>39.576999999999998</v>
      </c>
      <c r="AE49" s="10">
        <v>31.423999999999999</v>
      </c>
      <c r="AF49" s="10">
        <v>40.185000000000002</v>
      </c>
      <c r="AG49" s="10">
        <v>21.388000000000002</v>
      </c>
      <c r="AH49" s="10">
        <v>51.213000000000001</v>
      </c>
      <c r="AI49" s="173">
        <v>61.46</v>
      </c>
      <c r="AJ49" s="173">
        <v>30.949000000000002</v>
      </c>
      <c r="AK49" s="173">
        <v>26.504000000000001</v>
      </c>
      <c r="AL49" s="173">
        <v>47.957000000000001</v>
      </c>
      <c r="AM49" s="173">
        <v>36.268999999999998</v>
      </c>
      <c r="AN49" s="173"/>
      <c r="AO49" s="173"/>
      <c r="AP49" s="173"/>
      <c r="AQ49" s="173"/>
      <c r="AR49" s="173"/>
      <c r="AS49" s="173"/>
      <c r="AT49" s="173"/>
      <c r="AU49" s="173"/>
      <c r="AV49" s="173"/>
      <c r="AW49" s="173"/>
      <c r="AX49" s="173"/>
      <c r="AY49" s="173"/>
    </row>
    <row r="50" spans="1:1005" ht="15">
      <c r="A50" s="187">
        <v>44866</v>
      </c>
      <c r="B50" s="160">
        <v>31.91</v>
      </c>
      <c r="C50" s="160">
        <v>34.380000000000003</v>
      </c>
      <c r="D50" s="161">
        <v>33.299999999999997</v>
      </c>
      <c r="E50" s="10">
        <v>50.648000000000003</v>
      </c>
      <c r="F50" s="10">
        <v>53.484999999999999</v>
      </c>
      <c r="G50" s="10">
        <v>50.753999999999998</v>
      </c>
      <c r="H50" s="10">
        <v>33.076000000000001</v>
      </c>
      <c r="I50" s="10">
        <v>25.356000000000002</v>
      </c>
      <c r="J50" s="10">
        <v>26.428000000000001</v>
      </c>
      <c r="K50" s="10">
        <v>42.478000000000002</v>
      </c>
      <c r="L50" s="10">
        <v>28.494</v>
      </c>
      <c r="M50" s="10">
        <v>25.448</v>
      </c>
      <c r="N50" s="10">
        <v>38.942999999999998</v>
      </c>
      <c r="O50" s="10">
        <v>32.042999999999999</v>
      </c>
      <c r="P50" s="10">
        <v>45.697000000000003</v>
      </c>
      <c r="Q50" s="10">
        <v>38.220999999999997</v>
      </c>
      <c r="R50" s="10">
        <v>45.213999999999999</v>
      </c>
      <c r="S50" s="10">
        <v>34.500999999999998</v>
      </c>
      <c r="T50" s="10">
        <v>31.515000000000001</v>
      </c>
      <c r="U50" s="10">
        <v>26.369</v>
      </c>
      <c r="V50" s="10">
        <v>28.34</v>
      </c>
      <c r="W50" s="10">
        <v>18.027999999999999</v>
      </c>
      <c r="X50" s="10">
        <v>25.873000000000001</v>
      </c>
      <c r="Y50" s="10">
        <v>29.643999999999998</v>
      </c>
      <c r="Z50" s="10">
        <v>38.834000000000003</v>
      </c>
      <c r="AA50" s="10">
        <v>42.743000000000002</v>
      </c>
      <c r="AB50" s="10">
        <v>31.722999999999999</v>
      </c>
      <c r="AC50" s="10">
        <v>36.307000000000002</v>
      </c>
      <c r="AD50" s="10">
        <v>36.372999999999998</v>
      </c>
      <c r="AE50" s="10">
        <v>30.713999999999999</v>
      </c>
      <c r="AF50" s="10">
        <v>33.344999999999999</v>
      </c>
      <c r="AG50" s="10">
        <v>18.094000000000001</v>
      </c>
      <c r="AH50" s="10">
        <v>30.148</v>
      </c>
      <c r="AI50" s="173">
        <v>37.533999999999999</v>
      </c>
      <c r="AJ50" s="173">
        <v>28.866</v>
      </c>
      <c r="AK50" s="173">
        <v>24.536999999999999</v>
      </c>
      <c r="AL50" s="173">
        <v>32.749000000000002</v>
      </c>
      <c r="AM50" s="173">
        <v>30.843</v>
      </c>
      <c r="AN50" s="173"/>
      <c r="AO50" s="173"/>
      <c r="AP50" s="173"/>
      <c r="AQ50" s="173"/>
      <c r="AR50" s="173"/>
      <c r="AS50" s="173"/>
      <c r="AT50" s="173"/>
      <c r="AU50" s="173"/>
      <c r="AV50" s="173"/>
      <c r="AW50" s="173"/>
      <c r="AX50" s="173"/>
      <c r="AY50" s="173"/>
    </row>
    <row r="51" spans="1:1005" ht="15">
      <c r="A51" s="187">
        <v>44896</v>
      </c>
      <c r="B51" s="160">
        <v>27.74</v>
      </c>
      <c r="C51" s="160">
        <v>27.74</v>
      </c>
      <c r="D51" s="161">
        <v>27.74</v>
      </c>
      <c r="E51" s="10">
        <v>44.06</v>
      </c>
      <c r="F51" s="10">
        <v>38.798999999999999</v>
      </c>
      <c r="G51" s="10">
        <v>38.933999999999997</v>
      </c>
      <c r="H51" s="10">
        <v>29.846</v>
      </c>
      <c r="I51" s="10">
        <v>23.196000000000002</v>
      </c>
      <c r="J51" s="10">
        <v>23.806999999999999</v>
      </c>
      <c r="K51" s="10">
        <v>30.021999999999998</v>
      </c>
      <c r="L51" s="10">
        <v>26.079000000000001</v>
      </c>
      <c r="M51" s="10">
        <v>23.492999999999999</v>
      </c>
      <c r="N51" s="10">
        <v>33.899000000000001</v>
      </c>
      <c r="O51" s="10">
        <v>27.513999999999999</v>
      </c>
      <c r="P51" s="10">
        <v>41.573</v>
      </c>
      <c r="Q51" s="10">
        <v>33.881999999999998</v>
      </c>
      <c r="R51" s="10">
        <v>37.237000000000002</v>
      </c>
      <c r="S51" s="10">
        <v>32.115000000000002</v>
      </c>
      <c r="T51" s="10">
        <v>29.12</v>
      </c>
      <c r="U51" s="10">
        <v>23.616</v>
      </c>
      <c r="V51" s="10">
        <v>24.488</v>
      </c>
      <c r="W51" s="10">
        <v>15.223000000000001</v>
      </c>
      <c r="X51" s="10">
        <v>23.986999999999998</v>
      </c>
      <c r="Y51" s="10">
        <v>24.225000000000001</v>
      </c>
      <c r="Z51" s="10">
        <v>29.440999999999999</v>
      </c>
      <c r="AA51" s="10">
        <v>30.576000000000001</v>
      </c>
      <c r="AB51" s="10">
        <v>24.911000000000001</v>
      </c>
      <c r="AC51" s="10">
        <v>33.284999999999997</v>
      </c>
      <c r="AD51" s="10">
        <v>30.495999999999999</v>
      </c>
      <c r="AE51" s="10">
        <v>26.204000000000001</v>
      </c>
      <c r="AF51" s="10">
        <v>29.925999999999998</v>
      </c>
      <c r="AG51" s="10">
        <v>16.882000000000001</v>
      </c>
      <c r="AH51" s="10">
        <v>23.622</v>
      </c>
      <c r="AI51" s="173">
        <v>29.321999999999999</v>
      </c>
      <c r="AJ51" s="173">
        <v>27.22</v>
      </c>
      <c r="AK51" s="173">
        <v>19.835000000000001</v>
      </c>
      <c r="AL51" s="173">
        <v>28.777999999999999</v>
      </c>
      <c r="AM51" s="173">
        <v>29.350999999999999</v>
      </c>
      <c r="AN51" s="173"/>
      <c r="AO51" s="173"/>
      <c r="AP51" s="173"/>
      <c r="AQ51" s="173"/>
      <c r="AR51" s="173"/>
      <c r="AS51" s="173"/>
      <c r="AT51" s="173"/>
      <c r="AU51" s="173"/>
      <c r="AV51" s="173"/>
      <c r="AW51" s="173"/>
      <c r="AX51" s="173"/>
      <c r="AY51" s="173"/>
    </row>
    <row r="52" spans="1:1005" ht="15">
      <c r="A52" s="187">
        <v>44927</v>
      </c>
      <c r="B52" s="160">
        <v>26.23</v>
      </c>
      <c r="C52" s="160">
        <v>28.01</v>
      </c>
      <c r="D52" s="161">
        <v>26.51</v>
      </c>
      <c r="E52" s="10">
        <v>39.42</v>
      </c>
      <c r="F52" s="10">
        <v>33.572000000000003</v>
      </c>
      <c r="G52" s="10">
        <v>32.767000000000003</v>
      </c>
      <c r="H52" s="10">
        <v>26.550999999999998</v>
      </c>
      <c r="I52" s="10">
        <v>20.824000000000002</v>
      </c>
      <c r="J52" s="10">
        <v>21.332999999999998</v>
      </c>
      <c r="K52" s="10">
        <v>23.748999999999999</v>
      </c>
      <c r="L52" s="10">
        <v>22.852</v>
      </c>
      <c r="M52" s="10">
        <v>21.393000000000001</v>
      </c>
      <c r="N52" s="10">
        <v>30.361999999999998</v>
      </c>
      <c r="O52" s="10">
        <v>24.507000000000001</v>
      </c>
      <c r="P52" s="10">
        <v>36.183</v>
      </c>
      <c r="Q52" s="10">
        <v>29.164000000000001</v>
      </c>
      <c r="R52" s="10">
        <v>33.398000000000003</v>
      </c>
      <c r="S52" s="10">
        <v>27.608000000000001</v>
      </c>
      <c r="T52" s="10">
        <v>28.13</v>
      </c>
      <c r="U52" s="10">
        <v>21.14</v>
      </c>
      <c r="V52" s="10">
        <v>21.67</v>
      </c>
      <c r="W52" s="10">
        <v>13.7</v>
      </c>
      <c r="X52" s="10">
        <v>21.256</v>
      </c>
      <c r="Y52" s="10">
        <v>24.902000000000001</v>
      </c>
      <c r="Z52" s="10">
        <v>25.466000000000001</v>
      </c>
      <c r="AA52" s="10">
        <v>27.356000000000002</v>
      </c>
      <c r="AB52" s="10">
        <v>21.567</v>
      </c>
      <c r="AC52" s="10">
        <v>30.073</v>
      </c>
      <c r="AD52" s="10">
        <v>26.823</v>
      </c>
      <c r="AE52" s="10">
        <v>23.29</v>
      </c>
      <c r="AF52" s="10">
        <v>27.201000000000001</v>
      </c>
      <c r="AG52" s="10">
        <v>15.217000000000001</v>
      </c>
      <c r="AH52" s="10">
        <v>20.702000000000002</v>
      </c>
      <c r="AI52" s="173">
        <v>25.809000000000001</v>
      </c>
      <c r="AJ52" s="173">
        <v>25.064</v>
      </c>
      <c r="AK52" s="173">
        <v>17.145</v>
      </c>
      <c r="AL52" s="173">
        <v>25.762</v>
      </c>
      <c r="AM52" s="173">
        <v>28.414999999999999</v>
      </c>
      <c r="AN52" s="173"/>
      <c r="AO52" s="173"/>
      <c r="AP52" s="173"/>
      <c r="AQ52" s="173"/>
      <c r="AR52" s="173"/>
      <c r="AS52" s="173"/>
      <c r="AT52" s="173"/>
      <c r="AU52" s="173"/>
      <c r="AV52" s="173"/>
      <c r="AW52" s="173"/>
      <c r="AX52" s="173"/>
      <c r="AY52" s="173"/>
    </row>
    <row r="53" spans="1:1005" ht="15">
      <c r="A53" s="187">
        <v>44958</v>
      </c>
      <c r="B53" s="160">
        <v>24.32</v>
      </c>
      <c r="C53" s="160">
        <v>26.21</v>
      </c>
      <c r="D53" s="161">
        <v>24.89</v>
      </c>
      <c r="E53" s="10">
        <v>32.792999999999999</v>
      </c>
      <c r="F53" s="10">
        <v>42.991999999999997</v>
      </c>
      <c r="G53" s="10">
        <v>29.998999999999999</v>
      </c>
      <c r="H53" s="10">
        <v>21.776</v>
      </c>
      <c r="I53" s="10">
        <v>17.143000000000001</v>
      </c>
      <c r="J53" s="10">
        <v>18.152000000000001</v>
      </c>
      <c r="K53" s="10">
        <v>20.573</v>
      </c>
      <c r="L53" s="10">
        <v>19.574999999999999</v>
      </c>
      <c r="M53" s="10">
        <v>19.609000000000002</v>
      </c>
      <c r="N53" s="10">
        <v>24.76</v>
      </c>
      <c r="O53" s="10">
        <v>24.495999999999999</v>
      </c>
      <c r="P53" s="10">
        <v>32.241</v>
      </c>
      <c r="Q53" s="10">
        <v>23.780999999999999</v>
      </c>
      <c r="R53" s="10">
        <v>28.683</v>
      </c>
      <c r="S53" s="10">
        <v>26.631</v>
      </c>
      <c r="T53" s="10">
        <v>27.93</v>
      </c>
      <c r="U53" s="10">
        <v>20.734000000000002</v>
      </c>
      <c r="V53" s="10">
        <v>17.766999999999999</v>
      </c>
      <c r="W53" s="10">
        <v>16.753</v>
      </c>
      <c r="X53" s="10">
        <v>17.585000000000001</v>
      </c>
      <c r="Y53" s="10">
        <v>21.294</v>
      </c>
      <c r="Z53" s="10">
        <v>20.556000000000001</v>
      </c>
      <c r="AA53" s="10">
        <v>25.047999999999998</v>
      </c>
      <c r="AB53" s="10">
        <v>17.614999999999998</v>
      </c>
      <c r="AC53" s="10">
        <v>25.72</v>
      </c>
      <c r="AD53" s="10">
        <v>21.957000000000001</v>
      </c>
      <c r="AE53" s="10">
        <v>19.077000000000002</v>
      </c>
      <c r="AF53" s="10">
        <v>22.477</v>
      </c>
      <c r="AG53" s="10">
        <v>12.641999999999999</v>
      </c>
      <c r="AH53" s="10">
        <v>19.794</v>
      </c>
      <c r="AI53" s="173">
        <v>25.228999999999999</v>
      </c>
      <c r="AJ53" s="173">
        <v>21.074999999999999</v>
      </c>
      <c r="AK53" s="173">
        <v>14.327999999999999</v>
      </c>
      <c r="AL53" s="173">
        <v>21.620999999999999</v>
      </c>
      <c r="AM53" s="173">
        <v>21.856999999999999</v>
      </c>
      <c r="AN53" s="173"/>
      <c r="AO53" s="173"/>
      <c r="AP53" s="173"/>
      <c r="AQ53" s="173"/>
      <c r="AR53" s="173"/>
      <c r="AS53" s="173"/>
      <c r="AT53" s="173"/>
      <c r="AU53" s="173"/>
      <c r="AV53" s="173"/>
      <c r="AW53" s="173"/>
      <c r="AX53" s="173"/>
      <c r="AY53" s="173"/>
    </row>
    <row r="54" spans="1:1005" ht="15">
      <c r="A54" s="187">
        <v>44986</v>
      </c>
      <c r="B54" s="160">
        <v>37.68</v>
      </c>
      <c r="C54" s="160">
        <v>43.74</v>
      </c>
      <c r="D54" s="161">
        <v>40.04</v>
      </c>
      <c r="E54" s="10">
        <v>48.692</v>
      </c>
      <c r="F54" s="10">
        <v>79.147999999999996</v>
      </c>
      <c r="G54" s="10">
        <v>35.46</v>
      </c>
      <c r="H54" s="10">
        <v>31.039000000000001</v>
      </c>
      <c r="I54" s="10">
        <v>46.981999999999999</v>
      </c>
      <c r="J54" s="10">
        <v>29.353000000000002</v>
      </c>
      <c r="K54" s="10">
        <v>29.992999999999999</v>
      </c>
      <c r="L54" s="10">
        <v>31.356999999999999</v>
      </c>
      <c r="M54" s="10">
        <v>35.381</v>
      </c>
      <c r="N54" s="10">
        <v>44.813000000000002</v>
      </c>
      <c r="O54" s="10">
        <v>54.564999999999998</v>
      </c>
      <c r="P54" s="10">
        <v>43.554000000000002</v>
      </c>
      <c r="Q54" s="10">
        <v>45.356000000000002</v>
      </c>
      <c r="R54" s="10">
        <v>44.386000000000003</v>
      </c>
      <c r="S54" s="10">
        <v>37.459000000000003</v>
      </c>
      <c r="T54" s="10">
        <v>32.408999999999999</v>
      </c>
      <c r="U54" s="10">
        <v>32.488999999999997</v>
      </c>
      <c r="V54" s="10">
        <v>21.940999999999999</v>
      </c>
      <c r="W54" s="10">
        <v>27.501999999999999</v>
      </c>
      <c r="X54" s="10">
        <v>49.302999999999997</v>
      </c>
      <c r="Y54" s="10">
        <v>25.535</v>
      </c>
      <c r="Z54" s="10">
        <v>28.895</v>
      </c>
      <c r="AA54" s="10">
        <v>64.001000000000005</v>
      </c>
      <c r="AB54" s="10">
        <v>18.169</v>
      </c>
      <c r="AC54" s="10">
        <v>49.747</v>
      </c>
      <c r="AD54" s="10">
        <v>26.027000000000001</v>
      </c>
      <c r="AE54" s="10">
        <v>34.174999999999997</v>
      </c>
      <c r="AF54" s="10">
        <v>42.518999999999998</v>
      </c>
      <c r="AG54" s="10">
        <v>20.315000000000001</v>
      </c>
      <c r="AH54" s="10">
        <v>22.728999999999999</v>
      </c>
      <c r="AI54" s="173">
        <v>45.679000000000002</v>
      </c>
      <c r="AJ54" s="173">
        <v>23.542999999999999</v>
      </c>
      <c r="AK54" s="173">
        <v>25.308</v>
      </c>
      <c r="AL54" s="173">
        <v>34.844000000000001</v>
      </c>
      <c r="AM54" s="173">
        <v>22.332000000000001</v>
      </c>
      <c r="AN54" s="173"/>
      <c r="AO54" s="173"/>
      <c r="AP54" s="173"/>
      <c r="AQ54" s="173"/>
      <c r="AR54" s="173"/>
      <c r="AS54" s="173"/>
      <c r="AT54" s="173"/>
      <c r="AU54" s="173"/>
      <c r="AV54" s="173"/>
      <c r="AW54" s="173"/>
      <c r="AX54" s="173"/>
      <c r="AY54" s="173"/>
    </row>
    <row r="55" spans="1:1005" ht="15">
      <c r="A55" s="187">
        <v>45017</v>
      </c>
      <c r="B55" s="160">
        <v>72.47</v>
      </c>
      <c r="C55" s="160">
        <v>105.82</v>
      </c>
      <c r="D55" s="161">
        <v>88.26</v>
      </c>
      <c r="E55" s="10">
        <v>109.673</v>
      </c>
      <c r="F55" s="10">
        <v>136.91499999999999</v>
      </c>
      <c r="G55" s="10">
        <v>100.53400000000001</v>
      </c>
      <c r="H55" s="10">
        <v>72.084999999999994</v>
      </c>
      <c r="I55" s="10">
        <v>117.199</v>
      </c>
      <c r="J55" s="10">
        <v>65.188999999999993</v>
      </c>
      <c r="K55" s="10">
        <v>58.167000000000002</v>
      </c>
      <c r="L55" s="10">
        <v>79.784999999999997</v>
      </c>
      <c r="M55" s="10">
        <v>103.68</v>
      </c>
      <c r="N55" s="10">
        <v>86.688000000000002</v>
      </c>
      <c r="O55" s="10">
        <v>67.738</v>
      </c>
      <c r="P55" s="10">
        <v>98.8</v>
      </c>
      <c r="Q55" s="10">
        <v>94.459000000000003</v>
      </c>
      <c r="R55" s="10">
        <v>68.834000000000003</v>
      </c>
      <c r="S55" s="10">
        <v>50.914000000000001</v>
      </c>
      <c r="T55" s="10">
        <v>81.823999999999998</v>
      </c>
      <c r="U55" s="10">
        <v>66.256</v>
      </c>
      <c r="V55" s="10">
        <v>57.542000000000002</v>
      </c>
      <c r="W55" s="10">
        <v>55.658999999999999</v>
      </c>
      <c r="X55" s="10">
        <v>103.045</v>
      </c>
      <c r="Y55" s="10">
        <v>67.328000000000003</v>
      </c>
      <c r="Z55" s="10">
        <v>92.796999999999997</v>
      </c>
      <c r="AA55" s="10">
        <v>92.497</v>
      </c>
      <c r="AB55" s="10">
        <v>59.893000000000001</v>
      </c>
      <c r="AC55" s="10">
        <v>83.254000000000005</v>
      </c>
      <c r="AD55" s="10">
        <v>65.524000000000001</v>
      </c>
      <c r="AE55" s="10">
        <v>78.361000000000004</v>
      </c>
      <c r="AF55" s="10">
        <v>92.14</v>
      </c>
      <c r="AG55" s="10">
        <v>46.74</v>
      </c>
      <c r="AH55" s="10">
        <v>56.307000000000002</v>
      </c>
      <c r="AI55" s="173">
        <v>84.378</v>
      </c>
      <c r="AJ55" s="173">
        <v>52.918999999999997</v>
      </c>
      <c r="AK55" s="173">
        <v>45.747</v>
      </c>
      <c r="AL55" s="173">
        <v>42.212000000000003</v>
      </c>
      <c r="AM55" s="173">
        <v>49.494999999999997</v>
      </c>
      <c r="AN55" s="173"/>
      <c r="AO55" s="173"/>
      <c r="AP55" s="173"/>
      <c r="AQ55" s="173"/>
      <c r="AR55" s="173"/>
      <c r="AS55" s="173"/>
      <c r="AT55" s="173"/>
      <c r="AU55" s="173"/>
      <c r="AV55" s="173"/>
      <c r="AW55" s="173"/>
      <c r="AX55" s="173"/>
      <c r="AY55" s="173"/>
    </row>
    <row r="56" spans="1:1005" ht="15">
      <c r="A56" s="187">
        <v>45047</v>
      </c>
      <c r="B56" s="160">
        <v>171.43</v>
      </c>
      <c r="C56" s="160">
        <v>307.64</v>
      </c>
      <c r="D56" s="161">
        <v>247.09</v>
      </c>
      <c r="E56" s="10">
        <v>417.834</v>
      </c>
      <c r="F56" s="10">
        <v>352.21800000000002</v>
      </c>
      <c r="G56" s="10">
        <v>330.03199999999998</v>
      </c>
      <c r="H56" s="10">
        <v>152.90299999999999</v>
      </c>
      <c r="I56" s="10">
        <v>196.309</v>
      </c>
      <c r="J56" s="10">
        <v>126.63200000000001</v>
      </c>
      <c r="K56" s="10">
        <v>175.71899999999999</v>
      </c>
      <c r="L56" s="10">
        <v>212.04900000000001</v>
      </c>
      <c r="M56" s="10">
        <v>297.28800000000001</v>
      </c>
      <c r="N56" s="10">
        <v>229.89400000000001</v>
      </c>
      <c r="O56" s="10">
        <v>212.97300000000001</v>
      </c>
      <c r="P56" s="10">
        <v>369.98500000000001</v>
      </c>
      <c r="Q56" s="10">
        <v>346.06900000000002</v>
      </c>
      <c r="R56" s="10">
        <v>213.476</v>
      </c>
      <c r="S56" s="10">
        <v>225.97399999999999</v>
      </c>
      <c r="T56" s="10">
        <v>241.357</v>
      </c>
      <c r="U56" s="10">
        <v>265.30399999999997</v>
      </c>
      <c r="V56" s="10">
        <v>78.043000000000006</v>
      </c>
      <c r="W56" s="10">
        <v>158.642</v>
      </c>
      <c r="X56" s="10">
        <v>225.96799999999999</v>
      </c>
      <c r="Y56" s="10">
        <v>265.75099999999998</v>
      </c>
      <c r="Z56" s="10">
        <v>223.559</v>
      </c>
      <c r="AA56" s="10">
        <v>242.471</v>
      </c>
      <c r="AB56" s="10">
        <v>272.58499999999998</v>
      </c>
      <c r="AC56" s="10">
        <v>294.08699999999999</v>
      </c>
      <c r="AD56" s="10">
        <v>122.357</v>
      </c>
      <c r="AE56" s="10">
        <v>168.02799999999999</v>
      </c>
      <c r="AF56" s="10">
        <v>132.12</v>
      </c>
      <c r="AG56" s="10">
        <v>113.569</v>
      </c>
      <c r="AH56" s="10">
        <v>244.01300000000001</v>
      </c>
      <c r="AI56" s="173">
        <v>199.98599999999999</v>
      </c>
      <c r="AJ56" s="173">
        <v>113.711</v>
      </c>
      <c r="AK56" s="173">
        <v>163.49299999999999</v>
      </c>
      <c r="AL56" s="173">
        <v>150.113</v>
      </c>
      <c r="AM56" s="173">
        <v>506.11799999999999</v>
      </c>
      <c r="AN56" s="173"/>
      <c r="AO56" s="173"/>
      <c r="AP56" s="173"/>
      <c r="AQ56" s="173"/>
      <c r="AR56" s="173"/>
      <c r="AS56" s="173"/>
      <c r="AT56" s="173"/>
      <c r="AU56" s="173"/>
      <c r="AV56" s="173"/>
      <c r="AW56" s="173"/>
      <c r="AX56" s="173"/>
      <c r="AY56" s="173"/>
    </row>
    <row r="57" spans="1:1005" ht="15">
      <c r="A57" s="187">
        <v>45078</v>
      </c>
      <c r="B57" s="160">
        <v>187.27</v>
      </c>
      <c r="C57" s="160">
        <v>366.15</v>
      </c>
      <c r="D57" s="161">
        <v>281.04000000000002</v>
      </c>
      <c r="E57" s="10">
        <v>426.99799999999999</v>
      </c>
      <c r="F57" s="10">
        <v>425.22899999999998</v>
      </c>
      <c r="G57" s="10">
        <v>304.61500000000001</v>
      </c>
      <c r="H57" s="10">
        <v>188.245</v>
      </c>
      <c r="I57" s="10">
        <v>159.80099999999999</v>
      </c>
      <c r="J57" s="10">
        <v>189.68100000000001</v>
      </c>
      <c r="K57" s="10">
        <v>297.02499999999998</v>
      </c>
      <c r="L57" s="10">
        <v>185.92599999999999</v>
      </c>
      <c r="M57" s="10">
        <v>435.62099999999998</v>
      </c>
      <c r="N57" s="10">
        <v>237.27500000000001</v>
      </c>
      <c r="O57" s="10">
        <v>575.63400000000001</v>
      </c>
      <c r="P57" s="10">
        <v>328.95600000000002</v>
      </c>
      <c r="Q57" s="10">
        <v>548.41899999999998</v>
      </c>
      <c r="R57" s="10">
        <v>217.90799999999999</v>
      </c>
      <c r="S57" s="10">
        <v>374.60899999999998</v>
      </c>
      <c r="T57" s="10">
        <v>174.464</v>
      </c>
      <c r="U57" s="10">
        <v>213.66</v>
      </c>
      <c r="V57" s="10">
        <v>58.523000000000003</v>
      </c>
      <c r="W57" s="10">
        <v>234.87299999999999</v>
      </c>
      <c r="X57" s="10">
        <v>153.95099999999999</v>
      </c>
      <c r="Y57" s="10">
        <v>302.94600000000003</v>
      </c>
      <c r="Z57" s="10">
        <v>211.14500000000001</v>
      </c>
      <c r="AA57" s="10">
        <v>195.97200000000001</v>
      </c>
      <c r="AB57" s="10">
        <v>520.553</v>
      </c>
      <c r="AC57" s="10">
        <v>293.59899999999999</v>
      </c>
      <c r="AD57" s="10">
        <v>270.94400000000002</v>
      </c>
      <c r="AE57" s="10">
        <v>459.87200000000001</v>
      </c>
      <c r="AF57" s="10">
        <v>55.44</v>
      </c>
      <c r="AG57" s="10">
        <v>154.88399999999999</v>
      </c>
      <c r="AH57" s="10">
        <v>358.08499999999998</v>
      </c>
      <c r="AI57" s="173">
        <v>349.14699999999999</v>
      </c>
      <c r="AJ57" s="173">
        <v>123.907</v>
      </c>
      <c r="AK57" s="173">
        <v>315.37400000000002</v>
      </c>
      <c r="AL57" s="173">
        <v>396.54700000000003</v>
      </c>
      <c r="AM57" s="173">
        <v>728.05200000000002</v>
      </c>
      <c r="AN57" s="173"/>
      <c r="AO57" s="173"/>
      <c r="AP57" s="173"/>
      <c r="AQ57" s="173"/>
      <c r="AR57" s="173"/>
      <c r="AS57" s="173"/>
      <c r="AT57" s="173"/>
      <c r="AU57" s="173"/>
      <c r="AV57" s="173"/>
      <c r="AW57" s="173"/>
      <c r="AX57" s="173"/>
      <c r="AY57" s="173"/>
    </row>
    <row r="58" spans="1:1005" ht="15">
      <c r="A58" s="187">
        <v>45108</v>
      </c>
      <c r="B58" s="160">
        <v>64.319999999999993</v>
      </c>
      <c r="C58" s="160">
        <v>159.37</v>
      </c>
      <c r="D58" s="161">
        <v>123.17</v>
      </c>
      <c r="E58" s="10">
        <v>135.74600000000001</v>
      </c>
      <c r="F58" s="10">
        <v>177.30600000000001</v>
      </c>
      <c r="G58" s="10">
        <v>103.952</v>
      </c>
      <c r="H58" s="10">
        <v>76.933999999999997</v>
      </c>
      <c r="I58" s="10">
        <v>68.625</v>
      </c>
      <c r="J58" s="10">
        <v>77.067999999999998</v>
      </c>
      <c r="K58" s="10">
        <v>140.255</v>
      </c>
      <c r="L58" s="10">
        <v>72.424000000000007</v>
      </c>
      <c r="M58" s="10">
        <v>205.458</v>
      </c>
      <c r="N58" s="10">
        <v>76.040999999999997</v>
      </c>
      <c r="O58" s="10">
        <v>525.03899999999999</v>
      </c>
      <c r="P58" s="10">
        <v>132.398</v>
      </c>
      <c r="Q58" s="10">
        <v>199.26300000000001</v>
      </c>
      <c r="R58" s="10">
        <v>106.051</v>
      </c>
      <c r="S58" s="10">
        <v>230.3</v>
      </c>
      <c r="T58" s="10">
        <v>54.689</v>
      </c>
      <c r="U58" s="10">
        <v>62.773000000000003</v>
      </c>
      <c r="V58" s="10">
        <v>23.838000000000001</v>
      </c>
      <c r="W58" s="10">
        <v>68.552999999999997</v>
      </c>
      <c r="X58" s="10">
        <v>57.345999999999997</v>
      </c>
      <c r="Y58" s="10">
        <v>122.55</v>
      </c>
      <c r="Z58" s="10">
        <v>79.852000000000004</v>
      </c>
      <c r="AA58" s="10">
        <v>70.488</v>
      </c>
      <c r="AB58" s="10">
        <v>232.214</v>
      </c>
      <c r="AC58" s="10">
        <v>152.571</v>
      </c>
      <c r="AD58" s="10">
        <v>82.105999999999995</v>
      </c>
      <c r="AE58" s="10">
        <v>227.279</v>
      </c>
      <c r="AF58" s="10">
        <v>27.533000000000001</v>
      </c>
      <c r="AG58" s="10">
        <v>54.973999999999997</v>
      </c>
      <c r="AH58" s="10">
        <v>112.125</v>
      </c>
      <c r="AI58" s="173">
        <v>107.26600000000001</v>
      </c>
      <c r="AJ58" s="173">
        <v>48.09</v>
      </c>
      <c r="AK58" s="173">
        <v>182.691</v>
      </c>
      <c r="AL58" s="173">
        <v>228.233</v>
      </c>
      <c r="AM58" s="173">
        <v>335.19799999999998</v>
      </c>
      <c r="AN58" s="173"/>
      <c r="AO58" s="173"/>
      <c r="AP58" s="173"/>
      <c r="AQ58" s="173"/>
      <c r="AR58" s="173"/>
      <c r="AS58" s="173"/>
      <c r="AT58" s="173"/>
      <c r="AU58" s="173"/>
      <c r="AV58" s="173"/>
      <c r="AW58" s="173"/>
      <c r="AX58" s="173"/>
      <c r="AY58" s="173"/>
    </row>
    <row r="59" spans="1:1005" ht="15">
      <c r="A59" s="187">
        <v>45139</v>
      </c>
      <c r="B59" s="160">
        <v>47.14</v>
      </c>
      <c r="C59" s="160">
        <v>82.49</v>
      </c>
      <c r="D59" s="161">
        <v>66.88</v>
      </c>
      <c r="E59" s="10">
        <v>62.783999999999999</v>
      </c>
      <c r="F59" s="10">
        <v>68.463999999999999</v>
      </c>
      <c r="G59" s="10">
        <v>57.27</v>
      </c>
      <c r="H59" s="10">
        <v>43.917000000000002</v>
      </c>
      <c r="I59" s="10">
        <v>51.256</v>
      </c>
      <c r="J59" s="10">
        <v>40.369999999999997</v>
      </c>
      <c r="K59" s="10">
        <v>59.192</v>
      </c>
      <c r="L59" s="10">
        <v>54.786999999999999</v>
      </c>
      <c r="M59" s="10">
        <v>70.150999999999996</v>
      </c>
      <c r="N59" s="10">
        <v>43.582000000000001</v>
      </c>
      <c r="O59" s="10">
        <v>142.249</v>
      </c>
      <c r="P59" s="10">
        <v>55.523000000000003</v>
      </c>
      <c r="Q59" s="10">
        <v>85.087999999999994</v>
      </c>
      <c r="R59" s="10">
        <v>50.615000000000002</v>
      </c>
      <c r="S59" s="10">
        <v>89.671999999999997</v>
      </c>
      <c r="T59" s="10">
        <v>43.432000000000002</v>
      </c>
      <c r="U59" s="10">
        <v>47.716000000000001</v>
      </c>
      <c r="V59" s="10">
        <v>18.989000000000001</v>
      </c>
      <c r="W59" s="10">
        <v>40.036000000000001</v>
      </c>
      <c r="X59" s="10">
        <v>35.892000000000003</v>
      </c>
      <c r="Y59" s="10">
        <v>57.241</v>
      </c>
      <c r="Z59" s="10">
        <v>54.825000000000003</v>
      </c>
      <c r="AA59" s="10">
        <v>48.828000000000003</v>
      </c>
      <c r="AB59" s="10">
        <v>81.031000000000006</v>
      </c>
      <c r="AC59" s="10">
        <v>57.683</v>
      </c>
      <c r="AD59" s="10">
        <v>48.045999999999999</v>
      </c>
      <c r="AE59" s="10">
        <v>69.724000000000004</v>
      </c>
      <c r="AF59" s="10">
        <v>26.138999999999999</v>
      </c>
      <c r="AG59" s="10">
        <v>38.570999999999998</v>
      </c>
      <c r="AH59" s="10">
        <v>55.552</v>
      </c>
      <c r="AI59" s="173">
        <v>45.334000000000003</v>
      </c>
      <c r="AJ59" s="173">
        <v>30.661999999999999</v>
      </c>
      <c r="AK59" s="173">
        <v>95.019000000000005</v>
      </c>
      <c r="AL59" s="173">
        <v>86.42</v>
      </c>
      <c r="AM59" s="173">
        <v>127.614</v>
      </c>
      <c r="AN59" s="173"/>
      <c r="AO59" s="173"/>
      <c r="AP59" s="173"/>
      <c r="AQ59" s="173"/>
      <c r="AR59" s="173"/>
      <c r="AS59" s="173"/>
      <c r="AT59" s="173"/>
      <c r="AU59" s="173"/>
      <c r="AV59" s="173"/>
      <c r="AW59" s="173"/>
      <c r="AX59" s="173"/>
      <c r="AY59" s="173"/>
    </row>
    <row r="60" spans="1:1005" ht="15">
      <c r="A60" s="187">
        <v>45170</v>
      </c>
      <c r="B60" s="160">
        <v>31.22</v>
      </c>
      <c r="C60" s="160">
        <v>48.42</v>
      </c>
      <c r="D60" s="161">
        <v>40.659999999999997</v>
      </c>
      <c r="E60" s="10">
        <v>62.026000000000003</v>
      </c>
      <c r="F60" s="10">
        <v>66.994</v>
      </c>
      <c r="G60" s="10">
        <v>44.701999999999998</v>
      </c>
      <c r="H60" s="10">
        <v>42.639000000000003</v>
      </c>
      <c r="I60" s="10">
        <v>35.218000000000004</v>
      </c>
      <c r="J60" s="10">
        <v>33.159999999999997</v>
      </c>
      <c r="K60" s="10">
        <v>36.935000000000002</v>
      </c>
      <c r="L60" s="10">
        <v>45.619</v>
      </c>
      <c r="M60" s="10">
        <v>58.953000000000003</v>
      </c>
      <c r="N60" s="10">
        <v>39.619999999999997</v>
      </c>
      <c r="O60" s="10">
        <v>67.289000000000001</v>
      </c>
      <c r="P60" s="10">
        <v>42.966999999999999</v>
      </c>
      <c r="Q60" s="10">
        <v>61.515999999999998</v>
      </c>
      <c r="R60" s="10">
        <v>35.46</v>
      </c>
      <c r="S60" s="10">
        <v>49.460999999999999</v>
      </c>
      <c r="T60" s="10">
        <v>35.905000000000001</v>
      </c>
      <c r="U60" s="10">
        <v>32.697000000000003</v>
      </c>
      <c r="V60" s="10">
        <v>20.748999999999999</v>
      </c>
      <c r="W60" s="10">
        <v>57.648000000000003</v>
      </c>
      <c r="X60" s="10">
        <v>35.927</v>
      </c>
      <c r="Y60" s="10">
        <v>37.752000000000002</v>
      </c>
      <c r="Z60" s="10">
        <v>40.479999999999997</v>
      </c>
      <c r="AA60" s="10">
        <v>45.337000000000003</v>
      </c>
      <c r="AB60" s="10">
        <v>48.357999999999997</v>
      </c>
      <c r="AC60" s="10">
        <v>40.332999999999998</v>
      </c>
      <c r="AD60" s="10">
        <v>31.321999999999999</v>
      </c>
      <c r="AE60" s="10">
        <v>41.871000000000002</v>
      </c>
      <c r="AF60" s="10">
        <v>23.256</v>
      </c>
      <c r="AG60" s="10">
        <v>56.262999999999998</v>
      </c>
      <c r="AH60" s="10">
        <v>49.095999999999997</v>
      </c>
      <c r="AI60" s="173">
        <v>36.409999999999997</v>
      </c>
      <c r="AJ60" s="173">
        <v>25.907</v>
      </c>
      <c r="AK60" s="173">
        <v>77.716999999999999</v>
      </c>
      <c r="AL60" s="173">
        <v>43.473999999999997</v>
      </c>
      <c r="AM60" s="173">
        <v>72.674999999999997</v>
      </c>
      <c r="AN60" s="173"/>
      <c r="AO60" s="173"/>
      <c r="AP60" s="173"/>
      <c r="AQ60" s="173"/>
      <c r="AR60" s="173"/>
      <c r="AS60" s="173"/>
      <c r="AT60" s="173"/>
      <c r="AU60" s="173"/>
      <c r="AV60" s="173"/>
      <c r="AW60" s="173"/>
      <c r="AX60" s="173"/>
      <c r="AY60" s="173"/>
    </row>
    <row r="61" spans="1:1005" ht="15">
      <c r="A61" s="187">
        <v>45200</v>
      </c>
      <c r="B61" s="160">
        <v>35.090000000000003</v>
      </c>
      <c r="C61" s="160">
        <v>45.4</v>
      </c>
      <c r="D61" s="161">
        <v>40.76</v>
      </c>
      <c r="E61" s="10">
        <v>92.025000000000006</v>
      </c>
      <c r="F61" s="10">
        <v>73.227000000000004</v>
      </c>
      <c r="G61" s="10">
        <v>35.514000000000003</v>
      </c>
      <c r="H61" s="10">
        <v>33.049999999999997</v>
      </c>
      <c r="I61" s="10">
        <v>33.098999999999997</v>
      </c>
      <c r="J61" s="10">
        <v>50.588000000000001</v>
      </c>
      <c r="K61" s="10">
        <v>31.077999999999999</v>
      </c>
      <c r="L61" s="10">
        <v>30.530999999999999</v>
      </c>
      <c r="M61" s="10">
        <v>49.984999999999999</v>
      </c>
      <c r="N61" s="10">
        <v>35.26</v>
      </c>
      <c r="O61" s="10">
        <v>60.36</v>
      </c>
      <c r="P61" s="10">
        <v>50.156999999999996</v>
      </c>
      <c r="Q61" s="10">
        <v>64.662999999999997</v>
      </c>
      <c r="R61" s="10">
        <v>41.487000000000002</v>
      </c>
      <c r="S61" s="10">
        <v>39.448999999999998</v>
      </c>
      <c r="T61" s="10">
        <v>30.613</v>
      </c>
      <c r="U61" s="10">
        <v>28.908000000000001</v>
      </c>
      <c r="V61" s="10">
        <v>29.321000000000002</v>
      </c>
      <c r="W61" s="10">
        <v>36.695999999999998</v>
      </c>
      <c r="X61" s="10">
        <v>34.709000000000003</v>
      </c>
      <c r="Y61" s="10">
        <v>51.798999999999999</v>
      </c>
      <c r="Z61" s="10">
        <v>64.177000000000007</v>
      </c>
      <c r="AA61" s="10">
        <v>42.183</v>
      </c>
      <c r="AB61" s="10">
        <v>42.069000000000003</v>
      </c>
      <c r="AC61" s="10">
        <v>39.637999999999998</v>
      </c>
      <c r="AD61" s="10">
        <v>31.446999999999999</v>
      </c>
      <c r="AE61" s="10">
        <v>40.293999999999997</v>
      </c>
      <c r="AF61" s="10">
        <v>21.638999999999999</v>
      </c>
      <c r="AG61" s="10">
        <v>51.210999999999999</v>
      </c>
      <c r="AH61" s="10">
        <v>61.564999999999998</v>
      </c>
      <c r="AI61" s="173">
        <v>30.942</v>
      </c>
      <c r="AJ61" s="173">
        <v>26.373000000000001</v>
      </c>
      <c r="AK61" s="173">
        <v>48.039000000000001</v>
      </c>
      <c r="AL61" s="173">
        <v>36.313000000000002</v>
      </c>
      <c r="AM61" s="173">
        <v>61.978999999999999</v>
      </c>
      <c r="AN61" s="173"/>
      <c r="AO61" s="173"/>
      <c r="AP61" s="173"/>
      <c r="AQ61" s="173"/>
      <c r="AR61" s="173"/>
      <c r="AS61" s="173"/>
      <c r="AT61" s="173"/>
      <c r="AU61" s="173"/>
      <c r="AV61" s="173"/>
      <c r="AW61" s="173"/>
      <c r="AX61" s="173"/>
      <c r="AY61" s="173"/>
    </row>
    <row r="62" spans="1:1005" ht="15">
      <c r="A62" s="187">
        <v>45231</v>
      </c>
      <c r="B62" s="160">
        <v>31.91</v>
      </c>
      <c r="C62" s="160">
        <v>34.380000000000003</v>
      </c>
      <c r="D62" s="161">
        <v>33.299999999999997</v>
      </c>
      <c r="E62" s="10">
        <v>53.491999999999997</v>
      </c>
      <c r="F62" s="10">
        <v>50.746000000000002</v>
      </c>
      <c r="G62" s="10">
        <v>33.271999999999998</v>
      </c>
      <c r="H62" s="10">
        <v>25.498999999999999</v>
      </c>
      <c r="I62" s="10">
        <v>26.53</v>
      </c>
      <c r="J62" s="10">
        <v>42.567999999999998</v>
      </c>
      <c r="K62" s="10">
        <v>28.504000000000001</v>
      </c>
      <c r="L62" s="10">
        <v>25.526</v>
      </c>
      <c r="M62" s="10">
        <v>38.911000000000001</v>
      </c>
      <c r="N62" s="10">
        <v>32.072000000000003</v>
      </c>
      <c r="O62" s="10">
        <v>45.710999999999999</v>
      </c>
      <c r="P62" s="10">
        <v>38.350999999999999</v>
      </c>
      <c r="Q62" s="10">
        <v>45.253999999999998</v>
      </c>
      <c r="R62" s="10">
        <v>34.503999999999998</v>
      </c>
      <c r="S62" s="10">
        <v>31.564</v>
      </c>
      <c r="T62" s="10">
        <v>26.684000000000001</v>
      </c>
      <c r="U62" s="10">
        <v>28.382000000000001</v>
      </c>
      <c r="V62" s="10">
        <v>18.036000000000001</v>
      </c>
      <c r="W62" s="10">
        <v>25.849</v>
      </c>
      <c r="X62" s="10">
        <v>29.803999999999998</v>
      </c>
      <c r="Y62" s="10">
        <v>38.837000000000003</v>
      </c>
      <c r="Z62" s="10">
        <v>42.725999999999999</v>
      </c>
      <c r="AA62" s="10">
        <v>31.759</v>
      </c>
      <c r="AB62" s="10">
        <v>36.491999999999997</v>
      </c>
      <c r="AC62" s="10">
        <v>36.427999999999997</v>
      </c>
      <c r="AD62" s="10">
        <v>30.734999999999999</v>
      </c>
      <c r="AE62" s="10">
        <v>33.441000000000003</v>
      </c>
      <c r="AF62" s="10">
        <v>18.241</v>
      </c>
      <c r="AG62" s="10">
        <v>30.146999999999998</v>
      </c>
      <c r="AH62" s="10">
        <v>37.618000000000002</v>
      </c>
      <c r="AI62" s="173">
        <v>28.861999999999998</v>
      </c>
      <c r="AJ62" s="173">
        <v>24.670999999999999</v>
      </c>
      <c r="AK62" s="173">
        <v>32.804000000000002</v>
      </c>
      <c r="AL62" s="173">
        <v>30.876999999999999</v>
      </c>
      <c r="AM62" s="173">
        <v>50.540999999999997</v>
      </c>
      <c r="AN62" s="173"/>
      <c r="AO62" s="173"/>
      <c r="AP62" s="173"/>
      <c r="AQ62" s="173"/>
      <c r="AR62" s="173"/>
      <c r="AS62" s="173"/>
      <c r="AT62" s="173"/>
      <c r="AU62" s="173"/>
      <c r="AV62" s="173"/>
      <c r="AW62" s="173"/>
      <c r="AX62" s="173"/>
      <c r="AY62" s="173"/>
    </row>
    <row r="63" spans="1:1005" ht="15">
      <c r="A63" s="187">
        <v>45261</v>
      </c>
      <c r="B63" s="160">
        <v>27.74</v>
      </c>
      <c r="C63" s="160">
        <v>27.74</v>
      </c>
      <c r="D63" s="161">
        <v>27.74</v>
      </c>
      <c r="E63" s="10">
        <v>38.805</v>
      </c>
      <c r="F63" s="10">
        <v>38.926000000000002</v>
      </c>
      <c r="G63" s="10">
        <v>30.032</v>
      </c>
      <c r="H63" s="10">
        <v>23.292999999999999</v>
      </c>
      <c r="I63" s="10">
        <v>23.922000000000001</v>
      </c>
      <c r="J63" s="10">
        <v>30.106999999999999</v>
      </c>
      <c r="K63" s="10">
        <v>26.088000000000001</v>
      </c>
      <c r="L63" s="10">
        <v>23.561</v>
      </c>
      <c r="M63" s="10">
        <v>33.869999999999997</v>
      </c>
      <c r="N63" s="10">
        <v>27.54</v>
      </c>
      <c r="O63" s="10">
        <v>41.585999999999999</v>
      </c>
      <c r="P63" s="10">
        <v>34.140999999999998</v>
      </c>
      <c r="Q63" s="10">
        <v>37.274999999999999</v>
      </c>
      <c r="R63" s="10">
        <v>32.119</v>
      </c>
      <c r="S63" s="10">
        <v>29.169</v>
      </c>
      <c r="T63" s="10">
        <v>23.861999999999998</v>
      </c>
      <c r="U63" s="10">
        <v>24.532</v>
      </c>
      <c r="V63" s="10">
        <v>15.231</v>
      </c>
      <c r="W63" s="10">
        <v>23.963999999999999</v>
      </c>
      <c r="X63" s="10">
        <v>24.399000000000001</v>
      </c>
      <c r="Y63" s="10">
        <v>29.443999999999999</v>
      </c>
      <c r="Z63" s="10">
        <v>30.56</v>
      </c>
      <c r="AA63" s="10">
        <v>24.948</v>
      </c>
      <c r="AB63" s="10">
        <v>33.372</v>
      </c>
      <c r="AC63" s="10">
        <v>30.548999999999999</v>
      </c>
      <c r="AD63" s="10">
        <v>26.222999999999999</v>
      </c>
      <c r="AE63" s="10">
        <v>30.02</v>
      </c>
      <c r="AF63" s="10">
        <v>17.003</v>
      </c>
      <c r="AG63" s="10">
        <v>23.622</v>
      </c>
      <c r="AH63" s="10">
        <v>29.4</v>
      </c>
      <c r="AI63" s="173">
        <v>27.215</v>
      </c>
      <c r="AJ63" s="173">
        <v>19.93</v>
      </c>
      <c r="AK63" s="173">
        <v>28.84</v>
      </c>
      <c r="AL63" s="173">
        <v>29.388000000000002</v>
      </c>
      <c r="AM63" s="173">
        <v>43.963999999999999</v>
      </c>
      <c r="AN63" s="173"/>
      <c r="AO63" s="173"/>
      <c r="AP63" s="173"/>
      <c r="AQ63" s="173"/>
      <c r="AR63" s="173"/>
      <c r="AS63" s="173"/>
      <c r="AT63" s="173"/>
      <c r="AU63" s="173"/>
      <c r="AV63" s="173"/>
      <c r="AW63" s="173"/>
      <c r="AX63" s="173"/>
      <c r="AY63" s="173"/>
    </row>
    <row r="64" spans="1:1005" ht="1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43466</v>
      </c>
      <c r="B4" s="216">
        <v>10</v>
      </c>
      <c r="C4" s="216">
        <v>19</v>
      </c>
      <c r="D4" s="217">
        <v>13</v>
      </c>
      <c r="E4" s="217">
        <v>12.845000000000001</v>
      </c>
      <c r="F4" s="217">
        <v>12.738</v>
      </c>
      <c r="G4" s="217">
        <v>13.861000000000001</v>
      </c>
      <c r="H4" s="236">
        <v>11.898</v>
      </c>
      <c r="I4" s="236">
        <v>13.058</v>
      </c>
      <c r="J4" s="236">
        <v>13.635999999999999</v>
      </c>
      <c r="K4" s="236">
        <v>13.654</v>
      </c>
      <c r="L4" s="236">
        <v>11.997</v>
      </c>
      <c r="M4" s="236">
        <v>13</v>
      </c>
      <c r="N4" s="236">
        <v>12.891</v>
      </c>
      <c r="O4" s="236">
        <v>11.731999999999999</v>
      </c>
      <c r="P4" s="236">
        <v>12.231999999999999</v>
      </c>
      <c r="Q4" s="236">
        <v>17.077000000000002</v>
      </c>
      <c r="R4" s="236">
        <v>13.023</v>
      </c>
      <c r="S4" s="236">
        <v>12.946999999999999</v>
      </c>
      <c r="T4" s="236">
        <v>14.21</v>
      </c>
      <c r="U4" s="236">
        <v>12.516999999999999</v>
      </c>
      <c r="V4" s="236">
        <v>12.818</v>
      </c>
      <c r="W4" s="236">
        <v>13.999000000000001</v>
      </c>
      <c r="X4" s="236">
        <v>18.048999999999999</v>
      </c>
      <c r="Y4" s="236">
        <v>12.897</v>
      </c>
      <c r="Z4" s="236">
        <v>12.045</v>
      </c>
      <c r="AA4" s="236">
        <v>12.872</v>
      </c>
      <c r="AB4" s="236">
        <v>12.641999999999999</v>
      </c>
      <c r="AC4" s="236">
        <v>22.622</v>
      </c>
      <c r="AD4" s="236">
        <v>13.016</v>
      </c>
      <c r="AE4" s="236">
        <v>12.707000000000001</v>
      </c>
      <c r="AF4" s="236">
        <v>14.976000000000001</v>
      </c>
      <c r="AG4" s="236">
        <v>14.667999999999999</v>
      </c>
      <c r="AH4" s="237">
        <v>13.384</v>
      </c>
      <c r="AI4" s="211">
        <v>12.095000000000001</v>
      </c>
      <c r="AJ4" s="211">
        <v>13.153</v>
      </c>
      <c r="AK4" s="211">
        <v>18.742999999999999</v>
      </c>
      <c r="AL4" s="211">
        <v>12.333</v>
      </c>
      <c r="AM4" s="211">
        <v>14.794</v>
      </c>
    </row>
    <row r="5" spans="1:54" ht="15">
      <c r="A5" s="188">
        <v>43497</v>
      </c>
      <c r="B5" s="216">
        <v>10</v>
      </c>
      <c r="C5" s="216">
        <v>24</v>
      </c>
      <c r="D5" s="217">
        <v>15</v>
      </c>
      <c r="E5" s="217">
        <v>12.805</v>
      </c>
      <c r="F5" s="217">
        <v>13.223000000000001</v>
      </c>
      <c r="G5" s="217">
        <v>13.904999999999999</v>
      </c>
      <c r="H5" s="236">
        <v>11.259</v>
      </c>
      <c r="I5" s="236">
        <v>13.221</v>
      </c>
      <c r="J5" s="236">
        <v>22.349</v>
      </c>
      <c r="K5" s="236">
        <v>20.236000000000001</v>
      </c>
      <c r="L5" s="236">
        <v>12.817</v>
      </c>
      <c r="M5" s="236">
        <v>15.843999999999999</v>
      </c>
      <c r="N5" s="236">
        <v>13.157999999999999</v>
      </c>
      <c r="O5" s="236">
        <v>14.792999999999999</v>
      </c>
      <c r="P5" s="236">
        <v>13.443</v>
      </c>
      <c r="Q5" s="236">
        <v>20.745000000000001</v>
      </c>
      <c r="R5" s="236">
        <v>15.497999999999999</v>
      </c>
      <c r="S5" s="236">
        <v>23.709</v>
      </c>
      <c r="T5" s="236">
        <v>23.056999999999999</v>
      </c>
      <c r="U5" s="236">
        <v>15</v>
      </c>
      <c r="V5" s="236">
        <v>12.992000000000001</v>
      </c>
      <c r="W5" s="236">
        <v>15.269</v>
      </c>
      <c r="X5" s="236">
        <v>17.03</v>
      </c>
      <c r="Y5" s="236">
        <v>16.023</v>
      </c>
      <c r="Z5" s="236">
        <v>10.175000000000001</v>
      </c>
      <c r="AA5" s="236">
        <v>14.754</v>
      </c>
      <c r="AB5" s="236">
        <v>15.14</v>
      </c>
      <c r="AC5" s="236">
        <v>51.927</v>
      </c>
      <c r="AD5" s="236">
        <v>12.151999999999999</v>
      </c>
      <c r="AE5" s="236">
        <v>19.157</v>
      </c>
      <c r="AF5" s="236">
        <v>13.77</v>
      </c>
      <c r="AG5" s="236">
        <v>16.074000000000002</v>
      </c>
      <c r="AH5" s="237">
        <v>10.997999999999999</v>
      </c>
      <c r="AI5" s="211">
        <v>12.3</v>
      </c>
      <c r="AJ5" s="211">
        <v>15.116</v>
      </c>
      <c r="AK5" s="211">
        <v>16.210999999999999</v>
      </c>
      <c r="AL5" s="211">
        <v>14.949</v>
      </c>
      <c r="AM5" s="211">
        <v>25.085999999999999</v>
      </c>
    </row>
    <row r="6" spans="1:54" ht="15">
      <c r="A6" s="188">
        <v>43525</v>
      </c>
      <c r="B6" s="216">
        <v>25</v>
      </c>
      <c r="C6" s="216">
        <v>75</v>
      </c>
      <c r="D6" s="217">
        <v>38</v>
      </c>
      <c r="E6" s="217">
        <v>28.788</v>
      </c>
      <c r="F6" s="217">
        <v>63.331000000000003</v>
      </c>
      <c r="G6" s="217">
        <v>35.584000000000003</v>
      </c>
      <c r="H6" s="236">
        <v>24.370999999999999</v>
      </c>
      <c r="I6" s="236">
        <v>56.628</v>
      </c>
      <c r="J6" s="236">
        <v>41.274999999999999</v>
      </c>
      <c r="K6" s="236">
        <v>40.689</v>
      </c>
      <c r="L6" s="236">
        <v>33.692</v>
      </c>
      <c r="M6" s="236">
        <v>52.658000000000001</v>
      </c>
      <c r="N6" s="236">
        <v>43.753</v>
      </c>
      <c r="O6" s="236">
        <v>28.614000000000001</v>
      </c>
      <c r="P6" s="236">
        <v>31.704999999999998</v>
      </c>
      <c r="Q6" s="236">
        <v>84.573999999999998</v>
      </c>
      <c r="R6" s="236">
        <v>40.886000000000003</v>
      </c>
      <c r="S6" s="236">
        <v>96.906000000000006</v>
      </c>
      <c r="T6" s="236">
        <v>32.642000000000003</v>
      </c>
      <c r="U6" s="236">
        <v>69.822999999999993</v>
      </c>
      <c r="V6" s="236">
        <v>34.463999999999999</v>
      </c>
      <c r="W6" s="236">
        <v>23.727</v>
      </c>
      <c r="X6" s="236">
        <v>36.523000000000003</v>
      </c>
      <c r="Y6" s="236">
        <v>53.372999999999998</v>
      </c>
      <c r="Z6" s="236">
        <v>18.061</v>
      </c>
      <c r="AA6" s="236">
        <v>38</v>
      </c>
      <c r="AB6" s="236">
        <v>57.238</v>
      </c>
      <c r="AC6" s="236">
        <v>87.757999999999996</v>
      </c>
      <c r="AD6" s="236">
        <v>30.827000000000002</v>
      </c>
      <c r="AE6" s="236">
        <v>52.686999999999998</v>
      </c>
      <c r="AF6" s="236">
        <v>45.621000000000002</v>
      </c>
      <c r="AG6" s="236">
        <v>31.632999999999999</v>
      </c>
      <c r="AH6" s="237">
        <v>38.384999999999998</v>
      </c>
      <c r="AI6" s="211">
        <v>29.045000000000002</v>
      </c>
      <c r="AJ6" s="211">
        <v>37.893000000000001</v>
      </c>
      <c r="AK6" s="211">
        <v>34.055999999999997</v>
      </c>
      <c r="AL6" s="211">
        <v>30.294</v>
      </c>
      <c r="AM6" s="211">
        <v>47.564999999999998</v>
      </c>
    </row>
    <row r="7" spans="1:54" ht="15">
      <c r="A7" s="188">
        <v>43556</v>
      </c>
      <c r="B7" s="216">
        <v>53.18</v>
      </c>
      <c r="C7" s="216">
        <v>161.84</v>
      </c>
      <c r="D7" s="217">
        <v>70</v>
      </c>
      <c r="E7" s="217">
        <v>51.965000000000003</v>
      </c>
      <c r="F7" s="217">
        <v>72.349999999999994</v>
      </c>
      <c r="G7" s="217">
        <v>51.677999999999997</v>
      </c>
      <c r="H7" s="236">
        <v>38.113999999999997</v>
      </c>
      <c r="I7" s="236">
        <v>111.229</v>
      </c>
      <c r="J7" s="236">
        <v>111.077</v>
      </c>
      <c r="K7" s="236">
        <v>93.486999999999995</v>
      </c>
      <c r="L7" s="236">
        <v>47.472000000000001</v>
      </c>
      <c r="M7" s="236">
        <v>98.668000000000006</v>
      </c>
      <c r="N7" s="236">
        <v>127.553</v>
      </c>
      <c r="O7" s="236">
        <v>40.01</v>
      </c>
      <c r="P7" s="236">
        <v>70</v>
      </c>
      <c r="Q7" s="236">
        <v>137.89099999999999</v>
      </c>
      <c r="R7" s="236">
        <v>84.757000000000005</v>
      </c>
      <c r="S7" s="236">
        <v>100.401</v>
      </c>
      <c r="T7" s="236">
        <v>58.991999999999997</v>
      </c>
      <c r="U7" s="236">
        <v>99.34</v>
      </c>
      <c r="V7" s="236">
        <v>56.506999999999998</v>
      </c>
      <c r="W7" s="236">
        <v>50.292000000000002</v>
      </c>
      <c r="X7" s="236">
        <v>104.258</v>
      </c>
      <c r="Y7" s="236">
        <v>130.76300000000001</v>
      </c>
      <c r="Z7" s="236">
        <v>33.776000000000003</v>
      </c>
      <c r="AA7" s="236">
        <v>42.738999999999997</v>
      </c>
      <c r="AB7" s="236">
        <v>113.578</v>
      </c>
      <c r="AC7" s="236">
        <v>160.01</v>
      </c>
      <c r="AD7" s="236">
        <v>93.308000000000007</v>
      </c>
      <c r="AE7" s="236">
        <v>66.051000000000002</v>
      </c>
      <c r="AF7" s="236">
        <v>89.66</v>
      </c>
      <c r="AG7" s="236">
        <v>46.811999999999998</v>
      </c>
      <c r="AH7" s="237">
        <v>106.688</v>
      </c>
      <c r="AI7" s="211">
        <v>48.642000000000003</v>
      </c>
      <c r="AJ7" s="211">
        <v>65.183000000000007</v>
      </c>
      <c r="AK7" s="211">
        <v>51.167999999999999</v>
      </c>
      <c r="AL7" s="211">
        <v>37.33</v>
      </c>
      <c r="AM7" s="211">
        <v>37.311</v>
      </c>
    </row>
    <row r="8" spans="1:54" ht="15">
      <c r="A8" s="188">
        <v>43586</v>
      </c>
      <c r="B8" s="216">
        <v>86.47</v>
      </c>
      <c r="C8" s="216">
        <v>263.17</v>
      </c>
      <c r="D8" s="217">
        <v>145</v>
      </c>
      <c r="E8" s="217">
        <v>102.16800000000001</v>
      </c>
      <c r="F8" s="217">
        <v>153.53299999999999</v>
      </c>
      <c r="G8" s="217">
        <v>93.897999999999996</v>
      </c>
      <c r="H8" s="236">
        <v>130.01</v>
      </c>
      <c r="I8" s="236">
        <v>212.93700000000001</v>
      </c>
      <c r="J8" s="236">
        <v>145</v>
      </c>
      <c r="K8" s="236">
        <v>193.65299999999999</v>
      </c>
      <c r="L8" s="236">
        <v>69.763999999999996</v>
      </c>
      <c r="M8" s="236">
        <v>119.672</v>
      </c>
      <c r="N8" s="236">
        <v>184.83099999999999</v>
      </c>
      <c r="O8" s="236">
        <v>83.105000000000004</v>
      </c>
      <c r="P8" s="236">
        <v>135.327</v>
      </c>
      <c r="Q8" s="236">
        <v>256.42099999999999</v>
      </c>
      <c r="R8" s="236">
        <v>179.863</v>
      </c>
      <c r="S8" s="236">
        <v>174.11699999999999</v>
      </c>
      <c r="T8" s="236">
        <v>149.47900000000001</v>
      </c>
      <c r="U8" s="236">
        <v>192.24199999999999</v>
      </c>
      <c r="V8" s="236">
        <v>123.429</v>
      </c>
      <c r="W8" s="236">
        <v>151.483</v>
      </c>
      <c r="X8" s="236">
        <v>175.7</v>
      </c>
      <c r="Y8" s="236">
        <v>303.66800000000001</v>
      </c>
      <c r="Z8" s="236">
        <v>42.539000000000001</v>
      </c>
      <c r="AA8" s="236">
        <v>102.777</v>
      </c>
      <c r="AB8" s="236">
        <v>156.10499999999999</v>
      </c>
      <c r="AC8" s="236">
        <v>334.88200000000001</v>
      </c>
      <c r="AD8" s="236">
        <v>166.36500000000001</v>
      </c>
      <c r="AE8" s="236">
        <v>155.01</v>
      </c>
      <c r="AF8" s="236">
        <v>149.863</v>
      </c>
      <c r="AG8" s="236">
        <v>138.56399999999999</v>
      </c>
      <c r="AH8" s="237">
        <v>106.495</v>
      </c>
      <c r="AI8" s="211">
        <v>74.536000000000001</v>
      </c>
      <c r="AJ8" s="211">
        <v>91.143000000000001</v>
      </c>
      <c r="AK8" s="211">
        <v>79.813999999999993</v>
      </c>
      <c r="AL8" s="211">
        <v>77.753</v>
      </c>
      <c r="AM8" s="211">
        <v>98.522999999999996</v>
      </c>
    </row>
    <row r="9" spans="1:54" ht="15">
      <c r="A9" s="188">
        <v>43617</v>
      </c>
      <c r="B9" s="216">
        <v>69.760000000000005</v>
      </c>
      <c r="C9" s="216">
        <v>212.32</v>
      </c>
      <c r="D9" s="217">
        <v>120</v>
      </c>
      <c r="E9" s="217">
        <v>107.922</v>
      </c>
      <c r="F9" s="217">
        <v>196.56800000000001</v>
      </c>
      <c r="G9" s="217">
        <v>188.60300000000001</v>
      </c>
      <c r="H9" s="236">
        <v>126.622</v>
      </c>
      <c r="I9" s="236">
        <v>238.63900000000001</v>
      </c>
      <c r="J9" s="236">
        <v>184.68799999999999</v>
      </c>
      <c r="K9" s="236">
        <v>174.358</v>
      </c>
      <c r="L9" s="236">
        <v>116.83199999999999</v>
      </c>
      <c r="M9" s="236">
        <v>78.846000000000004</v>
      </c>
      <c r="N9" s="236">
        <v>238.52699999999999</v>
      </c>
      <c r="O9" s="236">
        <v>161.642</v>
      </c>
      <c r="P9" s="236">
        <v>71.484999999999999</v>
      </c>
      <c r="Q9" s="236">
        <v>256.959</v>
      </c>
      <c r="R9" s="236">
        <v>141.90799999999999</v>
      </c>
      <c r="S9" s="236">
        <v>288.30500000000001</v>
      </c>
      <c r="T9" s="236">
        <v>69.349000000000004</v>
      </c>
      <c r="U9" s="236">
        <v>196.583</v>
      </c>
      <c r="V9" s="236">
        <v>117.246</v>
      </c>
      <c r="W9" s="236">
        <v>183.53700000000001</v>
      </c>
      <c r="X9" s="236">
        <v>89.37</v>
      </c>
      <c r="Y9" s="236">
        <v>120</v>
      </c>
      <c r="Z9" s="236">
        <v>23.972000000000001</v>
      </c>
      <c r="AA9" s="236">
        <v>67.099000000000004</v>
      </c>
      <c r="AB9" s="236">
        <v>59.889000000000003</v>
      </c>
      <c r="AC9" s="236">
        <v>251.87</v>
      </c>
      <c r="AD9" s="236">
        <v>76.138000000000005</v>
      </c>
      <c r="AE9" s="236">
        <v>88.027000000000001</v>
      </c>
      <c r="AF9" s="236">
        <v>190.565</v>
      </c>
      <c r="AG9" s="236">
        <v>62.058</v>
      </c>
      <c r="AH9" s="237">
        <v>138.74799999999999</v>
      </c>
      <c r="AI9" s="211">
        <v>113.514</v>
      </c>
      <c r="AJ9" s="211">
        <v>31.289000000000001</v>
      </c>
      <c r="AK9" s="211">
        <v>70.778999999999996</v>
      </c>
      <c r="AL9" s="211">
        <v>88.287000000000006</v>
      </c>
      <c r="AM9" s="211">
        <v>183.29400000000001</v>
      </c>
    </row>
    <row r="10" spans="1:54" ht="15">
      <c r="A10" s="188">
        <v>43647</v>
      </c>
      <c r="B10" s="216">
        <v>20.59</v>
      </c>
      <c r="C10" s="216">
        <v>62.67</v>
      </c>
      <c r="D10" s="217">
        <v>35</v>
      </c>
      <c r="E10" s="217">
        <v>47.429000000000002</v>
      </c>
      <c r="F10" s="217">
        <v>93.001999999999995</v>
      </c>
      <c r="G10" s="217">
        <v>98.418000000000006</v>
      </c>
      <c r="H10" s="236">
        <v>24.129000000000001</v>
      </c>
      <c r="I10" s="236">
        <v>53.027999999999999</v>
      </c>
      <c r="J10" s="236">
        <v>77.39</v>
      </c>
      <c r="K10" s="236">
        <v>37.292999999999999</v>
      </c>
      <c r="L10" s="236">
        <v>27.507000000000001</v>
      </c>
      <c r="M10" s="236">
        <v>17.05</v>
      </c>
      <c r="N10" s="236">
        <v>95.826999999999998</v>
      </c>
      <c r="O10" s="236">
        <v>56.670999999999999</v>
      </c>
      <c r="P10" s="236">
        <v>27.545000000000002</v>
      </c>
      <c r="Q10" s="236">
        <v>66.001999999999995</v>
      </c>
      <c r="R10" s="236">
        <v>16.074999999999999</v>
      </c>
      <c r="S10" s="236">
        <v>207.18100000000001</v>
      </c>
      <c r="T10" s="236">
        <v>22.844999999999999</v>
      </c>
      <c r="U10" s="236">
        <v>43.99</v>
      </c>
      <c r="V10" s="236">
        <v>47.671999999999997</v>
      </c>
      <c r="W10" s="236">
        <v>105.876</v>
      </c>
      <c r="X10" s="236">
        <v>2.468</v>
      </c>
      <c r="Y10" s="236">
        <v>16.786999999999999</v>
      </c>
      <c r="Z10" s="236">
        <v>18.346</v>
      </c>
      <c r="AA10" s="236">
        <v>15.726000000000001</v>
      </c>
      <c r="AB10" s="236">
        <v>4.327</v>
      </c>
      <c r="AC10" s="236">
        <v>68.700999999999993</v>
      </c>
      <c r="AD10" s="236">
        <v>35</v>
      </c>
      <c r="AE10" s="236">
        <v>18.731000000000002</v>
      </c>
      <c r="AF10" s="236">
        <v>45.646000000000001</v>
      </c>
      <c r="AG10" s="236">
        <v>31.222000000000001</v>
      </c>
      <c r="AH10" s="237">
        <v>27.776</v>
      </c>
      <c r="AI10" s="211">
        <v>21.673999999999999</v>
      </c>
      <c r="AJ10" s="211">
        <v>31.451000000000001</v>
      </c>
      <c r="AK10" s="211">
        <v>36.246000000000002</v>
      </c>
      <c r="AL10" s="211">
        <v>14.154999999999999</v>
      </c>
      <c r="AM10" s="211">
        <v>41.72</v>
      </c>
    </row>
    <row r="11" spans="1:54" ht="15">
      <c r="A11" s="188">
        <v>43678</v>
      </c>
      <c r="B11" s="216">
        <v>18.03</v>
      </c>
      <c r="C11" s="216">
        <v>48.18</v>
      </c>
      <c r="D11" s="217">
        <v>38</v>
      </c>
      <c r="E11" s="217">
        <v>31.335999999999999</v>
      </c>
      <c r="F11" s="217">
        <v>73.534999999999997</v>
      </c>
      <c r="G11" s="217">
        <v>38</v>
      </c>
      <c r="H11" s="236">
        <v>54.164999999999999</v>
      </c>
      <c r="I11" s="236">
        <v>29.887</v>
      </c>
      <c r="J11" s="236">
        <v>21.378</v>
      </c>
      <c r="K11" s="236">
        <v>29.04</v>
      </c>
      <c r="L11" s="236">
        <v>63.585999999999999</v>
      </c>
      <c r="M11" s="236">
        <v>43.170999999999999</v>
      </c>
      <c r="N11" s="236">
        <v>53.658000000000001</v>
      </c>
      <c r="O11" s="236">
        <v>46.481999999999999</v>
      </c>
      <c r="P11" s="236">
        <v>63.86</v>
      </c>
      <c r="Q11" s="236">
        <v>83.08</v>
      </c>
      <c r="R11" s="236">
        <v>23.609000000000002</v>
      </c>
      <c r="S11" s="236">
        <v>70.665000000000006</v>
      </c>
      <c r="T11" s="236">
        <v>28.385000000000002</v>
      </c>
      <c r="U11" s="236">
        <v>56.716999999999999</v>
      </c>
      <c r="V11" s="236">
        <v>38.917000000000002</v>
      </c>
      <c r="W11" s="236">
        <v>137.32400000000001</v>
      </c>
      <c r="X11" s="236">
        <v>2.98</v>
      </c>
      <c r="Y11" s="236">
        <v>45.79</v>
      </c>
      <c r="Z11" s="236">
        <v>17.84</v>
      </c>
      <c r="AA11" s="236">
        <v>26.91</v>
      </c>
      <c r="AB11" s="236">
        <v>11.848000000000001</v>
      </c>
      <c r="AC11" s="236">
        <v>34.515000000000001</v>
      </c>
      <c r="AD11" s="236">
        <v>65.507999999999996</v>
      </c>
      <c r="AE11" s="236">
        <v>49.250999999999998</v>
      </c>
      <c r="AF11" s="236">
        <v>22.992999999999999</v>
      </c>
      <c r="AG11" s="236">
        <v>23.125</v>
      </c>
      <c r="AH11" s="237">
        <v>48.947000000000003</v>
      </c>
      <c r="AI11" s="211">
        <v>32.186999999999998</v>
      </c>
      <c r="AJ11" s="211">
        <v>20.904</v>
      </c>
      <c r="AK11" s="211">
        <v>39.941000000000003</v>
      </c>
      <c r="AL11" s="211">
        <v>27.178000000000001</v>
      </c>
      <c r="AM11" s="211">
        <v>8.8170000000000002</v>
      </c>
    </row>
    <row r="12" spans="1:54" ht="15">
      <c r="A12" s="188">
        <v>43709</v>
      </c>
      <c r="B12" s="216">
        <v>21.07</v>
      </c>
      <c r="C12" s="216">
        <v>51.28</v>
      </c>
      <c r="D12" s="217">
        <v>30</v>
      </c>
      <c r="E12" s="217">
        <v>26.013999999999999</v>
      </c>
      <c r="F12" s="217">
        <v>74.635999999999996</v>
      </c>
      <c r="G12" s="217">
        <v>8.4610000000000003</v>
      </c>
      <c r="H12" s="236">
        <v>36.42</v>
      </c>
      <c r="I12" s="236">
        <v>56.302999999999997</v>
      </c>
      <c r="J12" s="236">
        <v>41.677999999999997</v>
      </c>
      <c r="K12" s="236">
        <v>10.465</v>
      </c>
      <c r="L12" s="236">
        <v>30</v>
      </c>
      <c r="M12" s="236">
        <v>26.166</v>
      </c>
      <c r="N12" s="236">
        <v>31.757000000000001</v>
      </c>
      <c r="O12" s="236">
        <v>59.148000000000003</v>
      </c>
      <c r="P12" s="236">
        <v>33.936</v>
      </c>
      <c r="Q12" s="236">
        <v>64.927000000000007</v>
      </c>
      <c r="R12" s="236">
        <v>42.625</v>
      </c>
      <c r="S12" s="236">
        <v>29.294</v>
      </c>
      <c r="T12" s="236">
        <v>27.114000000000001</v>
      </c>
      <c r="U12" s="236">
        <v>75.319000000000003</v>
      </c>
      <c r="V12" s="236">
        <v>20.651</v>
      </c>
      <c r="W12" s="236">
        <v>66.847999999999999</v>
      </c>
      <c r="X12" s="236">
        <v>15.446</v>
      </c>
      <c r="Y12" s="236">
        <v>8.3529999999999998</v>
      </c>
      <c r="Z12" s="236">
        <v>20.859000000000002</v>
      </c>
      <c r="AA12" s="236">
        <v>40.939</v>
      </c>
      <c r="AB12" s="236">
        <v>37.982999999999997</v>
      </c>
      <c r="AC12" s="236">
        <v>23.882000000000001</v>
      </c>
      <c r="AD12" s="236">
        <v>40.743000000000002</v>
      </c>
      <c r="AE12" s="236">
        <v>32.463000000000001</v>
      </c>
      <c r="AF12" s="236">
        <v>28.140999999999998</v>
      </c>
      <c r="AG12" s="236">
        <v>17.978000000000002</v>
      </c>
      <c r="AH12" s="237">
        <v>36.539000000000001</v>
      </c>
      <c r="AI12" s="211">
        <v>21.300999999999998</v>
      </c>
      <c r="AJ12" s="211">
        <v>16.510999999999999</v>
      </c>
      <c r="AK12" s="211">
        <v>77.44</v>
      </c>
      <c r="AL12" s="211">
        <v>21.423999999999999</v>
      </c>
      <c r="AM12" s="211">
        <v>21.190999999999999</v>
      </c>
    </row>
    <row r="13" spans="1:54" ht="15">
      <c r="A13" s="188">
        <v>43739</v>
      </c>
      <c r="B13" s="216">
        <v>27</v>
      </c>
      <c r="C13" s="216">
        <v>61.25</v>
      </c>
      <c r="D13" s="217">
        <v>37.340000000000003</v>
      </c>
      <c r="E13" s="217">
        <v>62.874000000000002</v>
      </c>
      <c r="F13" s="217">
        <v>43.258000000000003</v>
      </c>
      <c r="G13" s="217">
        <v>41.213000000000001</v>
      </c>
      <c r="H13" s="236">
        <v>54.277999999999999</v>
      </c>
      <c r="I13" s="236">
        <v>89.882999999999996</v>
      </c>
      <c r="J13" s="236">
        <v>70.686999999999998</v>
      </c>
      <c r="K13" s="236">
        <v>13.901</v>
      </c>
      <c r="L13" s="236">
        <v>27.795000000000002</v>
      </c>
      <c r="M13" s="236">
        <v>31.366</v>
      </c>
      <c r="N13" s="236">
        <v>51.901000000000003</v>
      </c>
      <c r="O13" s="236">
        <v>19.658000000000001</v>
      </c>
      <c r="P13" s="236">
        <v>17.507999999999999</v>
      </c>
      <c r="Q13" s="236">
        <v>27.568000000000001</v>
      </c>
      <c r="R13" s="236">
        <v>28.434999999999999</v>
      </c>
      <c r="S13" s="236">
        <v>29.635999999999999</v>
      </c>
      <c r="T13" s="236">
        <v>26.902999999999999</v>
      </c>
      <c r="U13" s="236">
        <v>69.518000000000001</v>
      </c>
      <c r="V13" s="236">
        <v>40.543999999999997</v>
      </c>
      <c r="W13" s="236">
        <v>22.344999999999999</v>
      </c>
      <c r="X13" s="236">
        <v>31.245999999999999</v>
      </c>
      <c r="Y13" s="236">
        <v>14.941000000000001</v>
      </c>
      <c r="Z13" s="236">
        <v>20.21</v>
      </c>
      <c r="AA13" s="236">
        <v>18.54</v>
      </c>
      <c r="AB13" s="236">
        <v>37.345999999999997</v>
      </c>
      <c r="AC13" s="236">
        <v>68.061999999999998</v>
      </c>
      <c r="AD13" s="236">
        <v>121.08</v>
      </c>
      <c r="AE13" s="236">
        <v>33.996000000000002</v>
      </c>
      <c r="AF13" s="236">
        <v>24.486999999999998</v>
      </c>
      <c r="AG13" s="236">
        <v>19.463999999999999</v>
      </c>
      <c r="AH13" s="237">
        <v>27.797999999999998</v>
      </c>
      <c r="AI13" s="211">
        <v>46.076000000000001</v>
      </c>
      <c r="AJ13" s="211">
        <v>12.346</v>
      </c>
      <c r="AK13" s="211">
        <v>42.593000000000004</v>
      </c>
      <c r="AL13" s="211">
        <v>34.905000000000001</v>
      </c>
      <c r="AM13" s="211">
        <v>17.488</v>
      </c>
    </row>
    <row r="14" spans="1:54" ht="15">
      <c r="A14" s="188">
        <v>43770</v>
      </c>
      <c r="B14" s="216">
        <v>25.46</v>
      </c>
      <c r="C14" s="216">
        <v>39.630000000000003</v>
      </c>
      <c r="D14" s="217">
        <v>30.1</v>
      </c>
      <c r="E14" s="217">
        <v>30.495999999999999</v>
      </c>
      <c r="F14" s="217">
        <v>35.151000000000003</v>
      </c>
      <c r="G14" s="217">
        <v>23.286999999999999</v>
      </c>
      <c r="H14" s="236">
        <v>30.181000000000001</v>
      </c>
      <c r="I14" s="236">
        <v>44.06</v>
      </c>
      <c r="J14" s="236">
        <v>58.255000000000003</v>
      </c>
      <c r="K14" s="236">
        <v>39.707000000000001</v>
      </c>
      <c r="L14" s="236">
        <v>23.873999999999999</v>
      </c>
      <c r="M14" s="236">
        <v>18.268999999999998</v>
      </c>
      <c r="N14" s="236">
        <v>42.277000000000001</v>
      </c>
      <c r="O14" s="236">
        <v>31.596</v>
      </c>
      <c r="P14" s="236">
        <v>19.268999999999998</v>
      </c>
      <c r="Q14" s="236">
        <v>28.417999999999999</v>
      </c>
      <c r="R14" s="236">
        <v>38.146000000000001</v>
      </c>
      <c r="S14" s="236">
        <v>23.952999999999999</v>
      </c>
      <c r="T14" s="236">
        <v>27.483000000000001</v>
      </c>
      <c r="U14" s="236">
        <v>36.381999999999998</v>
      </c>
      <c r="V14" s="236">
        <v>52.677</v>
      </c>
      <c r="W14" s="236">
        <v>19.678999999999998</v>
      </c>
      <c r="X14" s="236">
        <v>27.253</v>
      </c>
      <c r="Y14" s="236">
        <v>19.073</v>
      </c>
      <c r="Z14" s="236">
        <v>22.221</v>
      </c>
      <c r="AA14" s="236">
        <v>21.702999999999999</v>
      </c>
      <c r="AB14" s="236">
        <v>34.72</v>
      </c>
      <c r="AC14" s="236">
        <v>35.862000000000002</v>
      </c>
      <c r="AD14" s="236">
        <v>44.470999999999997</v>
      </c>
      <c r="AE14" s="236">
        <v>17.831</v>
      </c>
      <c r="AF14" s="236">
        <v>24.846</v>
      </c>
      <c r="AG14" s="236">
        <v>16.369</v>
      </c>
      <c r="AH14" s="237">
        <v>21.381</v>
      </c>
      <c r="AI14" s="211">
        <v>25.062000000000001</v>
      </c>
      <c r="AJ14" s="211">
        <v>12.183</v>
      </c>
      <c r="AK14" s="211">
        <v>28.350999999999999</v>
      </c>
      <c r="AL14" s="211">
        <v>20.07</v>
      </c>
      <c r="AM14" s="211">
        <v>19.664999999999999</v>
      </c>
    </row>
    <row r="15" spans="1:54" ht="15">
      <c r="A15" s="188">
        <v>43800</v>
      </c>
      <c r="B15" s="216">
        <v>22.16</v>
      </c>
      <c r="C15" s="216">
        <v>29.97</v>
      </c>
      <c r="D15" s="217">
        <v>25.07</v>
      </c>
      <c r="E15" s="217">
        <v>17.920000000000002</v>
      </c>
      <c r="F15" s="217">
        <v>26.783999999999999</v>
      </c>
      <c r="G15" s="217">
        <v>19.181999999999999</v>
      </c>
      <c r="H15" s="236">
        <v>31.56</v>
      </c>
      <c r="I15" s="236">
        <v>27.742999999999999</v>
      </c>
      <c r="J15" s="236">
        <v>31.434999999999999</v>
      </c>
      <c r="K15" s="236">
        <v>21.757999999999999</v>
      </c>
      <c r="L15" s="236">
        <v>17.645</v>
      </c>
      <c r="M15" s="236">
        <v>15.164999999999999</v>
      </c>
      <c r="N15" s="236">
        <v>25.492000000000001</v>
      </c>
      <c r="O15" s="236">
        <v>20.106999999999999</v>
      </c>
      <c r="P15" s="236">
        <v>15.97</v>
      </c>
      <c r="Q15" s="236">
        <v>24.649000000000001</v>
      </c>
      <c r="R15" s="236">
        <v>25.576000000000001</v>
      </c>
      <c r="S15" s="236">
        <v>21.632000000000001</v>
      </c>
      <c r="T15" s="236">
        <v>26.126000000000001</v>
      </c>
      <c r="U15" s="236">
        <v>24.922000000000001</v>
      </c>
      <c r="V15" s="236">
        <v>33.783000000000001</v>
      </c>
      <c r="W15" s="236">
        <v>18.22</v>
      </c>
      <c r="X15" s="236">
        <v>18.077000000000002</v>
      </c>
      <c r="Y15" s="236">
        <v>18.855</v>
      </c>
      <c r="Z15" s="236">
        <v>12.019</v>
      </c>
      <c r="AA15" s="236">
        <v>20.204999999999998</v>
      </c>
      <c r="AB15" s="236">
        <v>21.469000000000001</v>
      </c>
      <c r="AC15" s="236">
        <v>25.151</v>
      </c>
      <c r="AD15" s="236">
        <v>24.100999999999999</v>
      </c>
      <c r="AE15" s="236">
        <v>41.454000000000001</v>
      </c>
      <c r="AF15" s="236">
        <v>20.811</v>
      </c>
      <c r="AG15" s="236">
        <v>12.473000000000001</v>
      </c>
      <c r="AH15" s="237">
        <v>24.6</v>
      </c>
      <c r="AI15" s="211">
        <v>17.542999999999999</v>
      </c>
      <c r="AJ15" s="211">
        <v>11.271000000000001</v>
      </c>
      <c r="AK15" s="211">
        <v>19.989999999999998</v>
      </c>
      <c r="AL15" s="211">
        <v>16.541</v>
      </c>
      <c r="AM15" s="211">
        <v>19.783999999999999</v>
      </c>
    </row>
    <row r="16" spans="1:54" ht="15">
      <c r="A16" s="188">
        <v>43831</v>
      </c>
      <c r="B16" s="216">
        <v>21.19</v>
      </c>
      <c r="C16" s="216">
        <v>25.35</v>
      </c>
      <c r="D16" s="217">
        <v>21.92</v>
      </c>
      <c r="E16" s="217">
        <v>15.205</v>
      </c>
      <c r="F16" s="217">
        <v>23.564</v>
      </c>
      <c r="G16" s="217">
        <v>15.742000000000001</v>
      </c>
      <c r="H16" s="236">
        <v>31.475000000000001</v>
      </c>
      <c r="I16" s="236">
        <v>25.443000000000001</v>
      </c>
      <c r="J16" s="236">
        <v>23.001000000000001</v>
      </c>
      <c r="K16" s="236">
        <v>16.460999999999999</v>
      </c>
      <c r="L16" s="236">
        <v>15.253</v>
      </c>
      <c r="M16" s="236">
        <v>14.010999999999999</v>
      </c>
      <c r="N16" s="236">
        <v>18.972999999999999</v>
      </c>
      <c r="O16" s="236">
        <v>15.775</v>
      </c>
      <c r="P16" s="236">
        <v>19.853000000000002</v>
      </c>
      <c r="Q16" s="236">
        <v>21.507999999999999</v>
      </c>
      <c r="R16" s="236">
        <v>19.762</v>
      </c>
      <c r="S16" s="236">
        <v>20.047999999999998</v>
      </c>
      <c r="T16" s="236">
        <v>20.87</v>
      </c>
      <c r="U16" s="236">
        <v>22.617000000000001</v>
      </c>
      <c r="V16" s="236">
        <v>20.393000000000001</v>
      </c>
      <c r="W16" s="236">
        <v>19.433</v>
      </c>
      <c r="X16" s="236">
        <v>16.759</v>
      </c>
      <c r="Y16" s="236">
        <v>16.994</v>
      </c>
      <c r="Z16" s="236">
        <v>10.121</v>
      </c>
      <c r="AA16" s="236">
        <v>16.283999999999999</v>
      </c>
      <c r="AB16" s="236">
        <v>49.212000000000003</v>
      </c>
      <c r="AC16" s="236">
        <v>22.158999999999999</v>
      </c>
      <c r="AD16" s="236">
        <v>20.271000000000001</v>
      </c>
      <c r="AE16" s="236">
        <v>27.765999999999998</v>
      </c>
      <c r="AF16" s="236">
        <v>19.623000000000001</v>
      </c>
      <c r="AG16" s="236">
        <v>12.077999999999999</v>
      </c>
      <c r="AH16" s="237">
        <v>18.242999999999999</v>
      </c>
      <c r="AI16" s="211">
        <v>17.823</v>
      </c>
      <c r="AJ16" s="211">
        <v>16.041</v>
      </c>
      <c r="AK16" s="211">
        <v>16.257999999999999</v>
      </c>
      <c r="AL16" s="211">
        <v>16.472000000000001</v>
      </c>
      <c r="AM16" s="211">
        <v>16.343</v>
      </c>
    </row>
    <row r="17" spans="1:39" ht="15">
      <c r="A17" s="188">
        <v>43862</v>
      </c>
      <c r="B17" s="216">
        <v>26.77</v>
      </c>
      <c r="C17" s="216">
        <v>36.36</v>
      </c>
      <c r="D17" s="217">
        <v>30.25</v>
      </c>
      <c r="E17" s="217">
        <v>16.957000000000001</v>
      </c>
      <c r="F17" s="217">
        <v>27.617000000000001</v>
      </c>
      <c r="G17" s="217">
        <v>18.507000000000001</v>
      </c>
      <c r="H17" s="236">
        <v>31.396999999999998</v>
      </c>
      <c r="I17" s="236">
        <v>55.76</v>
      </c>
      <c r="J17" s="236">
        <v>38.637999999999998</v>
      </c>
      <c r="K17" s="236">
        <v>19.908999999999999</v>
      </c>
      <c r="L17" s="236">
        <v>20.59</v>
      </c>
      <c r="M17" s="236">
        <v>14.359</v>
      </c>
      <c r="N17" s="236">
        <v>26.861999999999998</v>
      </c>
      <c r="O17" s="236">
        <v>25.588000000000001</v>
      </c>
      <c r="P17" s="236">
        <v>25.744</v>
      </c>
      <c r="Q17" s="236">
        <v>27.692</v>
      </c>
      <c r="R17" s="236">
        <v>46.393999999999998</v>
      </c>
      <c r="S17" s="236">
        <v>30.128</v>
      </c>
      <c r="T17" s="236">
        <v>23.754999999999999</v>
      </c>
      <c r="U17" s="236">
        <v>24.088000000000001</v>
      </c>
      <c r="V17" s="236">
        <v>25.654</v>
      </c>
      <c r="W17" s="236">
        <v>19.251000000000001</v>
      </c>
      <c r="X17" s="236">
        <v>21.02</v>
      </c>
      <c r="Y17" s="236">
        <v>15.917</v>
      </c>
      <c r="Z17" s="236">
        <v>13.992000000000001</v>
      </c>
      <c r="AA17" s="236">
        <v>20.242000000000001</v>
      </c>
      <c r="AB17" s="236">
        <v>83.463999999999999</v>
      </c>
      <c r="AC17" s="236">
        <v>20.277000000000001</v>
      </c>
      <c r="AD17" s="236">
        <v>39.75</v>
      </c>
      <c r="AE17" s="236">
        <v>21.876000000000001</v>
      </c>
      <c r="AF17" s="236">
        <v>29.469000000000001</v>
      </c>
      <c r="AG17" s="236">
        <v>11.301</v>
      </c>
      <c r="AH17" s="237">
        <v>22.581</v>
      </c>
      <c r="AI17" s="211">
        <v>20.885999999999999</v>
      </c>
      <c r="AJ17" s="211">
        <v>16.492000000000001</v>
      </c>
      <c r="AK17" s="211">
        <v>23.54</v>
      </c>
      <c r="AL17" s="211">
        <v>28.012</v>
      </c>
      <c r="AM17" s="211">
        <v>14.946999999999999</v>
      </c>
    </row>
    <row r="18" spans="1:39" ht="15">
      <c r="A18" s="188">
        <v>43891</v>
      </c>
      <c r="B18" s="216">
        <v>80.150000000000006</v>
      </c>
      <c r="C18" s="216">
        <v>116.98</v>
      </c>
      <c r="D18" s="217">
        <v>92.34</v>
      </c>
      <c r="E18" s="217">
        <v>76.846000000000004</v>
      </c>
      <c r="F18" s="217">
        <v>75.22</v>
      </c>
      <c r="G18" s="217">
        <v>66.59</v>
      </c>
      <c r="H18" s="236">
        <v>164.67699999999999</v>
      </c>
      <c r="I18" s="236">
        <v>129.01499999999999</v>
      </c>
      <c r="J18" s="236">
        <v>105.048</v>
      </c>
      <c r="K18" s="236">
        <v>49.841000000000001</v>
      </c>
      <c r="L18" s="236">
        <v>82.787000000000006</v>
      </c>
      <c r="M18" s="236">
        <v>36.912999999999997</v>
      </c>
      <c r="N18" s="236">
        <v>66.611999999999995</v>
      </c>
      <c r="O18" s="236">
        <v>82.025999999999996</v>
      </c>
      <c r="P18" s="236">
        <v>148.92099999999999</v>
      </c>
      <c r="Q18" s="236">
        <v>67.013000000000005</v>
      </c>
      <c r="R18" s="236">
        <v>202.054</v>
      </c>
      <c r="S18" s="236">
        <v>39.216000000000001</v>
      </c>
      <c r="T18" s="236">
        <v>148.43799999999999</v>
      </c>
      <c r="U18" s="236">
        <v>65.174000000000007</v>
      </c>
      <c r="V18" s="236">
        <v>48.151000000000003</v>
      </c>
      <c r="W18" s="236">
        <v>41.238</v>
      </c>
      <c r="X18" s="236">
        <v>70.113</v>
      </c>
      <c r="Y18" s="236">
        <v>25.007999999999999</v>
      </c>
      <c r="Z18" s="236">
        <v>40.103000000000002</v>
      </c>
      <c r="AA18" s="236">
        <v>91.3</v>
      </c>
      <c r="AB18" s="236">
        <v>135.61500000000001</v>
      </c>
      <c r="AC18" s="236">
        <v>39.340000000000003</v>
      </c>
      <c r="AD18" s="236">
        <v>128.75200000000001</v>
      </c>
      <c r="AE18" s="236">
        <v>104.547</v>
      </c>
      <c r="AF18" s="236">
        <v>61.84</v>
      </c>
      <c r="AG18" s="236">
        <v>48.171999999999997</v>
      </c>
      <c r="AH18" s="237">
        <v>51.515000000000001</v>
      </c>
      <c r="AI18" s="211">
        <v>57.987000000000002</v>
      </c>
      <c r="AJ18" s="211">
        <v>32.850999999999999</v>
      </c>
      <c r="AK18" s="211">
        <v>55.354999999999997</v>
      </c>
      <c r="AL18" s="211">
        <v>57.670999999999999</v>
      </c>
      <c r="AM18" s="211">
        <v>27.809000000000001</v>
      </c>
    </row>
    <row r="19" spans="1:39" ht="15">
      <c r="A19" s="188">
        <v>43922</v>
      </c>
      <c r="B19" s="216">
        <v>119.66</v>
      </c>
      <c r="C19" s="216">
        <v>214</v>
      </c>
      <c r="D19" s="217">
        <v>170.42</v>
      </c>
      <c r="E19" s="217">
        <v>118.371</v>
      </c>
      <c r="F19" s="217">
        <v>132.297</v>
      </c>
      <c r="G19" s="217">
        <v>120.098</v>
      </c>
      <c r="H19" s="236">
        <v>277.971</v>
      </c>
      <c r="I19" s="236">
        <v>295.86900000000003</v>
      </c>
      <c r="J19" s="236">
        <v>227.32900000000001</v>
      </c>
      <c r="K19" s="236">
        <v>86.713999999999999</v>
      </c>
      <c r="L19" s="236">
        <v>196.33099999999999</v>
      </c>
      <c r="M19" s="236">
        <v>110.05500000000001</v>
      </c>
      <c r="N19" s="236">
        <v>119.762</v>
      </c>
      <c r="O19" s="236">
        <v>212.13399999999999</v>
      </c>
      <c r="P19" s="236">
        <v>259.52999999999997</v>
      </c>
      <c r="Q19" s="236">
        <v>166.32300000000001</v>
      </c>
      <c r="R19" s="236">
        <v>176.15899999999999</v>
      </c>
      <c r="S19" s="236">
        <v>73.319000000000003</v>
      </c>
      <c r="T19" s="236">
        <v>193.602</v>
      </c>
      <c r="U19" s="236">
        <v>126.471</v>
      </c>
      <c r="V19" s="236">
        <v>104.65600000000001</v>
      </c>
      <c r="W19" s="236">
        <v>111.947</v>
      </c>
      <c r="X19" s="236">
        <v>184.619</v>
      </c>
      <c r="Y19" s="236">
        <v>42.453000000000003</v>
      </c>
      <c r="Z19" s="236">
        <v>53.981999999999999</v>
      </c>
      <c r="AA19" s="236">
        <v>188.392</v>
      </c>
      <c r="AB19" s="236">
        <v>251.19499999999999</v>
      </c>
      <c r="AC19" s="236">
        <v>135.08099999999999</v>
      </c>
      <c r="AD19" s="236">
        <v>138.852</v>
      </c>
      <c r="AE19" s="236">
        <v>254.20099999999999</v>
      </c>
      <c r="AF19" s="236">
        <v>106.824</v>
      </c>
      <c r="AG19" s="236">
        <v>169.89400000000001</v>
      </c>
      <c r="AH19" s="237">
        <v>112.80800000000001</v>
      </c>
      <c r="AI19" s="211">
        <v>128.375</v>
      </c>
      <c r="AJ19" s="211">
        <v>45.414999999999999</v>
      </c>
      <c r="AK19" s="211">
        <v>100.52200000000001</v>
      </c>
      <c r="AL19" s="211">
        <v>50.698</v>
      </c>
      <c r="AM19" s="211">
        <v>64.477000000000004</v>
      </c>
    </row>
    <row r="20" spans="1:39" ht="15">
      <c r="A20" s="188">
        <v>43952</v>
      </c>
      <c r="B20" s="216">
        <v>221.37</v>
      </c>
      <c r="C20" s="216">
        <v>346.91</v>
      </c>
      <c r="D20" s="217">
        <v>277.11</v>
      </c>
      <c r="E20" s="217">
        <v>271.73099999999999</v>
      </c>
      <c r="F20" s="217">
        <v>278.346</v>
      </c>
      <c r="G20" s="217">
        <v>367.23700000000002</v>
      </c>
      <c r="H20" s="236">
        <v>455.12799999999999</v>
      </c>
      <c r="I20" s="236">
        <v>317.20499999999998</v>
      </c>
      <c r="J20" s="236">
        <v>339.90199999999999</v>
      </c>
      <c r="K20" s="236">
        <v>135.14699999999999</v>
      </c>
      <c r="L20" s="236">
        <v>227.01</v>
      </c>
      <c r="M20" s="236">
        <v>197.54300000000001</v>
      </c>
      <c r="N20" s="236">
        <v>231.392</v>
      </c>
      <c r="O20" s="236">
        <v>298.43299999999999</v>
      </c>
      <c r="P20" s="236">
        <v>418.19200000000001</v>
      </c>
      <c r="Q20" s="236">
        <v>290.476</v>
      </c>
      <c r="R20" s="236">
        <v>314.238</v>
      </c>
      <c r="S20" s="236">
        <v>177.31399999999999</v>
      </c>
      <c r="T20" s="236">
        <v>382.88</v>
      </c>
      <c r="U20" s="236">
        <v>271.92599999999999</v>
      </c>
      <c r="V20" s="236">
        <v>264.73</v>
      </c>
      <c r="W20" s="236">
        <v>161.06100000000001</v>
      </c>
      <c r="X20" s="236">
        <v>423.92099999999999</v>
      </c>
      <c r="Y20" s="236">
        <v>49.316000000000003</v>
      </c>
      <c r="Z20" s="236">
        <v>146.09800000000001</v>
      </c>
      <c r="AA20" s="236">
        <v>270.01799999999997</v>
      </c>
      <c r="AB20" s="236">
        <v>487.62099999999998</v>
      </c>
      <c r="AC20" s="236">
        <v>202.37100000000001</v>
      </c>
      <c r="AD20" s="236">
        <v>270.995</v>
      </c>
      <c r="AE20" s="236">
        <v>346.68200000000002</v>
      </c>
      <c r="AF20" s="236">
        <v>344.46800000000002</v>
      </c>
      <c r="AG20" s="236">
        <v>170.77699999999999</v>
      </c>
      <c r="AH20" s="237">
        <v>175.37200000000001</v>
      </c>
      <c r="AI20" s="211">
        <v>179.64599999999999</v>
      </c>
      <c r="AJ20" s="211">
        <v>84.037000000000006</v>
      </c>
      <c r="AK20" s="211">
        <v>181.946</v>
      </c>
      <c r="AL20" s="211">
        <v>152.416</v>
      </c>
      <c r="AM20" s="211">
        <v>134.13</v>
      </c>
    </row>
    <row r="21" spans="1:39" ht="15">
      <c r="A21" s="188">
        <v>43983</v>
      </c>
      <c r="B21" s="216">
        <v>141.52000000000001</v>
      </c>
      <c r="C21" s="216">
        <v>306.08999999999997</v>
      </c>
      <c r="D21" s="217">
        <v>223.57</v>
      </c>
      <c r="E21" s="217">
        <v>277.92099999999999</v>
      </c>
      <c r="F21" s="217">
        <v>391.10300000000001</v>
      </c>
      <c r="G21" s="217">
        <v>303.262</v>
      </c>
      <c r="H21" s="236">
        <v>477.97399999999999</v>
      </c>
      <c r="I21" s="236">
        <v>414.399</v>
      </c>
      <c r="J21" s="236">
        <v>319</v>
      </c>
      <c r="K21" s="236">
        <v>194.13</v>
      </c>
      <c r="L21" s="236">
        <v>136.93899999999999</v>
      </c>
      <c r="M21" s="236">
        <v>173.619</v>
      </c>
      <c r="N21" s="236">
        <v>314.47500000000002</v>
      </c>
      <c r="O21" s="236">
        <v>150.65299999999999</v>
      </c>
      <c r="P21" s="236">
        <v>371.72899999999998</v>
      </c>
      <c r="Q21" s="236">
        <v>192.70699999999999</v>
      </c>
      <c r="R21" s="236">
        <v>436.24700000000001</v>
      </c>
      <c r="S21" s="236">
        <v>49.677999999999997</v>
      </c>
      <c r="T21" s="236">
        <v>383.39100000000002</v>
      </c>
      <c r="U21" s="236">
        <v>183.08699999999999</v>
      </c>
      <c r="V21" s="236">
        <v>312.92</v>
      </c>
      <c r="W21" s="236">
        <v>41.786999999999999</v>
      </c>
      <c r="X21" s="236">
        <v>179.03399999999999</v>
      </c>
      <c r="Y21" s="236">
        <v>23.277000000000001</v>
      </c>
      <c r="Z21" s="236">
        <v>88.123000000000005</v>
      </c>
      <c r="AA21" s="236">
        <v>116.902</v>
      </c>
      <c r="AB21" s="236">
        <v>395.755</v>
      </c>
      <c r="AC21" s="236">
        <v>58.476999999999997</v>
      </c>
      <c r="AD21" s="236">
        <v>142.06</v>
      </c>
      <c r="AE21" s="236">
        <v>335.30799999999999</v>
      </c>
      <c r="AF21" s="236">
        <v>157.47200000000001</v>
      </c>
      <c r="AG21" s="236">
        <v>198.505</v>
      </c>
      <c r="AH21" s="237">
        <v>238.786</v>
      </c>
      <c r="AI21" s="211">
        <v>56.524999999999999</v>
      </c>
      <c r="AJ21" s="211">
        <v>73.186000000000007</v>
      </c>
      <c r="AK21" s="211">
        <v>164.47499999999999</v>
      </c>
      <c r="AL21" s="211">
        <v>203.886</v>
      </c>
      <c r="AM21" s="211">
        <v>112.961</v>
      </c>
    </row>
    <row r="22" spans="1:39" ht="15">
      <c r="A22" s="188">
        <v>44013</v>
      </c>
      <c r="B22" s="216">
        <v>22.75</v>
      </c>
      <c r="C22" s="216">
        <v>96.19</v>
      </c>
      <c r="D22" s="217">
        <v>65.989999999999995</v>
      </c>
      <c r="E22" s="217">
        <v>94.594999999999999</v>
      </c>
      <c r="F22" s="217">
        <v>178.898</v>
      </c>
      <c r="G22" s="217">
        <v>73.275000000000006</v>
      </c>
      <c r="H22" s="236">
        <v>112.09099999999999</v>
      </c>
      <c r="I22" s="236">
        <v>147.10400000000001</v>
      </c>
      <c r="J22" s="236">
        <v>62.585999999999999</v>
      </c>
      <c r="K22" s="236">
        <v>36.93</v>
      </c>
      <c r="L22" s="236">
        <v>21.094000000000001</v>
      </c>
      <c r="M22" s="236">
        <v>55.808</v>
      </c>
      <c r="N22" s="236">
        <v>92.849000000000004</v>
      </c>
      <c r="O22" s="236">
        <v>42.421999999999997</v>
      </c>
      <c r="P22" s="236">
        <v>85.953999999999994</v>
      </c>
      <c r="Q22" s="236">
        <v>22.518000000000001</v>
      </c>
      <c r="R22" s="236">
        <v>244.96100000000001</v>
      </c>
      <c r="S22" s="236">
        <v>6.4139999999999997</v>
      </c>
      <c r="T22" s="236">
        <v>74.222999999999999</v>
      </c>
      <c r="U22" s="236">
        <v>59.097000000000001</v>
      </c>
      <c r="V22" s="236">
        <v>136.37</v>
      </c>
      <c r="W22" s="236">
        <v>0</v>
      </c>
      <c r="X22" s="236">
        <v>22.547999999999998</v>
      </c>
      <c r="Y22" s="236">
        <v>16.873000000000001</v>
      </c>
      <c r="Z22" s="236">
        <v>1.857</v>
      </c>
      <c r="AA22" s="236">
        <v>15.645</v>
      </c>
      <c r="AB22" s="236">
        <v>102.601</v>
      </c>
      <c r="AC22" s="236">
        <v>28.042000000000002</v>
      </c>
      <c r="AD22" s="236">
        <v>21.091000000000001</v>
      </c>
      <c r="AE22" s="236">
        <v>70.97</v>
      </c>
      <c r="AF22" s="236">
        <v>23.492000000000001</v>
      </c>
      <c r="AG22" s="236">
        <v>27.498999999999999</v>
      </c>
      <c r="AH22" s="237">
        <v>42.731999999999999</v>
      </c>
      <c r="AI22" s="211">
        <v>12.782999999999999</v>
      </c>
      <c r="AJ22" s="211">
        <v>30.146000000000001</v>
      </c>
      <c r="AK22" s="211">
        <v>17.242000000000001</v>
      </c>
      <c r="AL22" s="211">
        <v>34.612000000000002</v>
      </c>
      <c r="AM22" s="211">
        <v>38.009</v>
      </c>
    </row>
    <row r="23" spans="1:39" ht="15">
      <c r="A23" s="188">
        <v>44044</v>
      </c>
      <c r="B23" s="216">
        <v>19.059999999999999</v>
      </c>
      <c r="C23" s="216">
        <v>58.92</v>
      </c>
      <c r="D23" s="217">
        <v>45.09</v>
      </c>
      <c r="E23" s="217">
        <v>64.599999999999994</v>
      </c>
      <c r="F23" s="217">
        <v>52.701000000000001</v>
      </c>
      <c r="G23" s="217">
        <v>62.18</v>
      </c>
      <c r="H23" s="236">
        <v>40.514000000000003</v>
      </c>
      <c r="I23" s="236">
        <v>33.204000000000001</v>
      </c>
      <c r="J23" s="236">
        <v>34.832000000000001</v>
      </c>
      <c r="K23" s="236">
        <v>53.841000000000001</v>
      </c>
      <c r="L23" s="236">
        <v>25.588000000000001</v>
      </c>
      <c r="M23" s="236">
        <v>34.555</v>
      </c>
      <c r="N23" s="236">
        <v>38.979999999999997</v>
      </c>
      <c r="O23" s="236">
        <v>52.142000000000003</v>
      </c>
      <c r="P23" s="236">
        <v>74.959999999999994</v>
      </c>
      <c r="Q23" s="236">
        <v>18.684000000000001</v>
      </c>
      <c r="R23" s="236">
        <v>71.510000000000005</v>
      </c>
      <c r="S23" s="236">
        <v>12.224</v>
      </c>
      <c r="T23" s="236">
        <v>62.215000000000003</v>
      </c>
      <c r="U23" s="236">
        <v>24.375</v>
      </c>
      <c r="V23" s="236">
        <v>120.211</v>
      </c>
      <c r="W23" s="236">
        <v>0.74299999999999999</v>
      </c>
      <c r="X23" s="236">
        <v>40.381999999999998</v>
      </c>
      <c r="Y23" s="236">
        <v>15.428000000000001</v>
      </c>
      <c r="Z23" s="236">
        <v>21.359000000000002</v>
      </c>
      <c r="AA23" s="236">
        <v>4.7140000000000004</v>
      </c>
      <c r="AB23" s="236">
        <v>34.521999999999998</v>
      </c>
      <c r="AC23" s="236">
        <v>34.82</v>
      </c>
      <c r="AD23" s="236">
        <v>37.972999999999999</v>
      </c>
      <c r="AE23" s="236">
        <v>28.937000000000001</v>
      </c>
      <c r="AF23" s="236">
        <v>4.2190000000000003</v>
      </c>
      <c r="AG23" s="236">
        <v>36.881</v>
      </c>
      <c r="AH23" s="237">
        <v>13.429</v>
      </c>
      <c r="AI23" s="211">
        <v>18.164000000000001</v>
      </c>
      <c r="AJ23" s="211">
        <v>29.698</v>
      </c>
      <c r="AK23" s="211">
        <v>11.727</v>
      </c>
      <c r="AL23" s="211">
        <v>7.181</v>
      </c>
      <c r="AM23" s="211">
        <v>26.457999999999998</v>
      </c>
    </row>
    <row r="24" spans="1:39" ht="15">
      <c r="A24" s="188">
        <v>44075</v>
      </c>
      <c r="B24" s="216">
        <v>26.35</v>
      </c>
      <c r="C24" s="216">
        <v>57.67</v>
      </c>
      <c r="D24" s="217">
        <v>43.19</v>
      </c>
      <c r="E24" s="217">
        <v>83.164000000000001</v>
      </c>
      <c r="F24" s="217">
        <v>20.388999999999999</v>
      </c>
      <c r="G24" s="217">
        <v>41.279000000000003</v>
      </c>
      <c r="H24" s="236">
        <v>73.63</v>
      </c>
      <c r="I24" s="236">
        <v>55.258000000000003</v>
      </c>
      <c r="J24" s="236">
        <v>17.195</v>
      </c>
      <c r="K24" s="236">
        <v>34.582999999999998</v>
      </c>
      <c r="L24" s="236">
        <v>17.481000000000002</v>
      </c>
      <c r="M24" s="236">
        <v>30.132000000000001</v>
      </c>
      <c r="N24" s="236">
        <v>69.975999999999999</v>
      </c>
      <c r="O24" s="236">
        <v>37.212000000000003</v>
      </c>
      <c r="P24" s="236">
        <v>75.432000000000002</v>
      </c>
      <c r="Q24" s="236">
        <v>40.475999999999999</v>
      </c>
      <c r="R24" s="236">
        <v>39.347999999999999</v>
      </c>
      <c r="S24" s="236">
        <v>28.684000000000001</v>
      </c>
      <c r="T24" s="236">
        <v>91.355000000000004</v>
      </c>
      <c r="U24" s="236">
        <v>14.042999999999999</v>
      </c>
      <c r="V24" s="236">
        <v>74.031000000000006</v>
      </c>
      <c r="W24" s="236">
        <v>7.73</v>
      </c>
      <c r="X24" s="236">
        <v>11.510999999999999</v>
      </c>
      <c r="Y24" s="236">
        <v>23.547999999999998</v>
      </c>
      <c r="Z24" s="236">
        <v>41.805999999999997</v>
      </c>
      <c r="AA24" s="236">
        <v>36.567</v>
      </c>
      <c r="AB24" s="236">
        <v>28.422000000000001</v>
      </c>
      <c r="AC24" s="236">
        <v>38.35</v>
      </c>
      <c r="AD24" s="236">
        <v>29.573</v>
      </c>
      <c r="AE24" s="236">
        <v>34.51</v>
      </c>
      <c r="AF24" s="236">
        <v>12.872</v>
      </c>
      <c r="AG24" s="236">
        <v>39.418999999999997</v>
      </c>
      <c r="AH24" s="237">
        <v>13.997</v>
      </c>
      <c r="AI24" s="211">
        <v>18.867000000000001</v>
      </c>
      <c r="AJ24" s="211">
        <v>75.757000000000005</v>
      </c>
      <c r="AK24" s="211">
        <v>18.934999999999999</v>
      </c>
      <c r="AL24" s="211">
        <v>9.0939999999999994</v>
      </c>
      <c r="AM24" s="211">
        <v>26.550999999999998</v>
      </c>
    </row>
    <row r="25" spans="1:39" ht="15">
      <c r="A25" s="188">
        <v>44105</v>
      </c>
      <c r="B25" s="216">
        <v>28.18</v>
      </c>
      <c r="C25" s="216">
        <v>57.91</v>
      </c>
      <c r="D25" s="217">
        <v>46.89</v>
      </c>
      <c r="E25" s="217">
        <v>45.798999999999999</v>
      </c>
      <c r="F25" s="217">
        <v>49.95</v>
      </c>
      <c r="G25" s="217">
        <v>67.944999999999993</v>
      </c>
      <c r="H25" s="236">
        <v>109.43300000000001</v>
      </c>
      <c r="I25" s="236">
        <v>86.819000000000003</v>
      </c>
      <c r="J25" s="236">
        <v>19.664999999999999</v>
      </c>
      <c r="K25" s="236">
        <v>31.314</v>
      </c>
      <c r="L25" s="236">
        <v>33.834000000000003</v>
      </c>
      <c r="M25" s="236">
        <v>47.874000000000002</v>
      </c>
      <c r="N25" s="236">
        <v>22.55</v>
      </c>
      <c r="O25" s="236">
        <v>19.286999999999999</v>
      </c>
      <c r="P25" s="236">
        <v>32.575000000000003</v>
      </c>
      <c r="Q25" s="236">
        <v>30.151</v>
      </c>
      <c r="R25" s="236">
        <v>30.887</v>
      </c>
      <c r="S25" s="236">
        <v>28.18</v>
      </c>
      <c r="T25" s="236">
        <v>80.516000000000005</v>
      </c>
      <c r="U25" s="236">
        <v>46.484000000000002</v>
      </c>
      <c r="V25" s="236">
        <v>25.295999999999999</v>
      </c>
      <c r="W25" s="236">
        <v>30.751000000000001</v>
      </c>
      <c r="X25" s="236">
        <v>14.974</v>
      </c>
      <c r="Y25" s="236">
        <v>21.751000000000001</v>
      </c>
      <c r="Z25" s="236">
        <v>18.533000000000001</v>
      </c>
      <c r="AA25" s="236">
        <v>43.393000000000001</v>
      </c>
      <c r="AB25" s="236">
        <v>75.346999999999994</v>
      </c>
      <c r="AC25" s="236">
        <v>125.712</v>
      </c>
      <c r="AD25" s="236">
        <v>37.909999999999997</v>
      </c>
      <c r="AE25" s="236">
        <v>28.172000000000001</v>
      </c>
      <c r="AF25" s="236">
        <v>24.132999999999999</v>
      </c>
      <c r="AG25" s="236">
        <v>30.276</v>
      </c>
      <c r="AH25" s="237">
        <v>55.244999999999997</v>
      </c>
      <c r="AI25" s="211">
        <v>14.683999999999999</v>
      </c>
      <c r="AJ25" s="211">
        <v>41.005000000000003</v>
      </c>
      <c r="AK25" s="211">
        <v>39.232999999999997</v>
      </c>
      <c r="AL25" s="211">
        <v>12.77</v>
      </c>
      <c r="AM25" s="211">
        <v>63.508000000000003</v>
      </c>
    </row>
    <row r="26" spans="1:39" ht="15">
      <c r="A26" s="188">
        <v>44136</v>
      </c>
      <c r="B26" s="216">
        <v>27.69</v>
      </c>
      <c r="C26" s="216">
        <v>35.31</v>
      </c>
      <c r="D26" s="217">
        <v>33.51</v>
      </c>
      <c r="E26" s="217">
        <v>38.601999999999997</v>
      </c>
      <c r="F26" s="217">
        <v>30.149000000000001</v>
      </c>
      <c r="G26" s="217">
        <v>39.252000000000002</v>
      </c>
      <c r="H26" s="236">
        <v>53.015000000000001</v>
      </c>
      <c r="I26" s="236">
        <v>69.480999999999995</v>
      </c>
      <c r="J26" s="236">
        <v>46.645000000000003</v>
      </c>
      <c r="K26" s="236">
        <v>26.957999999999998</v>
      </c>
      <c r="L26" s="236">
        <v>21.713999999999999</v>
      </c>
      <c r="M26" s="236">
        <v>38.764000000000003</v>
      </c>
      <c r="N26" s="236">
        <v>38.521000000000001</v>
      </c>
      <c r="O26" s="236">
        <v>25.974</v>
      </c>
      <c r="P26" s="236">
        <v>32.468000000000004</v>
      </c>
      <c r="Q26" s="236">
        <v>43.514000000000003</v>
      </c>
      <c r="R26" s="236">
        <v>27.527999999999999</v>
      </c>
      <c r="S26" s="236">
        <v>29.335000000000001</v>
      </c>
      <c r="T26" s="236">
        <v>42.503</v>
      </c>
      <c r="U26" s="236">
        <v>60.722999999999999</v>
      </c>
      <c r="V26" s="236">
        <v>22.669</v>
      </c>
      <c r="W26" s="236">
        <v>25.509</v>
      </c>
      <c r="X26" s="236">
        <v>21.186</v>
      </c>
      <c r="Y26" s="236">
        <v>24.29</v>
      </c>
      <c r="Z26" s="236">
        <v>22.457999999999998</v>
      </c>
      <c r="AA26" s="236">
        <v>40.555999999999997</v>
      </c>
      <c r="AB26" s="236">
        <v>39.261000000000003</v>
      </c>
      <c r="AC26" s="236">
        <v>45.064999999999998</v>
      </c>
      <c r="AD26" s="236">
        <v>21.829000000000001</v>
      </c>
      <c r="AE26" s="236">
        <v>30.959</v>
      </c>
      <c r="AF26" s="236">
        <v>22.492000000000001</v>
      </c>
      <c r="AG26" s="236">
        <v>23.591999999999999</v>
      </c>
      <c r="AH26" s="237">
        <v>30.696000000000002</v>
      </c>
      <c r="AI26" s="211">
        <v>14.634</v>
      </c>
      <c r="AJ26" s="211">
        <v>27.31</v>
      </c>
      <c r="AK26" s="211">
        <v>24.164999999999999</v>
      </c>
      <c r="AL26" s="211">
        <v>20.376000000000001</v>
      </c>
      <c r="AM26" s="211">
        <v>30.698</v>
      </c>
    </row>
    <row r="27" spans="1:39" ht="15">
      <c r="A27" s="188">
        <v>44166</v>
      </c>
      <c r="B27" s="216">
        <v>25.07</v>
      </c>
      <c r="C27" s="216">
        <v>25.07</v>
      </c>
      <c r="D27" s="217">
        <v>25.07</v>
      </c>
      <c r="E27" s="217">
        <v>28.760999999999999</v>
      </c>
      <c r="F27" s="217">
        <v>25.632000000000001</v>
      </c>
      <c r="G27" s="217">
        <v>42.22</v>
      </c>
      <c r="H27" s="236">
        <v>35.171999999999997</v>
      </c>
      <c r="I27" s="236">
        <v>37.429000000000002</v>
      </c>
      <c r="J27" s="236">
        <v>25.998000000000001</v>
      </c>
      <c r="K27" s="236">
        <v>20.54</v>
      </c>
      <c r="L27" s="236">
        <v>17.805</v>
      </c>
      <c r="M27" s="236">
        <v>23.14</v>
      </c>
      <c r="N27" s="236">
        <v>24.887</v>
      </c>
      <c r="O27" s="236">
        <v>22.1</v>
      </c>
      <c r="P27" s="236">
        <v>28.382000000000001</v>
      </c>
      <c r="Q27" s="236">
        <v>29.841999999999999</v>
      </c>
      <c r="R27" s="236">
        <v>24.981000000000002</v>
      </c>
      <c r="S27" s="236">
        <v>27.222999999999999</v>
      </c>
      <c r="T27" s="236">
        <v>29.69</v>
      </c>
      <c r="U27" s="236">
        <v>37.264000000000003</v>
      </c>
      <c r="V27" s="236">
        <v>20.966000000000001</v>
      </c>
      <c r="W27" s="236">
        <v>17.113</v>
      </c>
      <c r="X27" s="236">
        <v>20.709</v>
      </c>
      <c r="Y27" s="236">
        <v>13.657999999999999</v>
      </c>
      <c r="Z27" s="236">
        <v>20.731999999999999</v>
      </c>
      <c r="AA27" s="236">
        <v>26.504000000000001</v>
      </c>
      <c r="AB27" s="236">
        <v>27.318000000000001</v>
      </c>
      <c r="AC27" s="236">
        <v>25.655000000000001</v>
      </c>
      <c r="AD27" s="236">
        <v>46.093000000000004</v>
      </c>
      <c r="AE27" s="236">
        <v>26.259</v>
      </c>
      <c r="AF27" s="236">
        <v>18.097999999999999</v>
      </c>
      <c r="AG27" s="236">
        <v>27.15</v>
      </c>
      <c r="AH27" s="237">
        <v>22.280999999999999</v>
      </c>
      <c r="AI27" s="211">
        <v>13.962</v>
      </c>
      <c r="AJ27" s="211">
        <v>18.940999999999999</v>
      </c>
      <c r="AK27" s="211">
        <v>20.04</v>
      </c>
      <c r="AL27" s="211">
        <v>20.32</v>
      </c>
      <c r="AM27" s="211">
        <v>17.872</v>
      </c>
    </row>
    <row r="28" spans="1:39" ht="15">
      <c r="A28" s="188">
        <v>44197</v>
      </c>
      <c r="B28" s="216">
        <v>21.19</v>
      </c>
      <c r="C28" s="216">
        <v>25.35</v>
      </c>
      <c r="D28" s="217">
        <v>21.92</v>
      </c>
      <c r="E28" s="217">
        <v>25.914999999999999</v>
      </c>
      <c r="F28" s="217">
        <v>21.763000000000002</v>
      </c>
      <c r="G28" s="217">
        <v>38.837000000000003</v>
      </c>
      <c r="H28" s="236">
        <v>31.902000000000001</v>
      </c>
      <c r="I28" s="236">
        <v>28.913</v>
      </c>
      <c r="J28" s="236">
        <v>20.149999999999999</v>
      </c>
      <c r="K28" s="236">
        <v>17.960999999999999</v>
      </c>
      <c r="L28" s="236">
        <v>16.516999999999999</v>
      </c>
      <c r="M28" s="236">
        <v>17.405999999999999</v>
      </c>
      <c r="N28" s="236">
        <v>20.390999999999998</v>
      </c>
      <c r="O28" s="236">
        <v>25.983000000000001</v>
      </c>
      <c r="P28" s="236">
        <v>24.736999999999998</v>
      </c>
      <c r="Q28" s="236">
        <v>23.035</v>
      </c>
      <c r="R28" s="236">
        <v>23.117999999999999</v>
      </c>
      <c r="S28" s="236">
        <v>22.109000000000002</v>
      </c>
      <c r="T28" s="236">
        <v>26.99</v>
      </c>
      <c r="U28" s="236">
        <v>24.524000000000001</v>
      </c>
      <c r="V28" s="236">
        <v>22.114000000000001</v>
      </c>
      <c r="W28" s="236">
        <v>15.983000000000001</v>
      </c>
      <c r="X28" s="236">
        <v>18.736999999999998</v>
      </c>
      <c r="Y28" s="236">
        <v>11.849</v>
      </c>
      <c r="Z28" s="236">
        <v>16.602</v>
      </c>
      <c r="AA28" s="236">
        <v>53.177</v>
      </c>
      <c r="AB28" s="236">
        <v>24.021000000000001</v>
      </c>
      <c r="AC28" s="236">
        <v>22.048999999999999</v>
      </c>
      <c r="AD28" s="236">
        <v>31.724</v>
      </c>
      <c r="AE28" s="236">
        <v>25.256</v>
      </c>
      <c r="AF28" s="236">
        <v>17.161000000000001</v>
      </c>
      <c r="AG28" s="236">
        <v>20.323</v>
      </c>
      <c r="AH28" s="237">
        <v>22.678999999999998</v>
      </c>
      <c r="AI28" s="211">
        <v>18.832000000000001</v>
      </c>
      <c r="AJ28" s="211">
        <v>15.382</v>
      </c>
      <c r="AK28" s="211">
        <v>21.332999999999998</v>
      </c>
      <c r="AL28" s="211">
        <v>16.645</v>
      </c>
      <c r="AM28" s="211">
        <v>15.182</v>
      </c>
    </row>
    <row r="29" spans="1:39" ht="15">
      <c r="A29" s="188">
        <v>44228</v>
      </c>
      <c r="B29" s="216">
        <v>26.77</v>
      </c>
      <c r="C29" s="216">
        <v>36.36</v>
      </c>
      <c r="D29" s="217">
        <v>30.25</v>
      </c>
      <c r="E29" s="217">
        <v>29.082999999999998</v>
      </c>
      <c r="F29" s="217">
        <v>23.337</v>
      </c>
      <c r="G29" s="217">
        <v>39.024000000000001</v>
      </c>
      <c r="H29" s="236">
        <v>61.267000000000003</v>
      </c>
      <c r="I29" s="236">
        <v>43.932000000000002</v>
      </c>
      <c r="J29" s="236">
        <v>22.873000000000001</v>
      </c>
      <c r="K29" s="236">
        <v>22.724</v>
      </c>
      <c r="L29" s="236">
        <v>15.644</v>
      </c>
      <c r="M29" s="236">
        <v>24.640999999999998</v>
      </c>
      <c r="N29" s="236">
        <v>29.7</v>
      </c>
      <c r="O29" s="236">
        <v>31.350999999999999</v>
      </c>
      <c r="P29" s="236">
        <v>29.434000000000001</v>
      </c>
      <c r="Q29" s="236">
        <v>51.44</v>
      </c>
      <c r="R29" s="236">
        <v>33.241</v>
      </c>
      <c r="S29" s="236">
        <v>24.148</v>
      </c>
      <c r="T29" s="236">
        <v>27.361000000000001</v>
      </c>
      <c r="U29" s="236">
        <v>28.99</v>
      </c>
      <c r="V29" s="236">
        <v>21.236000000000001</v>
      </c>
      <c r="W29" s="236">
        <v>19.693999999999999</v>
      </c>
      <c r="X29" s="236">
        <v>16.725999999999999</v>
      </c>
      <c r="Y29" s="236">
        <v>15.092000000000001</v>
      </c>
      <c r="Z29" s="236">
        <v>19.952000000000002</v>
      </c>
      <c r="AA29" s="236">
        <v>85.617999999999995</v>
      </c>
      <c r="AB29" s="236">
        <v>20.882999999999999</v>
      </c>
      <c r="AC29" s="236">
        <v>41.209000000000003</v>
      </c>
      <c r="AD29" s="236">
        <v>24.376000000000001</v>
      </c>
      <c r="AE29" s="236">
        <v>35.390999999999998</v>
      </c>
      <c r="AF29" s="236">
        <v>14.962</v>
      </c>
      <c r="AG29" s="236">
        <v>24.024999999999999</v>
      </c>
      <c r="AH29" s="237">
        <v>24.584</v>
      </c>
      <c r="AI29" s="211">
        <v>17.783000000000001</v>
      </c>
      <c r="AJ29" s="211">
        <v>21.673999999999999</v>
      </c>
      <c r="AK29" s="211">
        <v>29.437999999999999</v>
      </c>
      <c r="AL29" s="211">
        <v>14.925000000000001</v>
      </c>
      <c r="AM29" s="211">
        <v>15.888</v>
      </c>
    </row>
    <row r="30" spans="1:39" ht="15">
      <c r="A30" s="188">
        <v>44256</v>
      </c>
      <c r="B30" s="216">
        <v>80.150000000000006</v>
      </c>
      <c r="C30" s="216">
        <v>116.98</v>
      </c>
      <c r="D30" s="217">
        <v>92.34</v>
      </c>
      <c r="E30" s="217">
        <v>79.076999999999998</v>
      </c>
      <c r="F30" s="217">
        <v>78.956000000000003</v>
      </c>
      <c r="G30" s="217">
        <v>190.381</v>
      </c>
      <c r="H30" s="236">
        <v>142.215</v>
      </c>
      <c r="I30" s="236">
        <v>116.899</v>
      </c>
      <c r="J30" s="236">
        <v>57.28</v>
      </c>
      <c r="K30" s="236">
        <v>89.989000000000004</v>
      </c>
      <c r="L30" s="236">
        <v>40.079000000000001</v>
      </c>
      <c r="M30" s="236">
        <v>63.433999999999997</v>
      </c>
      <c r="N30" s="236">
        <v>92.793000000000006</v>
      </c>
      <c r="O30" s="236">
        <v>170.97499999999999</v>
      </c>
      <c r="P30" s="236">
        <v>74.328999999999994</v>
      </c>
      <c r="Q30" s="236">
        <v>215.315</v>
      </c>
      <c r="R30" s="236">
        <v>43.65</v>
      </c>
      <c r="S30" s="236">
        <v>150.86199999999999</v>
      </c>
      <c r="T30" s="236">
        <v>71.983999999999995</v>
      </c>
      <c r="U30" s="236">
        <v>54.142000000000003</v>
      </c>
      <c r="V30" s="236">
        <v>45.499000000000002</v>
      </c>
      <c r="W30" s="236">
        <v>68.623999999999995</v>
      </c>
      <c r="X30" s="236">
        <v>26.23</v>
      </c>
      <c r="Y30" s="236">
        <v>42.668999999999997</v>
      </c>
      <c r="Z30" s="236">
        <v>92.46</v>
      </c>
      <c r="AA30" s="236">
        <v>143.77600000000001</v>
      </c>
      <c r="AB30" s="236">
        <v>41.182000000000002</v>
      </c>
      <c r="AC30" s="236">
        <v>132.05000000000001</v>
      </c>
      <c r="AD30" s="236">
        <v>112.489</v>
      </c>
      <c r="AE30" s="236">
        <v>73.552999999999997</v>
      </c>
      <c r="AF30" s="236">
        <v>51.87</v>
      </c>
      <c r="AG30" s="236">
        <v>55.527000000000001</v>
      </c>
      <c r="AH30" s="237">
        <v>67.822000000000003</v>
      </c>
      <c r="AI30" s="211">
        <v>35.692</v>
      </c>
      <c r="AJ30" s="211">
        <v>54.000999999999998</v>
      </c>
      <c r="AK30" s="211">
        <v>64.275999999999996</v>
      </c>
      <c r="AL30" s="211">
        <v>28.317</v>
      </c>
      <c r="AM30" s="211">
        <v>75.114000000000004</v>
      </c>
    </row>
    <row r="31" spans="1:39" ht="15">
      <c r="A31" s="188">
        <v>44287</v>
      </c>
      <c r="B31" s="216">
        <v>119.66</v>
      </c>
      <c r="C31" s="216">
        <v>214</v>
      </c>
      <c r="D31" s="217">
        <v>170.42</v>
      </c>
      <c r="E31" s="217">
        <v>138.315</v>
      </c>
      <c r="F31" s="217">
        <v>138.28800000000001</v>
      </c>
      <c r="G31" s="217">
        <v>307.85199999999998</v>
      </c>
      <c r="H31" s="236">
        <v>310.15300000000002</v>
      </c>
      <c r="I31" s="236">
        <v>243.2</v>
      </c>
      <c r="J31" s="236">
        <v>95.382999999999996</v>
      </c>
      <c r="K31" s="236">
        <v>206.47399999999999</v>
      </c>
      <c r="L31" s="236">
        <v>114.229</v>
      </c>
      <c r="M31" s="236">
        <v>115.35599999999999</v>
      </c>
      <c r="N31" s="236">
        <v>231.53800000000001</v>
      </c>
      <c r="O31" s="236">
        <v>284.286</v>
      </c>
      <c r="P31" s="236">
        <v>172.351</v>
      </c>
      <c r="Q31" s="236">
        <v>185.58699999999999</v>
      </c>
      <c r="R31" s="236">
        <v>78.591999999999999</v>
      </c>
      <c r="S31" s="236">
        <v>195.43899999999999</v>
      </c>
      <c r="T31" s="236">
        <v>132.607</v>
      </c>
      <c r="U31" s="236">
        <v>113.376</v>
      </c>
      <c r="V31" s="236">
        <v>118.863</v>
      </c>
      <c r="W31" s="236">
        <v>182.042</v>
      </c>
      <c r="X31" s="236">
        <v>44.572000000000003</v>
      </c>
      <c r="Y31" s="236">
        <v>56.494</v>
      </c>
      <c r="Z31" s="236">
        <v>191.32300000000001</v>
      </c>
      <c r="AA31" s="236">
        <v>262.17200000000003</v>
      </c>
      <c r="AB31" s="236">
        <v>139.124</v>
      </c>
      <c r="AC31" s="236">
        <v>141.51900000000001</v>
      </c>
      <c r="AD31" s="236">
        <v>266.65800000000002</v>
      </c>
      <c r="AE31" s="236">
        <v>118.104</v>
      </c>
      <c r="AF31" s="236">
        <v>187.78200000000001</v>
      </c>
      <c r="AG31" s="236">
        <v>118.30500000000001</v>
      </c>
      <c r="AH31" s="237">
        <v>140.893</v>
      </c>
      <c r="AI31" s="211">
        <v>49.395000000000003</v>
      </c>
      <c r="AJ31" s="211">
        <v>99.429000000000002</v>
      </c>
      <c r="AK31" s="211">
        <v>56.287999999999997</v>
      </c>
      <c r="AL31" s="211">
        <v>65.594999999999999</v>
      </c>
      <c r="AM31" s="211">
        <v>113.878</v>
      </c>
    </row>
    <row r="32" spans="1:39" ht="15">
      <c r="A32" s="188">
        <v>44317</v>
      </c>
      <c r="B32" s="216">
        <v>221.37</v>
      </c>
      <c r="C32" s="216">
        <v>346.91</v>
      </c>
      <c r="D32" s="217">
        <v>277.11</v>
      </c>
      <c r="E32" s="217">
        <v>284.05200000000002</v>
      </c>
      <c r="F32" s="217">
        <v>386.024</v>
      </c>
      <c r="G32" s="217">
        <v>471.78500000000003</v>
      </c>
      <c r="H32" s="236">
        <v>321.68900000000002</v>
      </c>
      <c r="I32" s="236">
        <v>349.57499999999999</v>
      </c>
      <c r="J32" s="236">
        <v>144.34700000000001</v>
      </c>
      <c r="K32" s="236">
        <v>230.93199999999999</v>
      </c>
      <c r="L32" s="236">
        <v>202.49100000000001</v>
      </c>
      <c r="M32" s="236">
        <v>228.96799999999999</v>
      </c>
      <c r="N32" s="236">
        <v>308.21600000000001</v>
      </c>
      <c r="O32" s="236">
        <v>434.71800000000002</v>
      </c>
      <c r="P32" s="236">
        <v>290.459</v>
      </c>
      <c r="Q32" s="236">
        <v>321.76400000000001</v>
      </c>
      <c r="R32" s="236">
        <v>182.86699999999999</v>
      </c>
      <c r="S32" s="236">
        <v>383.89800000000002</v>
      </c>
      <c r="T32" s="236">
        <v>274.13799999999998</v>
      </c>
      <c r="U32" s="236">
        <v>274.18099999999998</v>
      </c>
      <c r="V32" s="236">
        <v>164.91</v>
      </c>
      <c r="W32" s="236">
        <v>418.31099999999998</v>
      </c>
      <c r="X32" s="236">
        <v>51.106000000000002</v>
      </c>
      <c r="Y32" s="236">
        <v>146.45599999999999</v>
      </c>
      <c r="Z32" s="236">
        <v>272.54500000000002</v>
      </c>
      <c r="AA32" s="236">
        <v>497.49400000000003</v>
      </c>
      <c r="AB32" s="236">
        <v>205.81399999999999</v>
      </c>
      <c r="AC32" s="236">
        <v>273.54000000000002</v>
      </c>
      <c r="AD32" s="236">
        <v>356.745</v>
      </c>
      <c r="AE32" s="236">
        <v>355.44299999999998</v>
      </c>
      <c r="AF32" s="236">
        <v>179.79400000000001</v>
      </c>
      <c r="AG32" s="236">
        <v>179.827</v>
      </c>
      <c r="AH32" s="237">
        <v>187.77699999999999</v>
      </c>
      <c r="AI32" s="211">
        <v>90.179000000000002</v>
      </c>
      <c r="AJ32" s="211">
        <v>173.756</v>
      </c>
      <c r="AK32" s="211">
        <v>160.87100000000001</v>
      </c>
      <c r="AL32" s="211">
        <v>135.05600000000001</v>
      </c>
      <c r="AM32" s="211">
        <v>269.35199999999998</v>
      </c>
    </row>
    <row r="33" spans="1:39" ht="15">
      <c r="A33" s="188">
        <v>44348</v>
      </c>
      <c r="B33" s="165">
        <v>141.52000000000001</v>
      </c>
      <c r="C33" s="165">
        <v>306.08999999999997</v>
      </c>
      <c r="D33" s="217">
        <v>223.57</v>
      </c>
      <c r="E33" s="217">
        <v>394.77199999999999</v>
      </c>
      <c r="F33" s="217">
        <v>310.30700000000002</v>
      </c>
      <c r="G33" s="217">
        <v>482.06799999999998</v>
      </c>
      <c r="H33" s="236">
        <v>417.63</v>
      </c>
      <c r="I33" s="236">
        <v>321.71600000000001</v>
      </c>
      <c r="J33" s="236">
        <v>198.78299999999999</v>
      </c>
      <c r="K33" s="236">
        <v>138.352</v>
      </c>
      <c r="L33" s="236">
        <v>178.13800000000001</v>
      </c>
      <c r="M33" s="236">
        <v>311.73700000000002</v>
      </c>
      <c r="N33" s="236">
        <v>153.982</v>
      </c>
      <c r="O33" s="236">
        <v>377.05099999999999</v>
      </c>
      <c r="P33" s="236">
        <v>202.096</v>
      </c>
      <c r="Q33" s="236">
        <v>438.83699999999999</v>
      </c>
      <c r="R33" s="236">
        <v>51.773000000000003</v>
      </c>
      <c r="S33" s="236">
        <v>383.62700000000001</v>
      </c>
      <c r="T33" s="236">
        <v>192.648</v>
      </c>
      <c r="U33" s="236">
        <v>316.17500000000001</v>
      </c>
      <c r="V33" s="236">
        <v>43.223999999999997</v>
      </c>
      <c r="W33" s="236">
        <v>177.946</v>
      </c>
      <c r="X33" s="236">
        <v>24.821999999999999</v>
      </c>
      <c r="Y33" s="236">
        <v>88.543000000000006</v>
      </c>
      <c r="Z33" s="236">
        <v>117.13800000000001</v>
      </c>
      <c r="AA33" s="236">
        <v>397.983</v>
      </c>
      <c r="AB33" s="236">
        <v>61.555</v>
      </c>
      <c r="AC33" s="236">
        <v>142.785</v>
      </c>
      <c r="AD33" s="236">
        <v>338.13099999999997</v>
      </c>
      <c r="AE33" s="236">
        <v>160.76599999999999</v>
      </c>
      <c r="AF33" s="236">
        <v>209.702</v>
      </c>
      <c r="AG33" s="236">
        <v>240.81299999999999</v>
      </c>
      <c r="AH33" s="237">
        <v>59.131999999999998</v>
      </c>
      <c r="AI33" s="211">
        <v>76.037000000000006</v>
      </c>
      <c r="AJ33" s="211">
        <v>171.84399999999999</v>
      </c>
      <c r="AK33" s="211">
        <v>207.97499999999999</v>
      </c>
      <c r="AL33" s="211">
        <v>113.255</v>
      </c>
      <c r="AM33" s="211">
        <v>278.04899999999998</v>
      </c>
    </row>
    <row r="34" spans="1:39" ht="15">
      <c r="A34" s="188">
        <v>44378</v>
      </c>
      <c r="B34" s="216">
        <v>22.75</v>
      </c>
      <c r="C34" s="216">
        <v>96.19</v>
      </c>
      <c r="D34" s="217">
        <v>65.989999999999995</v>
      </c>
      <c r="E34" s="217">
        <v>178.971</v>
      </c>
      <c r="F34" s="217">
        <v>75.347999999999999</v>
      </c>
      <c r="G34" s="217">
        <v>113.11199999999999</v>
      </c>
      <c r="H34" s="236">
        <v>157.459</v>
      </c>
      <c r="I34" s="236">
        <v>63.957999999999998</v>
      </c>
      <c r="J34" s="236">
        <v>39.375999999999998</v>
      </c>
      <c r="K34" s="236">
        <v>21.552</v>
      </c>
      <c r="L34" s="236">
        <v>57.804000000000002</v>
      </c>
      <c r="M34" s="236">
        <v>91.866</v>
      </c>
      <c r="N34" s="236">
        <v>43.924999999999997</v>
      </c>
      <c r="O34" s="236">
        <v>86.867999999999995</v>
      </c>
      <c r="P34" s="236">
        <v>25.324999999999999</v>
      </c>
      <c r="Q34" s="236">
        <v>245.715</v>
      </c>
      <c r="R34" s="236">
        <v>8.0549999999999997</v>
      </c>
      <c r="S34" s="236">
        <v>74.247</v>
      </c>
      <c r="T34" s="236">
        <v>62.436</v>
      </c>
      <c r="U34" s="236">
        <v>137.94200000000001</v>
      </c>
      <c r="V34" s="236">
        <v>0</v>
      </c>
      <c r="W34" s="236">
        <v>22.064</v>
      </c>
      <c r="X34" s="236">
        <v>17.565000000000001</v>
      </c>
      <c r="Y34" s="236">
        <v>3.3639999999999999</v>
      </c>
      <c r="Z34" s="236">
        <v>15.409000000000001</v>
      </c>
      <c r="AA34" s="236">
        <v>102.74</v>
      </c>
      <c r="AB34" s="236">
        <v>27.294</v>
      </c>
      <c r="AC34" s="236">
        <v>21.747</v>
      </c>
      <c r="AD34" s="236">
        <v>71.646000000000001</v>
      </c>
      <c r="AE34" s="236">
        <v>25.510999999999999</v>
      </c>
      <c r="AF34" s="236">
        <v>30.155999999999999</v>
      </c>
      <c r="AG34" s="236">
        <v>43.515000000000001</v>
      </c>
      <c r="AH34" s="237">
        <v>10.763999999999999</v>
      </c>
      <c r="AI34" s="211">
        <v>31.065999999999999</v>
      </c>
      <c r="AJ34" s="211">
        <v>17.463000000000001</v>
      </c>
      <c r="AK34" s="211">
        <v>35.847999999999999</v>
      </c>
      <c r="AL34" s="211">
        <v>37.911000000000001</v>
      </c>
      <c r="AM34" s="211">
        <v>100.90300000000001</v>
      </c>
    </row>
    <row r="35" spans="1:39" ht="15">
      <c r="A35" s="188">
        <v>44409</v>
      </c>
      <c r="B35" s="216">
        <v>19.059999999999999</v>
      </c>
      <c r="C35" s="216">
        <v>58.92</v>
      </c>
      <c r="D35" s="217">
        <v>45.09</v>
      </c>
      <c r="E35" s="217">
        <v>52.987000000000002</v>
      </c>
      <c r="F35" s="217">
        <v>64.363</v>
      </c>
      <c r="G35" s="217">
        <v>41.277999999999999</v>
      </c>
      <c r="H35" s="236">
        <v>34.700000000000003</v>
      </c>
      <c r="I35" s="236">
        <v>35.984000000000002</v>
      </c>
      <c r="J35" s="236">
        <v>56.244</v>
      </c>
      <c r="K35" s="236">
        <v>26.138999999999999</v>
      </c>
      <c r="L35" s="236">
        <v>35.313000000000002</v>
      </c>
      <c r="M35" s="236">
        <v>38.161999999999999</v>
      </c>
      <c r="N35" s="236">
        <v>53.801000000000002</v>
      </c>
      <c r="O35" s="236">
        <v>75.858000000000004</v>
      </c>
      <c r="P35" s="236">
        <v>20.088000000000001</v>
      </c>
      <c r="Q35" s="236">
        <v>72.049000000000007</v>
      </c>
      <c r="R35" s="236">
        <v>3.4380000000000002</v>
      </c>
      <c r="S35" s="236">
        <v>62.347000000000001</v>
      </c>
      <c r="T35" s="236">
        <v>26.483000000000001</v>
      </c>
      <c r="U35" s="236">
        <v>122.105</v>
      </c>
      <c r="V35" s="236">
        <v>1.6259999999999999</v>
      </c>
      <c r="W35" s="236">
        <v>39.872999999999998</v>
      </c>
      <c r="X35" s="236">
        <v>16.061</v>
      </c>
      <c r="Y35" s="236">
        <v>22.088000000000001</v>
      </c>
      <c r="Z35" s="236">
        <v>4.4180000000000001</v>
      </c>
      <c r="AA35" s="236">
        <v>34.494999999999997</v>
      </c>
      <c r="AB35" s="236">
        <v>37.103000000000002</v>
      </c>
      <c r="AC35" s="236">
        <v>38.692</v>
      </c>
      <c r="AD35" s="236">
        <v>29.373000000000001</v>
      </c>
      <c r="AE35" s="236">
        <v>5.8689999999999998</v>
      </c>
      <c r="AF35" s="236">
        <v>36.807000000000002</v>
      </c>
      <c r="AG35" s="236">
        <v>13.993</v>
      </c>
      <c r="AH35" s="237">
        <v>17.526</v>
      </c>
      <c r="AI35" s="211">
        <v>30.568000000000001</v>
      </c>
      <c r="AJ35" s="211">
        <v>11.804</v>
      </c>
      <c r="AK35" s="211">
        <v>8.0310000000000006</v>
      </c>
      <c r="AL35" s="211">
        <v>25.358000000000001</v>
      </c>
      <c r="AM35" s="211">
        <v>64.45</v>
      </c>
    </row>
    <row r="36" spans="1:39" ht="15">
      <c r="A36" s="188">
        <v>44440</v>
      </c>
      <c r="B36" s="216">
        <v>26.35</v>
      </c>
      <c r="C36" s="211">
        <v>57.67</v>
      </c>
      <c r="D36" s="164">
        <v>43.19</v>
      </c>
      <c r="E36" s="236">
        <v>20.54</v>
      </c>
      <c r="F36" s="236">
        <v>42.765000000000001</v>
      </c>
      <c r="G36" s="236">
        <v>74.513999999999996</v>
      </c>
      <c r="H36" s="236">
        <v>56.997</v>
      </c>
      <c r="I36" s="236">
        <v>18.004000000000001</v>
      </c>
      <c r="J36" s="236">
        <v>36.215000000000003</v>
      </c>
      <c r="K36" s="236">
        <v>17.698</v>
      </c>
      <c r="L36" s="236">
        <v>29.175999999999998</v>
      </c>
      <c r="M36" s="236">
        <v>69.022999999999996</v>
      </c>
      <c r="N36" s="236">
        <v>38.305999999999997</v>
      </c>
      <c r="O36" s="236">
        <v>76.149000000000001</v>
      </c>
      <c r="P36" s="236">
        <v>41.487000000000002</v>
      </c>
      <c r="Q36" s="236">
        <v>39.667000000000002</v>
      </c>
      <c r="R36" s="236">
        <v>26.38</v>
      </c>
      <c r="S36" s="236">
        <v>91.352000000000004</v>
      </c>
      <c r="T36" s="236">
        <v>15.191000000000001</v>
      </c>
      <c r="U36" s="236">
        <v>75.123999999999995</v>
      </c>
      <c r="V36" s="236">
        <v>8.3230000000000004</v>
      </c>
      <c r="W36" s="236">
        <v>11.007</v>
      </c>
      <c r="X36" s="236">
        <v>23.800999999999998</v>
      </c>
      <c r="Y36" s="236">
        <v>42.83</v>
      </c>
      <c r="Z36" s="236">
        <v>36.220999999999997</v>
      </c>
      <c r="AA36" s="236">
        <v>28.268999999999998</v>
      </c>
      <c r="AB36" s="236">
        <v>36.226999999999997</v>
      </c>
      <c r="AC36" s="236">
        <v>30.041</v>
      </c>
      <c r="AD36" s="236">
        <v>34.881999999999998</v>
      </c>
      <c r="AE36" s="237">
        <v>10.667999999999999</v>
      </c>
      <c r="AF36" s="236">
        <v>41.726999999999997</v>
      </c>
      <c r="AG36" s="236">
        <v>14.337999999999999</v>
      </c>
      <c r="AH36" s="236">
        <v>19.911000000000001</v>
      </c>
      <c r="AI36" s="211">
        <v>77.078999999999994</v>
      </c>
      <c r="AJ36" s="211">
        <v>14.337999999999999</v>
      </c>
      <c r="AK36" s="211">
        <v>9.8000000000000007</v>
      </c>
      <c r="AL36" s="211">
        <v>26.4</v>
      </c>
      <c r="AM36" s="211">
        <v>82.55</v>
      </c>
    </row>
    <row r="37" spans="1:39" ht="15">
      <c r="A37" s="188">
        <v>44470</v>
      </c>
      <c r="B37" s="164">
        <v>28.18</v>
      </c>
      <c r="C37" s="164">
        <v>57.91</v>
      </c>
      <c r="D37" s="164">
        <v>46.89</v>
      </c>
      <c r="E37" s="236">
        <v>50.521000000000001</v>
      </c>
      <c r="F37" s="236">
        <v>70.355999999999995</v>
      </c>
      <c r="G37" s="236">
        <v>110.486</v>
      </c>
      <c r="H37" s="236">
        <v>89.128</v>
      </c>
      <c r="I37" s="236">
        <v>20.542000000000002</v>
      </c>
      <c r="J37" s="236">
        <v>32.515000000000001</v>
      </c>
      <c r="K37" s="236">
        <v>34.271000000000001</v>
      </c>
      <c r="L37" s="236">
        <v>49.66</v>
      </c>
      <c r="M37" s="236">
        <v>22.073</v>
      </c>
      <c r="N37" s="236">
        <v>20.106999999999999</v>
      </c>
      <c r="O37" s="236">
        <v>33.095999999999997</v>
      </c>
      <c r="P37" s="236">
        <v>31.481000000000002</v>
      </c>
      <c r="Q37" s="236">
        <v>31.276</v>
      </c>
      <c r="R37" s="236">
        <v>29.350999999999999</v>
      </c>
      <c r="S37" s="236">
        <v>80.701999999999998</v>
      </c>
      <c r="T37" s="236">
        <v>45.594000000000001</v>
      </c>
      <c r="U37" s="236">
        <v>26.186</v>
      </c>
      <c r="V37" s="236">
        <v>31.733000000000001</v>
      </c>
      <c r="W37" s="236">
        <v>14.689</v>
      </c>
      <c r="X37" s="236">
        <v>22.803999999999998</v>
      </c>
      <c r="Y37" s="236">
        <v>19.152000000000001</v>
      </c>
      <c r="Z37" s="236">
        <v>43.290999999999997</v>
      </c>
      <c r="AA37" s="236">
        <v>75.448999999999998</v>
      </c>
      <c r="AB37" s="236">
        <v>126.977</v>
      </c>
      <c r="AC37" s="236">
        <v>38.527000000000001</v>
      </c>
      <c r="AD37" s="236">
        <v>28.577000000000002</v>
      </c>
      <c r="AE37" s="237">
        <v>23.347999999999999</v>
      </c>
      <c r="AF37" s="236">
        <v>32.093000000000004</v>
      </c>
      <c r="AG37" s="236">
        <v>56.198</v>
      </c>
      <c r="AH37" s="236">
        <v>15.651999999999999</v>
      </c>
      <c r="AI37" s="211">
        <v>42.005000000000003</v>
      </c>
      <c r="AJ37" s="211">
        <v>42.991</v>
      </c>
      <c r="AK37" s="211">
        <v>13.185</v>
      </c>
      <c r="AL37" s="211">
        <v>63.271000000000001</v>
      </c>
      <c r="AM37" s="211">
        <v>47.194000000000003</v>
      </c>
    </row>
    <row r="38" spans="1:39" ht="15">
      <c r="A38" s="188">
        <v>44501</v>
      </c>
      <c r="B38" s="164">
        <v>27.69</v>
      </c>
      <c r="C38" s="164">
        <v>35.31</v>
      </c>
      <c r="D38" s="164">
        <v>33.51</v>
      </c>
      <c r="E38" s="236">
        <v>30.393999999999998</v>
      </c>
      <c r="F38" s="236">
        <v>41.106999999999999</v>
      </c>
      <c r="G38" s="236">
        <v>53.704000000000001</v>
      </c>
      <c r="H38" s="236">
        <v>73.259</v>
      </c>
      <c r="I38" s="236">
        <v>48.075000000000003</v>
      </c>
      <c r="J38" s="236">
        <v>28.084</v>
      </c>
      <c r="K38" s="236">
        <v>21.956</v>
      </c>
      <c r="L38" s="236">
        <v>40.168999999999997</v>
      </c>
      <c r="M38" s="236">
        <v>37.951999999999998</v>
      </c>
      <c r="N38" s="236">
        <v>26.765000000000001</v>
      </c>
      <c r="O38" s="236">
        <v>32.896999999999998</v>
      </c>
      <c r="P38" s="236">
        <v>45.823</v>
      </c>
      <c r="Q38" s="236">
        <v>27.821999999999999</v>
      </c>
      <c r="R38" s="236">
        <v>30.867000000000001</v>
      </c>
      <c r="S38" s="236">
        <v>42.564999999999998</v>
      </c>
      <c r="T38" s="236">
        <v>63.151000000000003</v>
      </c>
      <c r="U38" s="236">
        <v>23.373000000000001</v>
      </c>
      <c r="V38" s="236">
        <v>26.407</v>
      </c>
      <c r="W38" s="236">
        <v>20.885999999999999</v>
      </c>
      <c r="X38" s="236">
        <v>25.061</v>
      </c>
      <c r="Y38" s="236">
        <v>22.981000000000002</v>
      </c>
      <c r="Z38" s="236">
        <v>40.375</v>
      </c>
      <c r="AA38" s="236">
        <v>39.256999999999998</v>
      </c>
      <c r="AB38" s="236">
        <v>47.337000000000003</v>
      </c>
      <c r="AC38" s="236">
        <v>22.303000000000001</v>
      </c>
      <c r="AD38" s="236">
        <v>31.187000000000001</v>
      </c>
      <c r="AE38" s="237">
        <v>23.794</v>
      </c>
      <c r="AF38" s="236">
        <v>25.367000000000001</v>
      </c>
      <c r="AG38" s="236">
        <v>31.233000000000001</v>
      </c>
      <c r="AH38" s="236">
        <v>15.727</v>
      </c>
      <c r="AI38" s="211">
        <v>27.922999999999998</v>
      </c>
      <c r="AJ38" s="211">
        <v>24.239000000000001</v>
      </c>
      <c r="AK38" s="211">
        <v>21.067</v>
      </c>
      <c r="AL38" s="211">
        <v>30.547999999999998</v>
      </c>
      <c r="AM38" s="211">
        <v>38.311</v>
      </c>
    </row>
    <row r="39" spans="1:39" ht="15">
      <c r="A39" s="188">
        <v>44531</v>
      </c>
      <c r="B39" s="164">
        <v>25.07</v>
      </c>
      <c r="C39" s="164">
        <v>25.07</v>
      </c>
      <c r="D39" s="164">
        <v>25.07</v>
      </c>
      <c r="E39" s="236">
        <v>25.978999999999999</v>
      </c>
      <c r="F39" s="236">
        <v>44.216000000000001</v>
      </c>
      <c r="G39" s="236">
        <v>35.988</v>
      </c>
      <c r="H39" s="236">
        <v>39.378999999999998</v>
      </c>
      <c r="I39" s="236">
        <v>26.946000000000002</v>
      </c>
      <c r="J39" s="236">
        <v>21.795000000000002</v>
      </c>
      <c r="K39" s="236">
        <v>18.141999999999999</v>
      </c>
      <c r="L39" s="236">
        <v>23.949000000000002</v>
      </c>
      <c r="M39" s="236">
        <v>24.533000000000001</v>
      </c>
      <c r="N39" s="236">
        <v>22.873000000000001</v>
      </c>
      <c r="O39" s="236">
        <v>28.914000000000001</v>
      </c>
      <c r="P39" s="236">
        <v>31.158999999999999</v>
      </c>
      <c r="Q39" s="236">
        <v>25.405999999999999</v>
      </c>
      <c r="R39" s="236">
        <v>28.687000000000001</v>
      </c>
      <c r="S39" s="236">
        <v>29.861000000000001</v>
      </c>
      <c r="T39" s="236">
        <v>40.954999999999998</v>
      </c>
      <c r="U39" s="236">
        <v>21.788</v>
      </c>
      <c r="V39" s="236">
        <v>17.914999999999999</v>
      </c>
      <c r="W39" s="236">
        <v>20.553000000000001</v>
      </c>
      <c r="X39" s="236">
        <v>14.494</v>
      </c>
      <c r="Y39" s="236">
        <v>21.361000000000001</v>
      </c>
      <c r="Z39" s="236">
        <v>26.452999999999999</v>
      </c>
      <c r="AA39" s="236">
        <v>27.434000000000001</v>
      </c>
      <c r="AB39" s="236">
        <v>26.571000000000002</v>
      </c>
      <c r="AC39" s="236">
        <v>47.246000000000002</v>
      </c>
      <c r="AD39" s="236">
        <v>26.652999999999999</v>
      </c>
      <c r="AE39" s="237">
        <v>19.390999999999998</v>
      </c>
      <c r="AF39" s="236">
        <v>28.672000000000001</v>
      </c>
      <c r="AG39" s="236">
        <v>22.811</v>
      </c>
      <c r="AH39" s="236">
        <v>15.164999999999999</v>
      </c>
      <c r="AI39" s="211">
        <v>19.552</v>
      </c>
      <c r="AJ39" s="211">
        <v>20.007000000000001</v>
      </c>
      <c r="AK39" s="211">
        <v>21.119</v>
      </c>
      <c r="AL39" s="211">
        <v>17.846</v>
      </c>
      <c r="AM39" s="211">
        <v>29.361999999999998</v>
      </c>
    </row>
    <row r="40" spans="1:39" ht="15">
      <c r="A40" s="188">
        <v>44562</v>
      </c>
      <c r="B40" s="164">
        <v>21.19</v>
      </c>
      <c r="C40" s="164">
        <v>25.35</v>
      </c>
      <c r="D40" s="164">
        <v>21.92</v>
      </c>
      <c r="E40" s="236">
        <v>22.068999999999999</v>
      </c>
      <c r="F40" s="236">
        <v>40.488999999999997</v>
      </c>
      <c r="G40" s="236">
        <v>32.680999999999997</v>
      </c>
      <c r="H40" s="236">
        <v>29.141999999999999</v>
      </c>
      <c r="I40" s="236">
        <v>20.905999999999999</v>
      </c>
      <c r="J40" s="236">
        <v>19.062000000000001</v>
      </c>
      <c r="K40" s="236">
        <v>16.873000000000001</v>
      </c>
      <c r="L40" s="236">
        <v>17.835999999999999</v>
      </c>
      <c r="M40" s="236">
        <v>20.103999999999999</v>
      </c>
      <c r="N40" s="236">
        <v>26.913</v>
      </c>
      <c r="O40" s="236">
        <v>25.175999999999998</v>
      </c>
      <c r="P40" s="236">
        <v>24.509</v>
      </c>
      <c r="Q40" s="236">
        <v>23.521000000000001</v>
      </c>
      <c r="R40" s="236">
        <v>23.34</v>
      </c>
      <c r="S40" s="236">
        <v>27.143999999999998</v>
      </c>
      <c r="T40" s="236">
        <v>25.61</v>
      </c>
      <c r="U40" s="236">
        <v>22.902000000000001</v>
      </c>
      <c r="V40" s="236">
        <v>16.725999999999999</v>
      </c>
      <c r="W40" s="236">
        <v>18.588999999999999</v>
      </c>
      <c r="X40" s="236">
        <v>12.388999999999999</v>
      </c>
      <c r="Y40" s="236">
        <v>17.141999999999999</v>
      </c>
      <c r="Z40" s="236">
        <v>52.784999999999997</v>
      </c>
      <c r="AA40" s="236">
        <v>24.13</v>
      </c>
      <c r="AB40" s="236">
        <v>22.643999999999998</v>
      </c>
      <c r="AC40" s="236">
        <v>32.591000000000001</v>
      </c>
      <c r="AD40" s="236">
        <v>25.617000000000001</v>
      </c>
      <c r="AE40" s="237">
        <v>18.489999999999998</v>
      </c>
      <c r="AF40" s="236">
        <v>21.734000000000002</v>
      </c>
      <c r="AG40" s="236">
        <v>23.268000000000001</v>
      </c>
      <c r="AH40" s="236">
        <v>20.073</v>
      </c>
      <c r="AI40" s="211">
        <v>15.941000000000001</v>
      </c>
      <c r="AJ40" s="211">
        <v>19.741</v>
      </c>
      <c r="AK40" s="211">
        <v>17.411000000000001</v>
      </c>
      <c r="AL40" s="211">
        <v>15.141999999999999</v>
      </c>
      <c r="AM40" s="211">
        <v>25.884</v>
      </c>
    </row>
    <row r="41" spans="1:39" ht="15">
      <c r="A41" s="188">
        <v>44593</v>
      </c>
      <c r="B41" s="164">
        <v>26.77</v>
      </c>
      <c r="C41" s="164">
        <v>36.36</v>
      </c>
      <c r="D41" s="164">
        <v>30.25</v>
      </c>
      <c r="E41" s="236">
        <v>23.632999999999999</v>
      </c>
      <c r="F41" s="236">
        <v>40.793999999999997</v>
      </c>
      <c r="G41" s="236">
        <v>62.6</v>
      </c>
      <c r="H41" s="236">
        <v>46.72</v>
      </c>
      <c r="I41" s="236">
        <v>23.689</v>
      </c>
      <c r="J41" s="236">
        <v>23.995000000000001</v>
      </c>
      <c r="K41" s="236">
        <v>16.010999999999999</v>
      </c>
      <c r="L41" s="236">
        <v>24.75</v>
      </c>
      <c r="M41" s="236">
        <v>29.361999999999998</v>
      </c>
      <c r="N41" s="236">
        <v>32.414999999999999</v>
      </c>
      <c r="O41" s="236">
        <v>29.974</v>
      </c>
      <c r="P41" s="236">
        <v>52.232999999999997</v>
      </c>
      <c r="Q41" s="236">
        <v>33.706000000000003</v>
      </c>
      <c r="R41" s="236">
        <v>25.42</v>
      </c>
      <c r="S41" s="236">
        <v>27.527999999999999</v>
      </c>
      <c r="T41" s="236">
        <v>29.741</v>
      </c>
      <c r="U41" s="236">
        <v>22.010999999999999</v>
      </c>
      <c r="V41" s="236">
        <v>20.492999999999999</v>
      </c>
      <c r="W41" s="236">
        <v>16.585000000000001</v>
      </c>
      <c r="X41" s="236">
        <v>15.459</v>
      </c>
      <c r="Y41" s="236">
        <v>20.521000000000001</v>
      </c>
      <c r="Z41" s="236">
        <v>84.948999999999998</v>
      </c>
      <c r="AA41" s="236">
        <v>20.98</v>
      </c>
      <c r="AB41" s="236">
        <v>41.673000000000002</v>
      </c>
      <c r="AC41" s="236">
        <v>25.088999999999999</v>
      </c>
      <c r="AD41" s="236">
        <v>35.844000000000001</v>
      </c>
      <c r="AE41" s="237">
        <v>16.177</v>
      </c>
      <c r="AF41" s="236">
        <v>25.385999999999999</v>
      </c>
      <c r="AG41" s="236">
        <v>25.323</v>
      </c>
      <c r="AH41" s="236">
        <v>19.023</v>
      </c>
      <c r="AI41" s="211">
        <v>22.254999999999999</v>
      </c>
      <c r="AJ41" s="211">
        <v>30.683</v>
      </c>
      <c r="AK41" s="211">
        <v>15.54</v>
      </c>
      <c r="AL41" s="211">
        <v>15.833</v>
      </c>
      <c r="AM41" s="211">
        <v>27.606000000000002</v>
      </c>
    </row>
    <row r="42" spans="1:39" ht="15">
      <c r="A42" s="188">
        <v>44621</v>
      </c>
      <c r="B42" s="164">
        <v>80.150000000000006</v>
      </c>
      <c r="C42" s="164">
        <v>116.98</v>
      </c>
      <c r="D42" s="164">
        <v>92.34</v>
      </c>
      <c r="E42" s="236">
        <v>79.813000000000002</v>
      </c>
      <c r="F42" s="236">
        <v>194.94200000000001</v>
      </c>
      <c r="G42" s="236">
        <v>143.68299999999999</v>
      </c>
      <c r="H42" s="236">
        <v>120.01600000000001</v>
      </c>
      <c r="I42" s="236">
        <v>59.215000000000003</v>
      </c>
      <c r="J42" s="236">
        <v>93.253</v>
      </c>
      <c r="K42" s="236">
        <v>40.658999999999999</v>
      </c>
      <c r="L42" s="236">
        <v>63.643000000000001</v>
      </c>
      <c r="M42" s="236">
        <v>92.066999999999993</v>
      </c>
      <c r="N42" s="236">
        <v>174.31100000000001</v>
      </c>
      <c r="O42" s="236">
        <v>75.25</v>
      </c>
      <c r="P42" s="236">
        <v>220.66499999999999</v>
      </c>
      <c r="Q42" s="236">
        <v>44.179000000000002</v>
      </c>
      <c r="R42" s="236">
        <v>154.96100000000001</v>
      </c>
      <c r="S42" s="236">
        <v>72.33</v>
      </c>
      <c r="T42" s="236">
        <v>54.63</v>
      </c>
      <c r="U42" s="236">
        <v>46.66</v>
      </c>
      <c r="V42" s="236">
        <v>70.480999999999995</v>
      </c>
      <c r="W42" s="236">
        <v>26.058</v>
      </c>
      <c r="X42" s="236">
        <v>43.091999999999999</v>
      </c>
      <c r="Y42" s="236">
        <v>93.971999999999994</v>
      </c>
      <c r="Z42" s="236">
        <v>143.434</v>
      </c>
      <c r="AA42" s="236">
        <v>41.317</v>
      </c>
      <c r="AB42" s="236">
        <v>131.80000000000001</v>
      </c>
      <c r="AC42" s="236">
        <v>114.806</v>
      </c>
      <c r="AD42" s="236">
        <v>74.290999999999997</v>
      </c>
      <c r="AE42" s="237">
        <v>54.984000000000002</v>
      </c>
      <c r="AF42" s="236">
        <v>56.938000000000002</v>
      </c>
      <c r="AG42" s="236">
        <v>68.787999999999997</v>
      </c>
      <c r="AH42" s="236">
        <v>37.521000000000001</v>
      </c>
      <c r="AI42" s="211">
        <v>54.921999999999997</v>
      </c>
      <c r="AJ42" s="211">
        <v>62.548999999999999</v>
      </c>
      <c r="AK42" s="211">
        <v>29.151</v>
      </c>
      <c r="AL42" s="211">
        <v>74.486000000000004</v>
      </c>
      <c r="AM42" s="211">
        <v>75.787999999999997</v>
      </c>
    </row>
    <row r="43" spans="1:39" ht="15">
      <c r="A43" s="188">
        <v>44652</v>
      </c>
      <c r="B43" s="164">
        <v>119.66</v>
      </c>
      <c r="C43" s="164">
        <v>214</v>
      </c>
      <c r="D43" s="164">
        <v>170.42</v>
      </c>
      <c r="E43" s="236">
        <v>139.15899999999999</v>
      </c>
      <c r="F43" s="236">
        <v>310.68900000000002</v>
      </c>
      <c r="G43" s="236">
        <v>311.90699999999998</v>
      </c>
      <c r="H43" s="236">
        <v>234.22200000000001</v>
      </c>
      <c r="I43" s="236">
        <v>96.997</v>
      </c>
      <c r="J43" s="236">
        <v>208.60499999999999</v>
      </c>
      <c r="K43" s="236">
        <v>115.099</v>
      </c>
      <c r="L43" s="236">
        <v>117.855</v>
      </c>
      <c r="M43" s="236">
        <v>230.54</v>
      </c>
      <c r="N43" s="236">
        <v>287.62900000000002</v>
      </c>
      <c r="O43" s="236">
        <v>173.41499999999999</v>
      </c>
      <c r="P43" s="236">
        <v>181.55799999999999</v>
      </c>
      <c r="Q43" s="236">
        <v>79.004000000000005</v>
      </c>
      <c r="R43" s="236">
        <v>198.374</v>
      </c>
      <c r="S43" s="236">
        <v>132.93100000000001</v>
      </c>
      <c r="T43" s="236">
        <v>109.688</v>
      </c>
      <c r="U43" s="236">
        <v>120.06100000000001</v>
      </c>
      <c r="V43" s="236">
        <v>184.42599999999999</v>
      </c>
      <c r="W43" s="236">
        <v>44.670999999999999</v>
      </c>
      <c r="X43" s="236">
        <v>56.192999999999998</v>
      </c>
      <c r="Y43" s="236">
        <v>192.56399999999999</v>
      </c>
      <c r="Z43" s="236">
        <v>262.06</v>
      </c>
      <c r="AA43" s="236">
        <v>139.38200000000001</v>
      </c>
      <c r="AB43" s="236">
        <v>137.71899999999999</v>
      </c>
      <c r="AC43" s="236">
        <v>269.21199999999999</v>
      </c>
      <c r="AD43" s="236">
        <v>118.804</v>
      </c>
      <c r="AE43" s="237">
        <v>194.44300000000001</v>
      </c>
      <c r="AF43" s="236">
        <v>119.526</v>
      </c>
      <c r="AG43" s="236">
        <v>141.48699999999999</v>
      </c>
      <c r="AH43" s="236">
        <v>50.975000000000001</v>
      </c>
      <c r="AI43" s="211">
        <v>100.874</v>
      </c>
      <c r="AJ43" s="211">
        <v>56.619</v>
      </c>
      <c r="AK43" s="211">
        <v>66.772000000000006</v>
      </c>
      <c r="AL43" s="211">
        <v>113.619</v>
      </c>
      <c r="AM43" s="211">
        <v>135.70099999999999</v>
      </c>
    </row>
    <row r="44" spans="1:39" ht="15">
      <c r="A44" s="188">
        <v>44682</v>
      </c>
      <c r="B44" s="164">
        <v>221.37</v>
      </c>
      <c r="C44" s="164">
        <v>346.91</v>
      </c>
      <c r="D44" s="164">
        <v>277.11</v>
      </c>
      <c r="E44" s="236">
        <v>386.517</v>
      </c>
      <c r="F44" s="236">
        <v>474.01499999999999</v>
      </c>
      <c r="G44" s="236">
        <v>322.20999999999998</v>
      </c>
      <c r="H44" s="236">
        <v>357.88099999999997</v>
      </c>
      <c r="I44" s="236">
        <v>145.13800000000001</v>
      </c>
      <c r="J44" s="236">
        <v>232.30799999999999</v>
      </c>
      <c r="K44" s="236">
        <v>203.08500000000001</v>
      </c>
      <c r="L44" s="236">
        <v>221.34</v>
      </c>
      <c r="M44" s="236">
        <v>307.846</v>
      </c>
      <c r="N44" s="236">
        <v>436.541</v>
      </c>
      <c r="O44" s="236">
        <v>290.97000000000003</v>
      </c>
      <c r="P44" s="236">
        <v>322.44</v>
      </c>
      <c r="Q44" s="236">
        <v>183.161</v>
      </c>
      <c r="R44" s="236">
        <v>385.38900000000001</v>
      </c>
      <c r="S44" s="236">
        <v>274.31400000000002</v>
      </c>
      <c r="T44" s="236">
        <v>269.66899999999998</v>
      </c>
      <c r="U44" s="236">
        <v>165.559</v>
      </c>
      <c r="V44" s="236">
        <v>419.80099999999999</v>
      </c>
      <c r="W44" s="236">
        <v>51.158999999999999</v>
      </c>
      <c r="X44" s="236">
        <v>140.53100000000001</v>
      </c>
      <c r="Y44" s="236">
        <v>273.05599999999998</v>
      </c>
      <c r="Z44" s="236">
        <v>497.35399999999998</v>
      </c>
      <c r="AA44" s="236">
        <v>205.929</v>
      </c>
      <c r="AB44" s="236">
        <v>273.76499999999999</v>
      </c>
      <c r="AC44" s="236">
        <v>357.38200000000001</v>
      </c>
      <c r="AD44" s="236">
        <v>355.88299999999998</v>
      </c>
      <c r="AE44" s="237">
        <v>181.59299999999999</v>
      </c>
      <c r="AF44" s="236">
        <v>175.983</v>
      </c>
      <c r="AG44" s="236">
        <v>188.107</v>
      </c>
      <c r="AH44" s="236">
        <v>91.087000000000003</v>
      </c>
      <c r="AI44" s="211">
        <v>174.72499999999999</v>
      </c>
      <c r="AJ44" s="211">
        <v>155.43600000000001</v>
      </c>
      <c r="AK44" s="211">
        <v>135.89699999999999</v>
      </c>
      <c r="AL44" s="211">
        <v>269.48500000000001</v>
      </c>
      <c r="AM44" s="211">
        <v>275.06599999999997</v>
      </c>
    </row>
    <row r="45" spans="1:39" ht="15">
      <c r="A45" s="188">
        <v>44713</v>
      </c>
      <c r="B45" s="164">
        <v>141.52000000000001</v>
      </c>
      <c r="C45" s="164">
        <v>306.08999999999997</v>
      </c>
      <c r="D45" s="164">
        <v>223.57</v>
      </c>
      <c r="E45" s="236">
        <v>310.49200000000002</v>
      </c>
      <c r="F45" s="236">
        <v>482.53800000000001</v>
      </c>
      <c r="G45" s="236">
        <v>417.98599999999999</v>
      </c>
      <c r="H45" s="236">
        <v>319.86200000000002</v>
      </c>
      <c r="I45" s="236">
        <v>199.58799999999999</v>
      </c>
      <c r="J45" s="236">
        <v>138.93299999999999</v>
      </c>
      <c r="K45" s="236">
        <v>178.33</v>
      </c>
      <c r="L45" s="236">
        <v>313.90499999999997</v>
      </c>
      <c r="M45" s="236">
        <v>153.82300000000001</v>
      </c>
      <c r="N45" s="236">
        <v>377.44499999999999</v>
      </c>
      <c r="O45" s="236">
        <v>202.34200000000001</v>
      </c>
      <c r="P45" s="236">
        <v>434.21499999999997</v>
      </c>
      <c r="Q45" s="236">
        <v>51.997</v>
      </c>
      <c r="R45" s="236">
        <v>384.13</v>
      </c>
      <c r="S45" s="236">
        <v>192.75</v>
      </c>
      <c r="T45" s="236">
        <v>319.19299999999998</v>
      </c>
      <c r="U45" s="236">
        <v>43.691000000000003</v>
      </c>
      <c r="V45" s="236">
        <v>178.30699999999999</v>
      </c>
      <c r="W45" s="236">
        <v>24.71</v>
      </c>
      <c r="X45" s="236">
        <v>96.507000000000005</v>
      </c>
      <c r="Y45" s="236">
        <v>117.399</v>
      </c>
      <c r="Z45" s="236">
        <v>397.94900000000001</v>
      </c>
      <c r="AA45" s="236">
        <v>61.622999999999998</v>
      </c>
      <c r="AB45" s="236">
        <v>147.40299999999999</v>
      </c>
      <c r="AC45" s="236">
        <v>338.36700000000002</v>
      </c>
      <c r="AD45" s="236">
        <v>160.946</v>
      </c>
      <c r="AE45" s="237">
        <v>210.52600000000001</v>
      </c>
      <c r="AF45" s="236">
        <v>245.33199999999999</v>
      </c>
      <c r="AG45" s="236">
        <v>59.337000000000003</v>
      </c>
      <c r="AH45" s="236">
        <v>76.668000000000006</v>
      </c>
      <c r="AI45" s="211">
        <v>172.291</v>
      </c>
      <c r="AJ45" s="211">
        <v>210.94499999999999</v>
      </c>
      <c r="AK45" s="211">
        <v>113.679</v>
      </c>
      <c r="AL45" s="211">
        <v>278.03300000000002</v>
      </c>
      <c r="AM45" s="211">
        <v>400.10700000000003</v>
      </c>
    </row>
    <row r="46" spans="1:39" ht="15">
      <c r="A46" s="188">
        <v>44743</v>
      </c>
      <c r="B46" s="164">
        <v>22.75</v>
      </c>
      <c r="C46" s="164">
        <v>96.19</v>
      </c>
      <c r="D46" s="164">
        <v>65.989999999999995</v>
      </c>
      <c r="E46" s="236">
        <v>75.491</v>
      </c>
      <c r="F46" s="236">
        <v>113.387</v>
      </c>
      <c r="G46" s="236">
        <v>157.79499999999999</v>
      </c>
      <c r="H46" s="236">
        <v>69.561000000000007</v>
      </c>
      <c r="I46" s="236">
        <v>39.652000000000001</v>
      </c>
      <c r="J46" s="236">
        <v>22.079000000000001</v>
      </c>
      <c r="K46" s="236">
        <v>58.106999999999999</v>
      </c>
      <c r="L46" s="236">
        <v>97.536000000000001</v>
      </c>
      <c r="M46" s="236">
        <v>43.798000000000002</v>
      </c>
      <c r="N46" s="236">
        <v>87.063999999999993</v>
      </c>
      <c r="O46" s="236">
        <v>25.538</v>
      </c>
      <c r="P46" s="236">
        <v>255.61699999999999</v>
      </c>
      <c r="Q46" s="236">
        <v>8.3249999999999993</v>
      </c>
      <c r="R46" s="236">
        <v>74.56</v>
      </c>
      <c r="S46" s="236">
        <v>62.506</v>
      </c>
      <c r="T46" s="236">
        <v>143.69</v>
      </c>
      <c r="U46" s="236">
        <v>0</v>
      </c>
      <c r="V46" s="236">
        <v>22.308</v>
      </c>
      <c r="W46" s="236">
        <v>17.456</v>
      </c>
      <c r="X46" s="236">
        <v>3.6219999999999999</v>
      </c>
      <c r="Y46" s="236">
        <v>15.641999999999999</v>
      </c>
      <c r="Z46" s="236">
        <v>102.702</v>
      </c>
      <c r="AA46" s="236">
        <v>27.355</v>
      </c>
      <c r="AB46" s="236">
        <v>22.63</v>
      </c>
      <c r="AC46" s="236">
        <v>71.855000000000004</v>
      </c>
      <c r="AD46" s="236">
        <v>25.649000000000001</v>
      </c>
      <c r="AE46" s="237">
        <v>30.808</v>
      </c>
      <c r="AF46" s="236">
        <v>46.304000000000002</v>
      </c>
      <c r="AG46" s="236">
        <v>11.096</v>
      </c>
      <c r="AH46" s="236">
        <v>31.622</v>
      </c>
      <c r="AI46" s="211">
        <v>17.646999999999998</v>
      </c>
      <c r="AJ46" s="211">
        <v>37.264000000000003</v>
      </c>
      <c r="AK46" s="211">
        <v>38.308</v>
      </c>
      <c r="AL46" s="211">
        <v>100.864</v>
      </c>
      <c r="AM46" s="211">
        <v>187.66200000000001</v>
      </c>
    </row>
    <row r="47" spans="1:39" ht="15">
      <c r="A47" s="188">
        <v>44774</v>
      </c>
      <c r="B47" s="164">
        <v>19.059999999999999</v>
      </c>
      <c r="C47" s="164">
        <v>58.92</v>
      </c>
      <c r="D47" s="164">
        <v>45.09</v>
      </c>
      <c r="E47" s="236">
        <v>64.527000000000001</v>
      </c>
      <c r="F47" s="236">
        <v>41.524000000000001</v>
      </c>
      <c r="G47" s="236">
        <v>35.003999999999998</v>
      </c>
      <c r="H47" s="236">
        <v>36.299999999999997</v>
      </c>
      <c r="I47" s="236">
        <v>56.875999999999998</v>
      </c>
      <c r="J47" s="236">
        <v>26.824999999999999</v>
      </c>
      <c r="K47" s="236">
        <v>35.546999999999997</v>
      </c>
      <c r="L47" s="236">
        <v>39.863</v>
      </c>
      <c r="M47" s="236">
        <v>53.656999999999996</v>
      </c>
      <c r="N47" s="236">
        <v>76.058999999999997</v>
      </c>
      <c r="O47" s="236">
        <v>20.349</v>
      </c>
      <c r="P47" s="236">
        <v>73.123999999999995</v>
      </c>
      <c r="Q47" s="236">
        <v>3.6890000000000001</v>
      </c>
      <c r="R47" s="236">
        <v>62.774999999999999</v>
      </c>
      <c r="S47" s="236">
        <v>26.550999999999998</v>
      </c>
      <c r="T47" s="236">
        <v>123.67400000000001</v>
      </c>
      <c r="U47" s="236">
        <v>2.0979999999999999</v>
      </c>
      <c r="V47" s="236">
        <v>40.195</v>
      </c>
      <c r="W47" s="236">
        <v>15.957000000000001</v>
      </c>
      <c r="X47" s="236">
        <v>21.734000000000002</v>
      </c>
      <c r="Y47" s="236">
        <v>4.6349999999999998</v>
      </c>
      <c r="Z47" s="236">
        <v>34.457999999999998</v>
      </c>
      <c r="AA47" s="236">
        <v>37.162999999999997</v>
      </c>
      <c r="AB47" s="236">
        <v>39.357999999999997</v>
      </c>
      <c r="AC47" s="236">
        <v>29.562999999999999</v>
      </c>
      <c r="AD47" s="236">
        <v>5.9870000000000001</v>
      </c>
      <c r="AE47" s="237">
        <v>37.377000000000002</v>
      </c>
      <c r="AF47" s="236">
        <v>15.212</v>
      </c>
      <c r="AG47" s="236">
        <v>17.681000000000001</v>
      </c>
      <c r="AH47" s="236">
        <v>31.103000000000002</v>
      </c>
      <c r="AI47" s="211">
        <v>11.981</v>
      </c>
      <c r="AJ47" s="211">
        <v>8.2439999999999998</v>
      </c>
      <c r="AK47" s="211">
        <v>25.523</v>
      </c>
      <c r="AL47" s="211">
        <v>64.403999999999996</v>
      </c>
      <c r="AM47" s="211">
        <v>54.94</v>
      </c>
    </row>
    <row r="48" spans="1:39" ht="15">
      <c r="A48" s="188">
        <v>44805</v>
      </c>
      <c r="B48" s="164">
        <v>26.35</v>
      </c>
      <c r="C48" s="164">
        <v>57.67</v>
      </c>
      <c r="D48" s="164">
        <v>43.19</v>
      </c>
      <c r="E48" s="236">
        <v>42.889000000000003</v>
      </c>
      <c r="F48" s="236">
        <v>74.808000000000007</v>
      </c>
      <c r="G48" s="236">
        <v>57.347999999999999</v>
      </c>
      <c r="H48" s="236">
        <v>19.018999999999998</v>
      </c>
      <c r="I48" s="236">
        <v>36.704999999999998</v>
      </c>
      <c r="J48" s="236">
        <v>18.149000000000001</v>
      </c>
      <c r="K48" s="236">
        <v>29.367999999999999</v>
      </c>
      <c r="L48" s="236">
        <v>69.106999999999999</v>
      </c>
      <c r="M48" s="236">
        <v>38.186</v>
      </c>
      <c r="N48" s="236">
        <v>76.343000000000004</v>
      </c>
      <c r="O48" s="236">
        <v>41.716999999999999</v>
      </c>
      <c r="P48" s="236">
        <v>37.76</v>
      </c>
      <c r="Q48" s="236">
        <v>26.984000000000002</v>
      </c>
      <c r="R48" s="236">
        <v>91.81</v>
      </c>
      <c r="S48" s="236">
        <v>15.259</v>
      </c>
      <c r="T48" s="236">
        <v>77.135999999999996</v>
      </c>
      <c r="U48" s="236">
        <v>8.6869999999999994</v>
      </c>
      <c r="V48" s="236">
        <v>11.22</v>
      </c>
      <c r="W48" s="236">
        <v>23.707000000000001</v>
      </c>
      <c r="X48" s="236">
        <v>43.55</v>
      </c>
      <c r="Y48" s="236">
        <v>36.468000000000004</v>
      </c>
      <c r="Z48" s="236">
        <v>28.234999999999999</v>
      </c>
      <c r="AA48" s="236">
        <v>36.295000000000002</v>
      </c>
      <c r="AB48" s="236">
        <v>29.946000000000002</v>
      </c>
      <c r="AC48" s="236">
        <v>35.061</v>
      </c>
      <c r="AD48" s="236">
        <v>10.797000000000001</v>
      </c>
      <c r="AE48" s="237">
        <v>42.234999999999999</v>
      </c>
      <c r="AF48" s="236">
        <v>14.944000000000001</v>
      </c>
      <c r="AG48" s="236">
        <v>20.103000000000002</v>
      </c>
      <c r="AH48" s="236">
        <v>77.971000000000004</v>
      </c>
      <c r="AI48" s="211">
        <v>14.502000000000001</v>
      </c>
      <c r="AJ48" s="211">
        <v>9.734</v>
      </c>
      <c r="AK48" s="211">
        <v>26.619</v>
      </c>
      <c r="AL48" s="211">
        <v>82.504999999999995</v>
      </c>
      <c r="AM48" s="211">
        <v>17.146000000000001</v>
      </c>
    </row>
    <row r="49" spans="1:1005" ht="15">
      <c r="A49" s="188">
        <v>44835</v>
      </c>
      <c r="B49" s="164">
        <v>28.18</v>
      </c>
      <c r="C49" s="164">
        <v>57.91</v>
      </c>
      <c r="D49" s="164">
        <v>46.89</v>
      </c>
      <c r="E49" s="236">
        <v>70.519000000000005</v>
      </c>
      <c r="F49" s="236">
        <v>110.76</v>
      </c>
      <c r="G49" s="236">
        <v>89.546999999999997</v>
      </c>
      <c r="H49" s="236">
        <v>20.614999999999998</v>
      </c>
      <c r="I49" s="236">
        <v>32.896999999999998</v>
      </c>
      <c r="J49" s="236">
        <v>34.741999999999997</v>
      </c>
      <c r="K49" s="236">
        <v>49.845999999999997</v>
      </c>
      <c r="L49" s="236">
        <v>22.74</v>
      </c>
      <c r="M49" s="236">
        <v>20.024999999999999</v>
      </c>
      <c r="N49" s="236">
        <v>33.209000000000003</v>
      </c>
      <c r="O49" s="236">
        <v>31.707999999999998</v>
      </c>
      <c r="P49" s="236">
        <v>35.369999999999997</v>
      </c>
      <c r="Q49" s="236">
        <v>29.532</v>
      </c>
      <c r="R49" s="236">
        <v>81.045000000000002</v>
      </c>
      <c r="S49" s="236">
        <v>45.683999999999997</v>
      </c>
      <c r="T49" s="236">
        <v>27.469000000000001</v>
      </c>
      <c r="U49" s="236">
        <v>32.179000000000002</v>
      </c>
      <c r="V49" s="236">
        <v>14.887</v>
      </c>
      <c r="W49" s="236">
        <v>22.702000000000002</v>
      </c>
      <c r="X49" s="236">
        <v>19.670000000000002</v>
      </c>
      <c r="Y49" s="236">
        <v>43.530999999999999</v>
      </c>
      <c r="Z49" s="236">
        <v>75.412999999999997</v>
      </c>
      <c r="AA49" s="236">
        <v>127.051</v>
      </c>
      <c r="AB49" s="236">
        <v>39.713999999999999</v>
      </c>
      <c r="AC49" s="236">
        <v>28.738</v>
      </c>
      <c r="AD49" s="236">
        <v>23.434000000000001</v>
      </c>
      <c r="AE49" s="237">
        <v>32.561999999999998</v>
      </c>
      <c r="AF49" s="236">
        <v>56.780999999999999</v>
      </c>
      <c r="AG49" s="236">
        <v>15.804</v>
      </c>
      <c r="AH49" s="236">
        <v>42.665999999999997</v>
      </c>
      <c r="AI49" s="211">
        <v>43.195</v>
      </c>
      <c r="AJ49" s="211">
        <v>12.946999999999999</v>
      </c>
      <c r="AK49" s="211">
        <v>63.665999999999997</v>
      </c>
      <c r="AL49" s="211">
        <v>47.158999999999999</v>
      </c>
      <c r="AM49" s="211">
        <v>54.558</v>
      </c>
    </row>
    <row r="50" spans="1:1005" ht="15">
      <c r="A50" s="188">
        <v>44866</v>
      </c>
      <c r="B50" s="164">
        <v>27.69</v>
      </c>
      <c r="C50" s="164">
        <v>35.31</v>
      </c>
      <c r="D50" s="164">
        <v>33.51</v>
      </c>
      <c r="E50" s="236">
        <v>41.237000000000002</v>
      </c>
      <c r="F50" s="236">
        <v>53.923999999999999</v>
      </c>
      <c r="G50" s="236">
        <v>73.707999999999998</v>
      </c>
      <c r="H50" s="236">
        <v>49.040999999999997</v>
      </c>
      <c r="I50" s="236">
        <v>28.475000000000001</v>
      </c>
      <c r="J50" s="236">
        <v>22.31</v>
      </c>
      <c r="K50" s="236">
        <v>40.328000000000003</v>
      </c>
      <c r="L50" s="236">
        <v>37.936</v>
      </c>
      <c r="M50" s="236">
        <v>26.683</v>
      </c>
      <c r="N50" s="236">
        <v>33</v>
      </c>
      <c r="O50" s="236">
        <v>46.11</v>
      </c>
      <c r="P50" s="236">
        <v>28.184000000000001</v>
      </c>
      <c r="Q50" s="236">
        <v>31.122</v>
      </c>
      <c r="R50" s="236">
        <v>42.777000000000001</v>
      </c>
      <c r="S50" s="236">
        <v>63.241</v>
      </c>
      <c r="T50" s="236">
        <v>23.895</v>
      </c>
      <c r="U50" s="236">
        <v>26.837</v>
      </c>
      <c r="V50" s="236">
        <v>21.065000000000001</v>
      </c>
      <c r="W50" s="236">
        <v>24.937000000000001</v>
      </c>
      <c r="X50" s="236">
        <v>23.233000000000001</v>
      </c>
      <c r="Y50" s="236">
        <v>40.595999999999997</v>
      </c>
      <c r="Z50" s="236">
        <v>39.228000000000002</v>
      </c>
      <c r="AA50" s="236">
        <v>47.387</v>
      </c>
      <c r="AB50" s="236">
        <v>22.44</v>
      </c>
      <c r="AC50" s="236">
        <v>31.327999999999999</v>
      </c>
      <c r="AD50" s="236">
        <v>23.885999999999999</v>
      </c>
      <c r="AE50" s="237">
        <v>25.812999999999999</v>
      </c>
      <c r="AF50" s="236">
        <v>32.18</v>
      </c>
      <c r="AG50" s="236">
        <v>15.888</v>
      </c>
      <c r="AH50" s="236">
        <v>28.475000000000001</v>
      </c>
      <c r="AI50" s="211">
        <v>24.367000000000001</v>
      </c>
      <c r="AJ50" s="211">
        <v>21.125</v>
      </c>
      <c r="AK50" s="211">
        <v>30.818000000000001</v>
      </c>
      <c r="AL50" s="211">
        <v>38.262999999999998</v>
      </c>
      <c r="AM50" s="211">
        <v>30.84</v>
      </c>
    </row>
    <row r="51" spans="1:1005" ht="15">
      <c r="A51" s="188">
        <v>44896</v>
      </c>
      <c r="B51" s="164">
        <v>25.07</v>
      </c>
      <c r="C51" s="164">
        <v>25.07</v>
      </c>
      <c r="D51" s="164">
        <v>25.07</v>
      </c>
      <c r="E51" s="236">
        <v>44.360999999999997</v>
      </c>
      <c r="F51" s="236">
        <v>36.219000000000001</v>
      </c>
      <c r="G51" s="236">
        <v>39.651000000000003</v>
      </c>
      <c r="H51" s="236">
        <v>27.574000000000002</v>
      </c>
      <c r="I51" s="236">
        <v>22.193999999999999</v>
      </c>
      <c r="J51" s="236">
        <v>18.478000000000002</v>
      </c>
      <c r="K51" s="236">
        <v>24.071000000000002</v>
      </c>
      <c r="L51" s="236">
        <v>25.096</v>
      </c>
      <c r="M51" s="236">
        <v>22.802</v>
      </c>
      <c r="N51" s="236">
        <v>29.02</v>
      </c>
      <c r="O51" s="236">
        <v>31.390999999999998</v>
      </c>
      <c r="P51" s="236">
        <v>25.664000000000001</v>
      </c>
      <c r="Q51" s="236">
        <v>28.968</v>
      </c>
      <c r="R51" s="236">
        <v>30.091000000000001</v>
      </c>
      <c r="S51" s="236">
        <v>41.01</v>
      </c>
      <c r="T51" s="236">
        <v>22.167999999999999</v>
      </c>
      <c r="U51" s="236">
        <v>18.283000000000001</v>
      </c>
      <c r="V51" s="236">
        <v>20.736999999999998</v>
      </c>
      <c r="W51" s="236">
        <v>14.411</v>
      </c>
      <c r="X51" s="236">
        <v>21.643999999999998</v>
      </c>
      <c r="Y51" s="236">
        <v>26.643000000000001</v>
      </c>
      <c r="Z51" s="236">
        <v>27.405000000000001</v>
      </c>
      <c r="AA51" s="236">
        <v>26.611999999999998</v>
      </c>
      <c r="AB51" s="236">
        <v>47.79</v>
      </c>
      <c r="AC51" s="236">
        <v>26.795000000000002</v>
      </c>
      <c r="AD51" s="236">
        <v>19.468</v>
      </c>
      <c r="AE51" s="237">
        <v>29.152000000000001</v>
      </c>
      <c r="AF51" s="236">
        <v>23.353999999999999</v>
      </c>
      <c r="AG51" s="236">
        <v>15.308999999999999</v>
      </c>
      <c r="AH51" s="236">
        <v>20.059999999999999</v>
      </c>
      <c r="AI51" s="211">
        <v>20.123000000000001</v>
      </c>
      <c r="AJ51" s="211">
        <v>21.068999999999999</v>
      </c>
      <c r="AK51" s="211">
        <v>18.077999999999999</v>
      </c>
      <c r="AL51" s="211">
        <v>29.315999999999999</v>
      </c>
      <c r="AM51" s="211">
        <v>26.131</v>
      </c>
    </row>
    <row r="52" spans="1:1005" ht="15">
      <c r="A52" s="188">
        <v>44927</v>
      </c>
      <c r="B52" s="164">
        <v>21.19</v>
      </c>
      <c r="C52" s="164">
        <v>25.35</v>
      </c>
      <c r="D52" s="164">
        <v>21.92</v>
      </c>
      <c r="E52" s="236">
        <v>40.598999999999997</v>
      </c>
      <c r="F52" s="236">
        <v>32.920999999999999</v>
      </c>
      <c r="G52" s="236">
        <v>29.353999999999999</v>
      </c>
      <c r="H52" s="236">
        <v>21.094000000000001</v>
      </c>
      <c r="I52" s="236">
        <v>19.414000000000001</v>
      </c>
      <c r="J52" s="236">
        <v>17.225999999999999</v>
      </c>
      <c r="K52" s="236">
        <v>17.940000000000001</v>
      </c>
      <c r="L52" s="236">
        <v>19.911000000000001</v>
      </c>
      <c r="M52" s="236">
        <v>26.832000000000001</v>
      </c>
      <c r="N52" s="236">
        <v>25.268000000000001</v>
      </c>
      <c r="O52" s="236">
        <v>24.686</v>
      </c>
      <c r="P52" s="236">
        <v>23.798999999999999</v>
      </c>
      <c r="Q52" s="236">
        <v>23.568000000000001</v>
      </c>
      <c r="R52" s="236">
        <v>27.390999999999998</v>
      </c>
      <c r="S52" s="236">
        <v>25.667000000000002</v>
      </c>
      <c r="T52" s="236">
        <v>23.209</v>
      </c>
      <c r="U52" s="236">
        <v>17.081</v>
      </c>
      <c r="V52" s="236">
        <v>18.765999999999998</v>
      </c>
      <c r="W52" s="236">
        <v>12.307</v>
      </c>
      <c r="X52" s="236">
        <v>17.478000000000002</v>
      </c>
      <c r="Y52" s="236">
        <v>53.235999999999997</v>
      </c>
      <c r="Z52" s="236">
        <v>24.102</v>
      </c>
      <c r="AA52" s="236">
        <v>22.681999999999999</v>
      </c>
      <c r="AB52" s="236">
        <v>32.950000000000003</v>
      </c>
      <c r="AC52" s="236">
        <v>25.76</v>
      </c>
      <c r="AD52" s="236">
        <v>18.579000000000001</v>
      </c>
      <c r="AE52" s="237">
        <v>22.161000000000001</v>
      </c>
      <c r="AF52" s="236">
        <v>23.702000000000002</v>
      </c>
      <c r="AG52" s="236">
        <v>20.289000000000001</v>
      </c>
      <c r="AH52" s="236">
        <v>16.385000000000002</v>
      </c>
      <c r="AI52" s="211">
        <v>19.86</v>
      </c>
      <c r="AJ52" s="211">
        <v>17.574000000000002</v>
      </c>
      <c r="AK52" s="211">
        <v>15.355</v>
      </c>
      <c r="AL52" s="211">
        <v>25.835000000000001</v>
      </c>
      <c r="AM52" s="211">
        <v>22.030999999999999</v>
      </c>
    </row>
    <row r="53" spans="1:1005" ht="15">
      <c r="A53" s="188">
        <v>44958</v>
      </c>
      <c r="B53" s="164">
        <v>26.77</v>
      </c>
      <c r="C53" s="164">
        <v>36.36</v>
      </c>
      <c r="D53" s="164">
        <v>30.25</v>
      </c>
      <c r="E53" s="236">
        <v>40.923000000000002</v>
      </c>
      <c r="F53" s="236">
        <v>62.936999999999998</v>
      </c>
      <c r="G53" s="236">
        <v>47.002000000000002</v>
      </c>
      <c r="H53" s="236">
        <v>22.468</v>
      </c>
      <c r="I53" s="236">
        <v>24.404</v>
      </c>
      <c r="J53" s="236">
        <v>16.353000000000002</v>
      </c>
      <c r="K53" s="236">
        <v>24.925999999999998</v>
      </c>
      <c r="L53" s="236">
        <v>29.353999999999999</v>
      </c>
      <c r="M53" s="236">
        <v>32.322000000000003</v>
      </c>
      <c r="N53" s="236">
        <v>30.085000000000001</v>
      </c>
      <c r="O53" s="236">
        <v>52.621000000000002</v>
      </c>
      <c r="P53" s="236">
        <v>33.61</v>
      </c>
      <c r="Q53" s="236">
        <v>25.681999999999999</v>
      </c>
      <c r="R53" s="236">
        <v>27.777999999999999</v>
      </c>
      <c r="S53" s="236">
        <v>29.798999999999999</v>
      </c>
      <c r="T53" s="236">
        <v>22.271999999999998</v>
      </c>
      <c r="U53" s="236">
        <v>20.971</v>
      </c>
      <c r="V53" s="236">
        <v>16.753</v>
      </c>
      <c r="W53" s="236">
        <v>15.377000000000001</v>
      </c>
      <c r="X53" s="236">
        <v>19.446999999999999</v>
      </c>
      <c r="Y53" s="236">
        <v>85.596000000000004</v>
      </c>
      <c r="Z53" s="236">
        <v>20.956</v>
      </c>
      <c r="AA53" s="236">
        <v>41.712000000000003</v>
      </c>
      <c r="AB53" s="236">
        <v>24.542000000000002</v>
      </c>
      <c r="AC53" s="236">
        <v>36.048999999999999</v>
      </c>
      <c r="AD53" s="236">
        <v>16.262</v>
      </c>
      <c r="AE53" s="237">
        <v>25.835000000000001</v>
      </c>
      <c r="AF53" s="236">
        <v>25.27</v>
      </c>
      <c r="AG53" s="236">
        <v>19.256</v>
      </c>
      <c r="AH53" s="236">
        <v>22.780999999999999</v>
      </c>
      <c r="AI53" s="211">
        <v>30.818999999999999</v>
      </c>
      <c r="AJ53" s="211">
        <v>15.29</v>
      </c>
      <c r="AK53" s="211">
        <v>16.021000000000001</v>
      </c>
      <c r="AL53" s="211">
        <v>27.544</v>
      </c>
      <c r="AM53" s="211">
        <v>23.701000000000001</v>
      </c>
    </row>
    <row r="54" spans="1:1005" ht="15">
      <c r="A54" s="188">
        <v>44986</v>
      </c>
      <c r="B54" s="164">
        <v>80.150000000000006</v>
      </c>
      <c r="C54" s="164">
        <v>116.98</v>
      </c>
      <c r="D54" s="164">
        <v>92.34</v>
      </c>
      <c r="E54" s="236">
        <v>195.31100000000001</v>
      </c>
      <c r="F54" s="236">
        <v>144.089</v>
      </c>
      <c r="G54" s="236">
        <v>120.443</v>
      </c>
      <c r="H54" s="236">
        <v>60.45</v>
      </c>
      <c r="I54" s="236">
        <v>94.180999999999997</v>
      </c>
      <c r="J54" s="236">
        <v>41.219000000000001</v>
      </c>
      <c r="K54" s="236">
        <v>64.094999999999999</v>
      </c>
      <c r="L54" s="236">
        <v>89.451999999999998</v>
      </c>
      <c r="M54" s="236">
        <v>173.989</v>
      </c>
      <c r="N54" s="236">
        <v>75.433999999999997</v>
      </c>
      <c r="O54" s="236">
        <v>221.31700000000001</v>
      </c>
      <c r="P54" s="236">
        <v>44.491</v>
      </c>
      <c r="Q54" s="236">
        <v>155.67599999999999</v>
      </c>
      <c r="R54" s="236">
        <v>72.795000000000002</v>
      </c>
      <c r="S54" s="236">
        <v>54.688000000000002</v>
      </c>
      <c r="T54" s="236">
        <v>44.871000000000002</v>
      </c>
      <c r="U54" s="236">
        <v>71.462000000000003</v>
      </c>
      <c r="V54" s="236">
        <v>26.265999999999998</v>
      </c>
      <c r="W54" s="236">
        <v>42.921999999999997</v>
      </c>
      <c r="X54" s="236">
        <v>93.561999999999998</v>
      </c>
      <c r="Y54" s="236">
        <v>143.934</v>
      </c>
      <c r="Z54" s="236">
        <v>41.283999999999999</v>
      </c>
      <c r="AA54" s="236">
        <v>131.85599999999999</v>
      </c>
      <c r="AB54" s="236">
        <v>108.04300000000001</v>
      </c>
      <c r="AC54" s="236">
        <v>74.593999999999994</v>
      </c>
      <c r="AD54" s="236">
        <v>55.22</v>
      </c>
      <c r="AE54" s="237">
        <v>57.698999999999998</v>
      </c>
      <c r="AF54" s="236">
        <v>67.465000000000003</v>
      </c>
      <c r="AG54" s="236">
        <v>37.853999999999999</v>
      </c>
      <c r="AH54" s="236">
        <v>55.67</v>
      </c>
      <c r="AI54" s="211">
        <v>62.761000000000003</v>
      </c>
      <c r="AJ54" s="211">
        <v>28.866</v>
      </c>
      <c r="AK54" s="211">
        <v>74.847999999999999</v>
      </c>
      <c r="AL54" s="211">
        <v>75.671999999999997</v>
      </c>
      <c r="AM54" s="211">
        <v>79.55</v>
      </c>
    </row>
    <row r="55" spans="1:1005" ht="15">
      <c r="A55" s="188">
        <v>45017</v>
      </c>
      <c r="B55" s="164">
        <v>119.66</v>
      </c>
      <c r="C55" s="164">
        <v>214</v>
      </c>
      <c r="D55" s="164">
        <v>170.42</v>
      </c>
      <c r="E55" s="236">
        <v>310.91800000000001</v>
      </c>
      <c r="F55" s="236">
        <v>312.40800000000002</v>
      </c>
      <c r="G55" s="236">
        <v>234.44499999999999</v>
      </c>
      <c r="H55" s="236">
        <v>95.849000000000004</v>
      </c>
      <c r="I55" s="236">
        <v>209.303</v>
      </c>
      <c r="J55" s="236">
        <v>115.717</v>
      </c>
      <c r="K55" s="236">
        <v>118.217</v>
      </c>
      <c r="L55" s="236">
        <v>226.416</v>
      </c>
      <c r="M55" s="236">
        <v>287.35000000000002</v>
      </c>
      <c r="N55" s="236">
        <v>173.64400000000001</v>
      </c>
      <c r="O55" s="236">
        <v>181.81899999999999</v>
      </c>
      <c r="P55" s="236">
        <v>77.825999999999993</v>
      </c>
      <c r="Q55" s="236">
        <v>198.68600000000001</v>
      </c>
      <c r="R55" s="236">
        <v>133.42599999999999</v>
      </c>
      <c r="S55" s="236">
        <v>109.74299999999999</v>
      </c>
      <c r="T55" s="236">
        <v>118.20399999999999</v>
      </c>
      <c r="U55" s="236">
        <v>185.27199999999999</v>
      </c>
      <c r="V55" s="236">
        <v>44.850999999999999</v>
      </c>
      <c r="W55" s="236">
        <v>56.1</v>
      </c>
      <c r="X55" s="236">
        <v>191.411</v>
      </c>
      <c r="Y55" s="236">
        <v>262.55599999999998</v>
      </c>
      <c r="Z55" s="236">
        <v>139.357</v>
      </c>
      <c r="AA55" s="236">
        <v>137.75899999999999</v>
      </c>
      <c r="AB55" s="236">
        <v>270.89699999999999</v>
      </c>
      <c r="AC55" s="236">
        <v>119.06399999999999</v>
      </c>
      <c r="AD55" s="236">
        <v>194.94200000000001</v>
      </c>
      <c r="AE55" s="237">
        <v>120.226</v>
      </c>
      <c r="AF55" s="236">
        <v>142.58000000000001</v>
      </c>
      <c r="AG55" s="236">
        <v>51.154000000000003</v>
      </c>
      <c r="AH55" s="236">
        <v>101.556</v>
      </c>
      <c r="AI55" s="211">
        <v>56.731999999999999</v>
      </c>
      <c r="AJ55" s="211">
        <v>63.901000000000003</v>
      </c>
      <c r="AK55" s="211">
        <v>114.194</v>
      </c>
      <c r="AL55" s="211">
        <v>135.547</v>
      </c>
      <c r="AM55" s="211">
        <v>140.92500000000001</v>
      </c>
    </row>
    <row r="56" spans="1:1005" ht="15">
      <c r="A56" s="188">
        <v>45047</v>
      </c>
      <c r="B56" s="164">
        <v>221.37</v>
      </c>
      <c r="C56" s="164">
        <v>346.91</v>
      </c>
      <c r="D56" s="164">
        <v>277.11</v>
      </c>
      <c r="E56" s="236">
        <v>474.10199999999998</v>
      </c>
      <c r="F56" s="236">
        <v>322.36200000000002</v>
      </c>
      <c r="G56" s="236">
        <v>358.03399999999999</v>
      </c>
      <c r="H56" s="236">
        <v>141.13800000000001</v>
      </c>
      <c r="I56" s="236">
        <v>232.59200000000001</v>
      </c>
      <c r="J56" s="236">
        <v>203.523</v>
      </c>
      <c r="K56" s="236">
        <v>221.53700000000001</v>
      </c>
      <c r="L56" s="236">
        <v>309.25099999999998</v>
      </c>
      <c r="M56" s="236">
        <v>436.44400000000002</v>
      </c>
      <c r="N56" s="236">
        <v>291.06599999999997</v>
      </c>
      <c r="O56" s="236">
        <v>322.58999999999997</v>
      </c>
      <c r="P56" s="236">
        <v>182.66200000000001</v>
      </c>
      <c r="Q56" s="236">
        <v>385.55599999999998</v>
      </c>
      <c r="R56" s="236">
        <v>274.49799999999999</v>
      </c>
      <c r="S56" s="236">
        <v>269.726</v>
      </c>
      <c r="T56" s="236">
        <v>166.333</v>
      </c>
      <c r="U56" s="236">
        <v>420.18799999999999</v>
      </c>
      <c r="V56" s="236">
        <v>51.274999999999999</v>
      </c>
      <c r="W56" s="236">
        <v>140.45500000000001</v>
      </c>
      <c r="X56" s="236">
        <v>272.87200000000001</v>
      </c>
      <c r="Y56" s="236">
        <v>497.69499999999999</v>
      </c>
      <c r="Z56" s="236">
        <v>205.90700000000001</v>
      </c>
      <c r="AA56" s="236">
        <v>273.798</v>
      </c>
      <c r="AB56" s="236">
        <v>349.90800000000002</v>
      </c>
      <c r="AC56" s="236">
        <v>356.01</v>
      </c>
      <c r="AD56" s="236">
        <v>181.71600000000001</v>
      </c>
      <c r="AE56" s="237">
        <v>176.37899999999999</v>
      </c>
      <c r="AF56" s="236">
        <v>188.72399999999999</v>
      </c>
      <c r="AG56" s="236">
        <v>91.194999999999993</v>
      </c>
      <c r="AH56" s="236">
        <v>175.14699999999999</v>
      </c>
      <c r="AI56" s="211">
        <v>155.619</v>
      </c>
      <c r="AJ56" s="211">
        <v>133.864</v>
      </c>
      <c r="AK56" s="211">
        <v>270.23099999999999</v>
      </c>
      <c r="AL56" s="211">
        <v>275.03500000000003</v>
      </c>
      <c r="AM56" s="211">
        <v>388.58699999999999</v>
      </c>
    </row>
    <row r="57" spans="1:1005" ht="15">
      <c r="A57" s="188">
        <v>45078</v>
      </c>
      <c r="B57" s="164">
        <v>141.52000000000001</v>
      </c>
      <c r="C57" s="164">
        <v>306.08999999999997</v>
      </c>
      <c r="D57" s="164">
        <v>223.57</v>
      </c>
      <c r="E57" s="236">
        <v>482.56200000000001</v>
      </c>
      <c r="F57" s="236">
        <v>418.1</v>
      </c>
      <c r="G57" s="236">
        <v>319.99200000000002</v>
      </c>
      <c r="H57" s="236">
        <v>201.83099999999999</v>
      </c>
      <c r="I57" s="236">
        <v>139.13999999999999</v>
      </c>
      <c r="J57" s="236">
        <v>178.542</v>
      </c>
      <c r="K57" s="236">
        <v>314.00599999999997</v>
      </c>
      <c r="L57" s="236">
        <v>158.21700000000001</v>
      </c>
      <c r="M57" s="236">
        <v>377.41800000000001</v>
      </c>
      <c r="N57" s="236">
        <v>202.39500000000001</v>
      </c>
      <c r="O57" s="236">
        <v>434.29300000000001</v>
      </c>
      <c r="P57" s="236">
        <v>52.472999999999999</v>
      </c>
      <c r="Q57" s="236">
        <v>384.226</v>
      </c>
      <c r="R57" s="236">
        <v>192.845</v>
      </c>
      <c r="S57" s="236">
        <v>319.23099999999999</v>
      </c>
      <c r="T57" s="236">
        <v>47.887</v>
      </c>
      <c r="U57" s="236">
        <v>178.488</v>
      </c>
      <c r="V57" s="236">
        <v>24.815000000000001</v>
      </c>
      <c r="W57" s="236">
        <v>96.445999999999998</v>
      </c>
      <c r="X57" s="236">
        <v>119.651</v>
      </c>
      <c r="Y57" s="236">
        <v>398.01299999999998</v>
      </c>
      <c r="Z57" s="236">
        <v>61.601999999999997</v>
      </c>
      <c r="AA57" s="236">
        <v>147.42599999999999</v>
      </c>
      <c r="AB57" s="236">
        <v>346.31599999999997</v>
      </c>
      <c r="AC57" s="236">
        <v>161.03100000000001</v>
      </c>
      <c r="AD57" s="236">
        <v>210.58</v>
      </c>
      <c r="AE57" s="237">
        <v>245.57</v>
      </c>
      <c r="AF57" s="236">
        <v>61.445999999999998</v>
      </c>
      <c r="AG57" s="236">
        <v>76.748999999999995</v>
      </c>
      <c r="AH57" s="236">
        <v>172.56700000000001</v>
      </c>
      <c r="AI57" s="211">
        <v>211.02600000000001</v>
      </c>
      <c r="AJ57" s="211">
        <v>117.247</v>
      </c>
      <c r="AK57" s="211">
        <v>278.18700000000001</v>
      </c>
      <c r="AL57" s="211">
        <v>400.08</v>
      </c>
      <c r="AM57" s="211">
        <v>311.21699999999998</v>
      </c>
    </row>
    <row r="58" spans="1:1005" ht="15">
      <c r="A58" s="188">
        <v>45108</v>
      </c>
      <c r="B58" s="164">
        <v>22.75</v>
      </c>
      <c r="C58" s="164">
        <v>96.19</v>
      </c>
      <c r="D58" s="164">
        <v>65.989999999999995</v>
      </c>
      <c r="E58" s="236">
        <v>113.395</v>
      </c>
      <c r="F58" s="236">
        <v>157.90600000000001</v>
      </c>
      <c r="G58" s="236">
        <v>69.688000000000002</v>
      </c>
      <c r="H58" s="236">
        <v>43.429000000000002</v>
      </c>
      <c r="I58" s="236">
        <v>22.280999999999999</v>
      </c>
      <c r="J58" s="236">
        <v>58.377000000000002</v>
      </c>
      <c r="K58" s="236">
        <v>97.614000000000004</v>
      </c>
      <c r="L58" s="236">
        <v>44.59</v>
      </c>
      <c r="M58" s="236">
        <v>87.045000000000002</v>
      </c>
      <c r="N58" s="236">
        <v>25.588000000000001</v>
      </c>
      <c r="O58" s="236">
        <v>255.68799999999999</v>
      </c>
      <c r="P58" s="236">
        <v>10.263999999999999</v>
      </c>
      <c r="Q58" s="236">
        <v>74.652000000000001</v>
      </c>
      <c r="R58" s="236">
        <v>62.625999999999998</v>
      </c>
      <c r="S58" s="236">
        <v>143.721</v>
      </c>
      <c r="T58" s="236">
        <v>0</v>
      </c>
      <c r="U58" s="236">
        <v>22.472000000000001</v>
      </c>
      <c r="V58" s="236">
        <v>17.565000000000001</v>
      </c>
      <c r="W58" s="236">
        <v>3.5790000000000002</v>
      </c>
      <c r="X58" s="236">
        <v>16.808</v>
      </c>
      <c r="Y58" s="236">
        <v>102.741</v>
      </c>
      <c r="Z58" s="236">
        <v>27.331</v>
      </c>
      <c r="AA58" s="236">
        <v>22.651</v>
      </c>
      <c r="AB58" s="236">
        <v>74.725999999999999</v>
      </c>
      <c r="AC58" s="236">
        <v>25.731000000000002</v>
      </c>
      <c r="AD58" s="236">
        <v>30.852</v>
      </c>
      <c r="AE58" s="237">
        <v>46.531999999999996</v>
      </c>
      <c r="AF58" s="236">
        <v>11.57</v>
      </c>
      <c r="AG58" s="236">
        <v>31.763000000000002</v>
      </c>
      <c r="AH58" s="236">
        <v>17.905999999999999</v>
      </c>
      <c r="AI58" s="211">
        <v>37.319000000000003</v>
      </c>
      <c r="AJ58" s="211">
        <v>38.228000000000002</v>
      </c>
      <c r="AK58" s="211">
        <v>100.947</v>
      </c>
      <c r="AL58" s="211">
        <v>187.63300000000001</v>
      </c>
      <c r="AM58" s="211">
        <v>75.694000000000003</v>
      </c>
    </row>
    <row r="59" spans="1:1005" ht="15">
      <c r="A59" s="188">
        <v>45139</v>
      </c>
      <c r="B59" s="164">
        <v>19.059999999999999</v>
      </c>
      <c r="C59" s="164">
        <v>58.92</v>
      </c>
      <c r="D59" s="164">
        <v>45.09</v>
      </c>
      <c r="E59" s="236">
        <v>41.530999999999999</v>
      </c>
      <c r="F59" s="236">
        <v>35.106999999999999</v>
      </c>
      <c r="G59" s="236">
        <v>36.423000000000002</v>
      </c>
      <c r="H59" s="236">
        <v>56.53</v>
      </c>
      <c r="I59" s="236">
        <v>27.061</v>
      </c>
      <c r="J59" s="236">
        <v>35.808</v>
      </c>
      <c r="K59" s="236">
        <v>39.947000000000003</v>
      </c>
      <c r="L59" s="236">
        <v>52.722999999999999</v>
      </c>
      <c r="M59" s="236">
        <v>76.037999999999997</v>
      </c>
      <c r="N59" s="236">
        <v>20.405999999999999</v>
      </c>
      <c r="O59" s="236">
        <v>73.201999999999998</v>
      </c>
      <c r="P59" s="236">
        <v>3.6480000000000001</v>
      </c>
      <c r="Q59" s="236">
        <v>62.887999999999998</v>
      </c>
      <c r="R59" s="236">
        <v>26.658000000000001</v>
      </c>
      <c r="S59" s="236">
        <v>123.702</v>
      </c>
      <c r="T59" s="236">
        <v>1.831</v>
      </c>
      <c r="U59" s="236">
        <v>40.392000000000003</v>
      </c>
      <c r="V59" s="236">
        <v>16.059000000000001</v>
      </c>
      <c r="W59" s="236">
        <v>21.673999999999999</v>
      </c>
      <c r="X59" s="236">
        <v>5.0309999999999997</v>
      </c>
      <c r="Y59" s="236">
        <v>34.491</v>
      </c>
      <c r="Z59" s="236">
        <v>37.137</v>
      </c>
      <c r="AA59" s="236">
        <v>39.384999999999998</v>
      </c>
      <c r="AB59" s="236">
        <v>31.009</v>
      </c>
      <c r="AC59" s="236">
        <v>6.0650000000000004</v>
      </c>
      <c r="AD59" s="236">
        <v>37.414999999999999</v>
      </c>
      <c r="AE59" s="237">
        <v>15.433999999999999</v>
      </c>
      <c r="AF59" s="236">
        <v>17.75</v>
      </c>
      <c r="AG59" s="236">
        <v>31.225000000000001</v>
      </c>
      <c r="AH59" s="236">
        <v>12.239000000000001</v>
      </c>
      <c r="AI59" s="211">
        <v>8.2929999999999993</v>
      </c>
      <c r="AJ59" s="211">
        <v>26.178999999999998</v>
      </c>
      <c r="AK59" s="211">
        <v>64.492000000000004</v>
      </c>
      <c r="AL59" s="211">
        <v>54.914000000000001</v>
      </c>
      <c r="AM59" s="211">
        <v>64.653999999999996</v>
      </c>
    </row>
    <row r="60" spans="1:1005" ht="15">
      <c r="A60" s="188">
        <v>45170</v>
      </c>
      <c r="B60" s="164">
        <v>26.35</v>
      </c>
      <c r="C60" s="164">
        <v>57.67</v>
      </c>
      <c r="D60" s="164">
        <v>43.19</v>
      </c>
      <c r="E60" s="236">
        <v>74.813000000000002</v>
      </c>
      <c r="F60" s="236">
        <v>57.465000000000003</v>
      </c>
      <c r="G60" s="236">
        <v>19.131</v>
      </c>
      <c r="H60" s="236">
        <v>37.115000000000002</v>
      </c>
      <c r="I60" s="236">
        <v>18.324999999999999</v>
      </c>
      <c r="J60" s="236">
        <v>29.588999999999999</v>
      </c>
      <c r="K60" s="236">
        <v>69.200999999999993</v>
      </c>
      <c r="L60" s="236">
        <v>39.768000000000001</v>
      </c>
      <c r="M60" s="236">
        <v>76.322999999999993</v>
      </c>
      <c r="N60" s="236">
        <v>41.77</v>
      </c>
      <c r="O60" s="236">
        <v>37.831000000000003</v>
      </c>
      <c r="P60" s="236">
        <v>26.378</v>
      </c>
      <c r="Q60" s="236">
        <v>91.936999999999998</v>
      </c>
      <c r="R60" s="236">
        <v>15.34</v>
      </c>
      <c r="S60" s="236">
        <v>77.162000000000006</v>
      </c>
      <c r="T60" s="236">
        <v>8.7110000000000003</v>
      </c>
      <c r="U60" s="236">
        <v>11.369</v>
      </c>
      <c r="V60" s="236">
        <v>23.815000000000001</v>
      </c>
      <c r="W60" s="236">
        <v>43.468000000000004</v>
      </c>
      <c r="X60" s="236">
        <v>34.481000000000002</v>
      </c>
      <c r="Y60" s="236">
        <v>28.263999999999999</v>
      </c>
      <c r="Z60" s="236">
        <v>36.274999999999999</v>
      </c>
      <c r="AA60" s="236">
        <v>29.966999999999999</v>
      </c>
      <c r="AB60" s="236">
        <v>35.366</v>
      </c>
      <c r="AC60" s="236">
        <v>10.872</v>
      </c>
      <c r="AD60" s="236">
        <v>42.264000000000003</v>
      </c>
      <c r="AE60" s="237">
        <v>15.148999999999999</v>
      </c>
      <c r="AF60" s="236">
        <v>20.254000000000001</v>
      </c>
      <c r="AG60" s="236">
        <v>78.150000000000006</v>
      </c>
      <c r="AH60" s="236">
        <v>14.734999999999999</v>
      </c>
      <c r="AI60" s="211">
        <v>9.782</v>
      </c>
      <c r="AJ60" s="211">
        <v>26.876000000000001</v>
      </c>
      <c r="AK60" s="211">
        <v>82.611000000000004</v>
      </c>
      <c r="AL60" s="211">
        <v>17.122</v>
      </c>
      <c r="AM60" s="211">
        <v>42.968000000000004</v>
      </c>
    </row>
    <row r="61" spans="1:1005" ht="15">
      <c r="A61" s="188">
        <v>45200</v>
      </c>
      <c r="B61" s="164">
        <v>28.18</v>
      </c>
      <c r="C61" s="164">
        <v>57.91</v>
      </c>
      <c r="D61" s="164">
        <v>46.89</v>
      </c>
      <c r="E61" s="236">
        <v>110.768</v>
      </c>
      <c r="F61" s="236">
        <v>89.707999999999998</v>
      </c>
      <c r="G61" s="236">
        <v>20.725000000000001</v>
      </c>
      <c r="H61" s="236">
        <v>33.848999999999997</v>
      </c>
      <c r="I61" s="236">
        <v>34.938000000000002</v>
      </c>
      <c r="J61" s="236">
        <v>50.085000000000001</v>
      </c>
      <c r="K61" s="236">
        <v>22.788</v>
      </c>
      <c r="L61" s="236">
        <v>20.084</v>
      </c>
      <c r="M61" s="236">
        <v>33.198</v>
      </c>
      <c r="N61" s="236">
        <v>31.757999999999999</v>
      </c>
      <c r="O61" s="236">
        <v>35.423999999999999</v>
      </c>
      <c r="P61" s="236">
        <v>29.925999999999998</v>
      </c>
      <c r="Q61" s="236">
        <v>81.14</v>
      </c>
      <c r="R61" s="236">
        <v>45.838000000000001</v>
      </c>
      <c r="S61" s="236">
        <v>27.501999999999999</v>
      </c>
      <c r="T61" s="236">
        <v>31.913</v>
      </c>
      <c r="U61" s="236">
        <v>15.026999999999999</v>
      </c>
      <c r="V61" s="236">
        <v>22.806999999999999</v>
      </c>
      <c r="W61" s="236">
        <v>19.614999999999998</v>
      </c>
      <c r="X61" s="236">
        <v>44.59</v>
      </c>
      <c r="Y61" s="236">
        <v>75.444999999999993</v>
      </c>
      <c r="Z61" s="236">
        <v>127.01600000000001</v>
      </c>
      <c r="AA61" s="236">
        <v>39.734999999999999</v>
      </c>
      <c r="AB61" s="236">
        <v>28.518999999999998</v>
      </c>
      <c r="AC61" s="236">
        <v>23.503</v>
      </c>
      <c r="AD61" s="236">
        <v>32.590000000000003</v>
      </c>
      <c r="AE61" s="237">
        <v>57.118000000000002</v>
      </c>
      <c r="AF61" s="236">
        <v>16.016999999999999</v>
      </c>
      <c r="AG61" s="236">
        <v>42.761000000000003</v>
      </c>
      <c r="AH61" s="236">
        <v>43.460999999999999</v>
      </c>
      <c r="AI61" s="211">
        <v>12.992000000000001</v>
      </c>
      <c r="AJ61" s="211">
        <v>63.668999999999997</v>
      </c>
      <c r="AK61" s="211">
        <v>47.223999999999997</v>
      </c>
      <c r="AL61" s="211">
        <v>54.530999999999999</v>
      </c>
      <c r="AM61" s="211">
        <v>70.63</v>
      </c>
    </row>
    <row r="62" spans="1:1005" ht="15">
      <c r="A62" s="188">
        <v>45231</v>
      </c>
      <c r="B62" s="164">
        <v>27.69</v>
      </c>
      <c r="C62" s="164">
        <v>35.31</v>
      </c>
      <c r="D62" s="164">
        <v>33.51</v>
      </c>
      <c r="E62" s="236">
        <v>53.93</v>
      </c>
      <c r="F62" s="236">
        <v>73.858999999999995</v>
      </c>
      <c r="G62" s="236">
        <v>49.173000000000002</v>
      </c>
      <c r="H62" s="236">
        <v>29.213999999999999</v>
      </c>
      <c r="I62" s="236">
        <v>22.456</v>
      </c>
      <c r="J62" s="236">
        <v>40.53</v>
      </c>
      <c r="K62" s="236">
        <v>38.027000000000001</v>
      </c>
      <c r="L62" s="236">
        <v>27.050999999999998</v>
      </c>
      <c r="M62" s="236">
        <v>32.988999999999997</v>
      </c>
      <c r="N62" s="236">
        <v>46.176000000000002</v>
      </c>
      <c r="O62" s="236">
        <v>28.234000000000002</v>
      </c>
      <c r="P62" s="236">
        <v>31.131</v>
      </c>
      <c r="Q62" s="236">
        <v>42.844000000000001</v>
      </c>
      <c r="R62" s="236">
        <v>63.457999999999998</v>
      </c>
      <c r="S62" s="236">
        <v>23.923999999999999</v>
      </c>
      <c r="T62" s="236">
        <v>27.946000000000002</v>
      </c>
      <c r="U62" s="236">
        <v>21.193000000000001</v>
      </c>
      <c r="V62" s="236">
        <v>25.091000000000001</v>
      </c>
      <c r="W62" s="236">
        <v>23.184000000000001</v>
      </c>
      <c r="X62" s="236">
        <v>41.798000000000002</v>
      </c>
      <c r="Y62" s="236">
        <v>39.256999999999998</v>
      </c>
      <c r="Z62" s="236">
        <v>47.369</v>
      </c>
      <c r="AA62" s="236">
        <v>22.457999999999998</v>
      </c>
      <c r="AB62" s="236">
        <v>31.727</v>
      </c>
      <c r="AC62" s="236">
        <v>23.952000000000002</v>
      </c>
      <c r="AD62" s="236">
        <v>25.844999999999999</v>
      </c>
      <c r="AE62" s="237">
        <v>32.375</v>
      </c>
      <c r="AF62" s="236">
        <v>16.047000000000001</v>
      </c>
      <c r="AG62" s="236">
        <v>28.574999999999999</v>
      </c>
      <c r="AH62" s="236">
        <v>24.568000000000001</v>
      </c>
      <c r="AI62" s="211">
        <v>21.169</v>
      </c>
      <c r="AJ62" s="211">
        <v>31.577999999999999</v>
      </c>
      <c r="AK62" s="211">
        <v>38.331000000000003</v>
      </c>
      <c r="AL62" s="211">
        <v>30.815999999999999</v>
      </c>
      <c r="AM62" s="211">
        <v>41.311</v>
      </c>
    </row>
    <row r="63" spans="1:1005" ht="15">
      <c r="A63" s="188">
        <v>45261</v>
      </c>
      <c r="B63" s="164">
        <v>25.07</v>
      </c>
      <c r="C63" s="164">
        <v>25.07</v>
      </c>
      <c r="D63" s="164">
        <v>25.07</v>
      </c>
      <c r="E63" s="236">
        <v>36.223999999999997</v>
      </c>
      <c r="F63" s="236">
        <v>39.746000000000002</v>
      </c>
      <c r="G63" s="236">
        <v>27.672000000000001</v>
      </c>
      <c r="H63" s="236">
        <v>22.478000000000002</v>
      </c>
      <c r="I63" s="236">
        <v>18.617999999999999</v>
      </c>
      <c r="J63" s="236">
        <v>24.231000000000002</v>
      </c>
      <c r="K63" s="236">
        <v>25.16</v>
      </c>
      <c r="L63" s="236">
        <v>22.757999999999999</v>
      </c>
      <c r="M63" s="236">
        <v>29.007999999999999</v>
      </c>
      <c r="N63" s="236">
        <v>31.448</v>
      </c>
      <c r="O63" s="236">
        <v>25.716999999999999</v>
      </c>
      <c r="P63" s="236">
        <v>29.57</v>
      </c>
      <c r="Q63" s="236">
        <v>30.163</v>
      </c>
      <c r="R63" s="236">
        <v>41.149000000000001</v>
      </c>
      <c r="S63" s="236">
        <v>22.198</v>
      </c>
      <c r="T63" s="236">
        <v>18.585999999999999</v>
      </c>
      <c r="U63" s="236">
        <v>20.863</v>
      </c>
      <c r="V63" s="236">
        <v>14.509</v>
      </c>
      <c r="W63" s="236">
        <v>21.591999999999999</v>
      </c>
      <c r="X63" s="236">
        <v>25.584</v>
      </c>
      <c r="Y63" s="236">
        <v>27.433</v>
      </c>
      <c r="Z63" s="236">
        <v>26.594999999999999</v>
      </c>
      <c r="AA63" s="236">
        <v>47.814999999999998</v>
      </c>
      <c r="AB63" s="236">
        <v>27.172000000000001</v>
      </c>
      <c r="AC63" s="236">
        <v>19.532</v>
      </c>
      <c r="AD63" s="236">
        <v>29.187000000000001</v>
      </c>
      <c r="AE63" s="237">
        <v>23.524000000000001</v>
      </c>
      <c r="AF63" s="236">
        <v>15.523999999999999</v>
      </c>
      <c r="AG63" s="236">
        <v>20.149999999999999</v>
      </c>
      <c r="AH63" s="236">
        <v>20.323</v>
      </c>
      <c r="AI63" s="211">
        <v>21.114999999999998</v>
      </c>
      <c r="AJ63" s="211">
        <v>18.445</v>
      </c>
      <c r="AK63" s="211">
        <v>29.37</v>
      </c>
      <c r="AL63" s="211">
        <v>26.108000000000001</v>
      </c>
      <c r="AM63" s="211">
        <v>44.439</v>
      </c>
    </row>
    <row r="64" spans="1:1005" ht="1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43466</v>
      </c>
      <c r="B4" s="165">
        <v>3</v>
      </c>
      <c r="C4" s="165">
        <v>3</v>
      </c>
      <c r="D4" s="217">
        <v>3</v>
      </c>
      <c r="E4" s="217">
        <v>2.9990000000000001</v>
      </c>
      <c r="F4" s="217">
        <v>3</v>
      </c>
      <c r="G4" s="217">
        <v>3</v>
      </c>
      <c r="H4" s="236">
        <v>3</v>
      </c>
      <c r="I4" s="236">
        <v>3</v>
      </c>
      <c r="J4" s="236">
        <v>3</v>
      </c>
      <c r="K4" s="236">
        <v>3</v>
      </c>
      <c r="L4" s="236">
        <v>3</v>
      </c>
      <c r="M4" s="236">
        <v>3</v>
      </c>
      <c r="N4" s="236">
        <v>3</v>
      </c>
      <c r="O4" s="236">
        <v>3</v>
      </c>
      <c r="P4" s="236">
        <v>2.9990000000000001</v>
      </c>
      <c r="Q4" s="236">
        <v>3</v>
      </c>
      <c r="R4" s="236">
        <v>3</v>
      </c>
      <c r="S4" s="236">
        <v>3</v>
      </c>
      <c r="T4" s="236">
        <v>3</v>
      </c>
      <c r="U4" s="236">
        <v>3</v>
      </c>
      <c r="V4" s="236">
        <v>3</v>
      </c>
      <c r="W4" s="236">
        <v>2.9990000000000001</v>
      </c>
      <c r="X4" s="236">
        <v>3</v>
      </c>
      <c r="Y4" s="236">
        <v>2.9990000000000001</v>
      </c>
      <c r="Z4" s="236">
        <v>3</v>
      </c>
      <c r="AA4" s="236">
        <v>2.9990000000000001</v>
      </c>
      <c r="AB4" s="236">
        <v>2.9990000000000001</v>
      </c>
      <c r="AC4" s="236">
        <v>2.9990000000000001</v>
      </c>
      <c r="AD4" s="236">
        <v>3</v>
      </c>
      <c r="AE4" s="236">
        <v>3</v>
      </c>
      <c r="AF4" s="236">
        <v>2.9990000000000001</v>
      </c>
      <c r="AG4" s="236">
        <v>2.9990000000000001</v>
      </c>
      <c r="AH4" s="237">
        <v>2.9990000000000001</v>
      </c>
      <c r="AI4" s="211">
        <v>3</v>
      </c>
      <c r="AJ4" s="211">
        <v>2.9990000000000001</v>
      </c>
      <c r="AK4" s="211">
        <v>2.9990000000000001</v>
      </c>
      <c r="AL4" s="211">
        <v>2.9990000000000001</v>
      </c>
      <c r="AM4" s="211">
        <v>2.9990000000000001</v>
      </c>
    </row>
    <row r="5" spans="1:54" ht="15">
      <c r="A5" s="189">
        <v>43497</v>
      </c>
      <c r="B5" s="165">
        <v>2</v>
      </c>
      <c r="C5" s="165">
        <v>2</v>
      </c>
      <c r="D5" s="217">
        <v>2</v>
      </c>
      <c r="E5" s="217">
        <v>2.0310000000000001</v>
      </c>
      <c r="F5" s="217">
        <v>2</v>
      </c>
      <c r="G5" s="217">
        <v>2</v>
      </c>
      <c r="H5" s="236">
        <v>2</v>
      </c>
      <c r="I5" s="236">
        <v>2</v>
      </c>
      <c r="J5" s="236">
        <v>2</v>
      </c>
      <c r="K5" s="236">
        <v>2</v>
      </c>
      <c r="L5" s="236">
        <v>2</v>
      </c>
      <c r="M5" s="236">
        <v>2</v>
      </c>
      <c r="N5" s="236">
        <v>2</v>
      </c>
      <c r="O5" s="236">
        <v>2</v>
      </c>
      <c r="P5" s="236">
        <v>1.9990000000000001</v>
      </c>
      <c r="Q5" s="236">
        <v>2</v>
      </c>
      <c r="R5" s="236">
        <v>2</v>
      </c>
      <c r="S5" s="236">
        <v>2</v>
      </c>
      <c r="T5" s="236">
        <v>2</v>
      </c>
      <c r="U5" s="236">
        <v>2</v>
      </c>
      <c r="V5" s="236">
        <v>2</v>
      </c>
      <c r="W5" s="236">
        <v>2</v>
      </c>
      <c r="X5" s="236">
        <v>2</v>
      </c>
      <c r="Y5" s="236">
        <v>2</v>
      </c>
      <c r="Z5" s="236">
        <v>2</v>
      </c>
      <c r="AA5" s="236">
        <v>2</v>
      </c>
      <c r="AB5" s="236">
        <v>2</v>
      </c>
      <c r="AC5" s="236">
        <v>2</v>
      </c>
      <c r="AD5" s="236">
        <v>2</v>
      </c>
      <c r="AE5" s="236">
        <v>2</v>
      </c>
      <c r="AF5" s="236">
        <v>2</v>
      </c>
      <c r="AG5" s="236">
        <v>2</v>
      </c>
      <c r="AH5" s="237">
        <v>2</v>
      </c>
      <c r="AI5" s="211">
        <v>2</v>
      </c>
      <c r="AJ5" s="211">
        <v>2</v>
      </c>
      <c r="AK5" s="211">
        <v>2</v>
      </c>
      <c r="AL5" s="211">
        <v>2</v>
      </c>
      <c r="AM5" s="211">
        <v>2.0659999999999998</v>
      </c>
    </row>
    <row r="6" spans="1:54" ht="15">
      <c r="A6" s="189">
        <v>43525</v>
      </c>
      <c r="B6" s="165">
        <v>2</v>
      </c>
      <c r="C6" s="165">
        <v>2</v>
      </c>
      <c r="D6" s="217">
        <v>2</v>
      </c>
      <c r="E6" s="217">
        <v>2.0430000000000001</v>
      </c>
      <c r="F6" s="217">
        <v>1.8640000000000001</v>
      </c>
      <c r="G6" s="217">
        <v>2.3359999999999999</v>
      </c>
      <c r="H6" s="236">
        <v>1.8120000000000001</v>
      </c>
      <c r="I6" s="236">
        <v>2</v>
      </c>
      <c r="J6" s="236">
        <v>2.4359999999999999</v>
      </c>
      <c r="K6" s="236">
        <v>1.889</v>
      </c>
      <c r="L6" s="236">
        <v>1.8380000000000001</v>
      </c>
      <c r="M6" s="236">
        <v>2.4169999999999998</v>
      </c>
      <c r="N6" s="236">
        <v>2.5139999999999998</v>
      </c>
      <c r="O6" s="236">
        <v>1.9470000000000001</v>
      </c>
      <c r="P6" s="236">
        <v>1.96</v>
      </c>
      <c r="Q6" s="236">
        <v>2.02</v>
      </c>
      <c r="R6" s="236">
        <v>2.14</v>
      </c>
      <c r="S6" s="236">
        <v>2.419</v>
      </c>
      <c r="T6" s="236">
        <v>1.8120000000000001</v>
      </c>
      <c r="U6" s="236">
        <v>2.2240000000000002</v>
      </c>
      <c r="V6" s="236">
        <v>2.0430000000000001</v>
      </c>
      <c r="W6" s="236">
        <v>2.2589999999999999</v>
      </c>
      <c r="X6" s="236">
        <v>1.827</v>
      </c>
      <c r="Y6" s="236">
        <v>1.964</v>
      </c>
      <c r="Z6" s="236">
        <v>1.831</v>
      </c>
      <c r="AA6" s="236">
        <v>2.0070000000000001</v>
      </c>
      <c r="AB6" s="236">
        <v>3.1429999999999998</v>
      </c>
      <c r="AC6" s="236">
        <v>1.8120000000000001</v>
      </c>
      <c r="AD6" s="236">
        <v>1.8120000000000001</v>
      </c>
      <c r="AE6" s="236">
        <v>3.323</v>
      </c>
      <c r="AF6" s="236">
        <v>1.8120000000000001</v>
      </c>
      <c r="AG6" s="236">
        <v>2.282</v>
      </c>
      <c r="AH6" s="237">
        <v>1.8120000000000001</v>
      </c>
      <c r="AI6" s="211">
        <v>1.968</v>
      </c>
      <c r="AJ6" s="211">
        <v>2.5310000000000001</v>
      </c>
      <c r="AK6" s="211">
        <v>1.8140000000000001</v>
      </c>
      <c r="AL6" s="211">
        <v>1.8120000000000001</v>
      </c>
      <c r="AM6" s="211">
        <v>2.871</v>
      </c>
    </row>
    <row r="7" spans="1:54" ht="15">
      <c r="A7" s="189">
        <v>43556</v>
      </c>
      <c r="B7" s="165">
        <v>4.43</v>
      </c>
      <c r="C7" s="165">
        <v>10.19</v>
      </c>
      <c r="D7" s="217">
        <v>6</v>
      </c>
      <c r="E7" s="217">
        <v>10.231999999999999</v>
      </c>
      <c r="F7" s="217">
        <v>4.069</v>
      </c>
      <c r="G7" s="217">
        <v>3.8450000000000002</v>
      </c>
      <c r="H7" s="236">
        <v>3.258</v>
      </c>
      <c r="I7" s="236">
        <v>7.0369999999999999</v>
      </c>
      <c r="J7" s="236">
        <v>9.5180000000000007</v>
      </c>
      <c r="K7" s="236">
        <v>6</v>
      </c>
      <c r="L7" s="236">
        <v>6.1180000000000003</v>
      </c>
      <c r="M7" s="236">
        <v>10.884</v>
      </c>
      <c r="N7" s="236">
        <v>10.535</v>
      </c>
      <c r="O7" s="236">
        <v>4.8</v>
      </c>
      <c r="P7" s="236">
        <v>9.6359999999999992</v>
      </c>
      <c r="Q7" s="236">
        <v>6.444</v>
      </c>
      <c r="R7" s="236">
        <v>6.4619999999999997</v>
      </c>
      <c r="S7" s="236">
        <v>4.8680000000000003</v>
      </c>
      <c r="T7" s="236">
        <v>5.4640000000000004</v>
      </c>
      <c r="U7" s="236">
        <v>5.0650000000000004</v>
      </c>
      <c r="V7" s="236">
        <v>4.4710000000000001</v>
      </c>
      <c r="W7" s="236">
        <v>5.2939999999999996</v>
      </c>
      <c r="X7" s="236">
        <v>7.234</v>
      </c>
      <c r="Y7" s="236">
        <v>6.5960000000000001</v>
      </c>
      <c r="Z7" s="236">
        <v>7.9729999999999999</v>
      </c>
      <c r="AA7" s="236">
        <v>5.8620000000000001</v>
      </c>
      <c r="AB7" s="236">
        <v>10.919</v>
      </c>
      <c r="AC7" s="236">
        <v>5.3520000000000003</v>
      </c>
      <c r="AD7" s="236">
        <v>7.5149999999999997</v>
      </c>
      <c r="AE7" s="236">
        <v>7.9080000000000004</v>
      </c>
      <c r="AF7" s="236">
        <v>2.835</v>
      </c>
      <c r="AG7" s="236">
        <v>4.8789999999999996</v>
      </c>
      <c r="AH7" s="237">
        <v>5.44</v>
      </c>
      <c r="AI7" s="211">
        <v>4.9969999999999999</v>
      </c>
      <c r="AJ7" s="211">
        <v>13.702</v>
      </c>
      <c r="AK7" s="211">
        <v>4.26</v>
      </c>
      <c r="AL7" s="211">
        <v>4.0869999999999997</v>
      </c>
      <c r="AM7" s="211">
        <v>8.1300000000000008</v>
      </c>
    </row>
    <row r="8" spans="1:54" ht="15">
      <c r="A8" s="189">
        <v>43586</v>
      </c>
      <c r="B8" s="165">
        <v>14.3</v>
      </c>
      <c r="C8" s="165">
        <v>32.880000000000003</v>
      </c>
      <c r="D8" s="217">
        <v>21</v>
      </c>
      <c r="E8" s="217">
        <v>24.896999999999998</v>
      </c>
      <c r="F8" s="217">
        <v>16.611000000000001</v>
      </c>
      <c r="G8" s="217">
        <v>11.863</v>
      </c>
      <c r="H8" s="236">
        <v>19.821999999999999</v>
      </c>
      <c r="I8" s="236">
        <v>32.915999999999997</v>
      </c>
      <c r="J8" s="236">
        <v>25.065999999999999</v>
      </c>
      <c r="K8" s="236">
        <v>28.021000000000001</v>
      </c>
      <c r="L8" s="236">
        <v>18.581</v>
      </c>
      <c r="M8" s="236">
        <v>24.54</v>
      </c>
      <c r="N8" s="236">
        <v>17.792000000000002</v>
      </c>
      <c r="O8" s="236">
        <v>17.370999999999999</v>
      </c>
      <c r="P8" s="236">
        <v>25.789000000000001</v>
      </c>
      <c r="Q8" s="236">
        <v>28.58</v>
      </c>
      <c r="R8" s="236">
        <v>21.463000000000001</v>
      </c>
      <c r="S8" s="236">
        <v>14.957000000000001</v>
      </c>
      <c r="T8" s="236">
        <v>38.152999999999999</v>
      </c>
      <c r="U8" s="236">
        <v>22.024999999999999</v>
      </c>
      <c r="V8" s="236">
        <v>17.295000000000002</v>
      </c>
      <c r="W8" s="236">
        <v>18.148</v>
      </c>
      <c r="X8" s="236">
        <v>29.872</v>
      </c>
      <c r="Y8" s="236">
        <v>25.731999999999999</v>
      </c>
      <c r="Z8" s="236">
        <v>14.907999999999999</v>
      </c>
      <c r="AA8" s="236">
        <v>19.032</v>
      </c>
      <c r="AB8" s="236">
        <v>24.462</v>
      </c>
      <c r="AC8" s="236">
        <v>22.895</v>
      </c>
      <c r="AD8" s="236">
        <v>21</v>
      </c>
      <c r="AE8" s="236">
        <v>21.207000000000001</v>
      </c>
      <c r="AF8" s="236">
        <v>15.787000000000001</v>
      </c>
      <c r="AG8" s="236">
        <v>26.077999999999999</v>
      </c>
      <c r="AH8" s="237">
        <v>12.939</v>
      </c>
      <c r="AI8" s="211">
        <v>12.433</v>
      </c>
      <c r="AJ8" s="211">
        <v>21.992000000000001</v>
      </c>
      <c r="AK8" s="211">
        <v>18.692</v>
      </c>
      <c r="AL8" s="211">
        <v>18.355</v>
      </c>
      <c r="AM8" s="211">
        <v>16.094999999999999</v>
      </c>
    </row>
    <row r="9" spans="1:54" ht="15">
      <c r="A9" s="189">
        <v>43617</v>
      </c>
      <c r="B9" s="165">
        <v>21.09</v>
      </c>
      <c r="C9" s="165">
        <v>48.51</v>
      </c>
      <c r="D9" s="217">
        <v>35</v>
      </c>
      <c r="E9" s="217">
        <v>30.254999999999999</v>
      </c>
      <c r="F9" s="217">
        <v>37.399000000000001</v>
      </c>
      <c r="G9" s="217">
        <v>45.856999999999999</v>
      </c>
      <c r="H9" s="236">
        <v>43.088999999999999</v>
      </c>
      <c r="I9" s="236">
        <v>42.448</v>
      </c>
      <c r="J9" s="236">
        <v>40.338000000000001</v>
      </c>
      <c r="K9" s="236">
        <v>29.402999999999999</v>
      </c>
      <c r="L9" s="236">
        <v>30.091999999999999</v>
      </c>
      <c r="M9" s="236">
        <v>27.734999999999999</v>
      </c>
      <c r="N9" s="236">
        <v>33.863999999999997</v>
      </c>
      <c r="O9" s="236">
        <v>38.472999999999999</v>
      </c>
      <c r="P9" s="236">
        <v>21.893000000000001</v>
      </c>
      <c r="Q9" s="236">
        <v>61.588000000000001</v>
      </c>
      <c r="R9" s="236">
        <v>33.277999999999999</v>
      </c>
      <c r="S9" s="236">
        <v>75.942999999999998</v>
      </c>
      <c r="T9" s="236">
        <v>52.177999999999997</v>
      </c>
      <c r="U9" s="236">
        <v>45.088000000000001</v>
      </c>
      <c r="V9" s="236">
        <v>25.951000000000001</v>
      </c>
      <c r="W9" s="236">
        <v>47.789000000000001</v>
      </c>
      <c r="X9" s="236">
        <v>33.106000000000002</v>
      </c>
      <c r="Y9" s="236">
        <v>27.646999999999998</v>
      </c>
      <c r="Z9" s="236">
        <v>15.422000000000001</v>
      </c>
      <c r="AA9" s="236">
        <v>35.180999999999997</v>
      </c>
      <c r="AB9" s="236">
        <v>19.657</v>
      </c>
      <c r="AC9" s="236">
        <v>35</v>
      </c>
      <c r="AD9" s="236">
        <v>25.288</v>
      </c>
      <c r="AE9" s="236">
        <v>21.561</v>
      </c>
      <c r="AF9" s="236">
        <v>61.11</v>
      </c>
      <c r="AG9" s="236">
        <v>34.718000000000004</v>
      </c>
      <c r="AH9" s="237">
        <v>37.322000000000003</v>
      </c>
      <c r="AI9" s="211">
        <v>44.585999999999999</v>
      </c>
      <c r="AJ9" s="211">
        <v>10.69</v>
      </c>
      <c r="AK9" s="211">
        <v>34.997</v>
      </c>
      <c r="AL9" s="211">
        <v>41.426000000000002</v>
      </c>
      <c r="AM9" s="211">
        <v>38.814</v>
      </c>
    </row>
    <row r="10" spans="1:54" ht="15">
      <c r="A10" s="189">
        <v>43647</v>
      </c>
      <c r="B10" s="165">
        <v>10.18</v>
      </c>
      <c r="C10" s="165">
        <v>23.42</v>
      </c>
      <c r="D10" s="217">
        <v>13</v>
      </c>
      <c r="E10" s="217">
        <v>9.9250000000000007</v>
      </c>
      <c r="F10" s="217">
        <v>20.69</v>
      </c>
      <c r="G10" s="217">
        <v>30.398</v>
      </c>
      <c r="H10" s="236">
        <v>20.667999999999999</v>
      </c>
      <c r="I10" s="236">
        <v>14.462999999999999</v>
      </c>
      <c r="J10" s="236">
        <v>18.206</v>
      </c>
      <c r="K10" s="236">
        <v>11.481999999999999</v>
      </c>
      <c r="L10" s="236">
        <v>13.65</v>
      </c>
      <c r="M10" s="236">
        <v>10.782999999999999</v>
      </c>
      <c r="N10" s="236">
        <v>12.949</v>
      </c>
      <c r="O10" s="236">
        <v>17.029</v>
      </c>
      <c r="P10" s="236">
        <v>8.7899999999999991</v>
      </c>
      <c r="Q10" s="236">
        <v>32.256999999999998</v>
      </c>
      <c r="R10" s="236">
        <v>11.856</v>
      </c>
      <c r="S10" s="236">
        <v>74.156999999999996</v>
      </c>
      <c r="T10" s="236">
        <v>22.64</v>
      </c>
      <c r="U10" s="236">
        <v>17.123000000000001</v>
      </c>
      <c r="V10" s="236">
        <v>12.532999999999999</v>
      </c>
      <c r="W10" s="236">
        <v>30.992000000000001</v>
      </c>
      <c r="X10" s="236">
        <v>10.763</v>
      </c>
      <c r="Y10" s="236">
        <v>9.3849999999999998</v>
      </c>
      <c r="Z10" s="236">
        <v>5.4779999999999998</v>
      </c>
      <c r="AA10" s="236">
        <v>11.744</v>
      </c>
      <c r="AB10" s="236">
        <v>7.4080000000000004</v>
      </c>
      <c r="AC10" s="236">
        <v>14.971</v>
      </c>
      <c r="AD10" s="236">
        <v>8.5920000000000005</v>
      </c>
      <c r="AE10" s="236">
        <v>8.2140000000000004</v>
      </c>
      <c r="AF10" s="236">
        <v>32.53</v>
      </c>
      <c r="AG10" s="236">
        <v>17.762</v>
      </c>
      <c r="AH10" s="237">
        <v>12.129</v>
      </c>
      <c r="AI10" s="211">
        <v>25.655000000000001</v>
      </c>
      <c r="AJ10" s="211">
        <v>5.3780000000000001</v>
      </c>
      <c r="AK10" s="211">
        <v>13</v>
      </c>
      <c r="AL10" s="211">
        <v>14.196</v>
      </c>
      <c r="AM10" s="211">
        <v>12.852</v>
      </c>
    </row>
    <row r="11" spans="1:54" ht="15">
      <c r="A11" s="189">
        <v>43678</v>
      </c>
      <c r="B11" s="165">
        <v>6.42</v>
      </c>
      <c r="C11" s="165">
        <v>11.85</v>
      </c>
      <c r="D11" s="217">
        <v>8</v>
      </c>
      <c r="E11" s="217">
        <v>6.694</v>
      </c>
      <c r="F11" s="217">
        <v>9.6920000000000002</v>
      </c>
      <c r="G11" s="217">
        <v>13.932</v>
      </c>
      <c r="H11" s="236">
        <v>10.834</v>
      </c>
      <c r="I11" s="236">
        <v>8.51</v>
      </c>
      <c r="J11" s="236">
        <v>9.2490000000000006</v>
      </c>
      <c r="K11" s="236">
        <v>7.7640000000000002</v>
      </c>
      <c r="L11" s="236">
        <v>7.29</v>
      </c>
      <c r="M11" s="236">
        <v>7.6260000000000003</v>
      </c>
      <c r="N11" s="236">
        <v>7.306</v>
      </c>
      <c r="O11" s="236">
        <v>8.3550000000000004</v>
      </c>
      <c r="P11" s="236">
        <v>7.5289999999999999</v>
      </c>
      <c r="Q11" s="236">
        <v>13.02</v>
      </c>
      <c r="R11" s="236">
        <v>6.9009999999999998</v>
      </c>
      <c r="S11" s="236">
        <v>28.788</v>
      </c>
      <c r="T11" s="236">
        <v>10.476000000000001</v>
      </c>
      <c r="U11" s="236">
        <v>9.6460000000000008</v>
      </c>
      <c r="V11" s="236">
        <v>6.7329999999999997</v>
      </c>
      <c r="W11" s="236">
        <v>13.608000000000001</v>
      </c>
      <c r="X11" s="236">
        <v>7.26</v>
      </c>
      <c r="Y11" s="236">
        <v>6.8659999999999997</v>
      </c>
      <c r="Z11" s="236">
        <v>4.2240000000000002</v>
      </c>
      <c r="AA11" s="236">
        <v>6.9420000000000002</v>
      </c>
      <c r="AB11" s="236">
        <v>5.6070000000000002</v>
      </c>
      <c r="AC11" s="236">
        <v>8.6950000000000003</v>
      </c>
      <c r="AD11" s="236">
        <v>6.391</v>
      </c>
      <c r="AE11" s="236">
        <v>6.218</v>
      </c>
      <c r="AF11" s="236">
        <v>12.964</v>
      </c>
      <c r="AG11" s="236">
        <v>8.4160000000000004</v>
      </c>
      <c r="AH11" s="237">
        <v>8</v>
      </c>
      <c r="AI11" s="211">
        <v>11.125</v>
      </c>
      <c r="AJ11" s="211">
        <v>4.5460000000000003</v>
      </c>
      <c r="AK11" s="211">
        <v>8.3759999999999994</v>
      </c>
      <c r="AL11" s="211">
        <v>8.3559999999999999</v>
      </c>
      <c r="AM11" s="211">
        <v>7.1820000000000004</v>
      </c>
    </row>
    <row r="12" spans="1:54" ht="15">
      <c r="A12" s="189">
        <v>43709</v>
      </c>
      <c r="B12" s="165">
        <v>5.45</v>
      </c>
      <c r="C12" s="165">
        <v>8.39</v>
      </c>
      <c r="D12" s="217">
        <v>6</v>
      </c>
      <c r="E12" s="217">
        <v>5.2160000000000002</v>
      </c>
      <c r="F12" s="217">
        <v>8.0839999999999996</v>
      </c>
      <c r="G12" s="217">
        <v>7.62</v>
      </c>
      <c r="H12" s="236">
        <v>7.0640000000000001</v>
      </c>
      <c r="I12" s="236">
        <v>7.085</v>
      </c>
      <c r="J12" s="236">
        <v>8.3149999999999995</v>
      </c>
      <c r="K12" s="236">
        <v>6</v>
      </c>
      <c r="L12" s="236">
        <v>6.1180000000000003</v>
      </c>
      <c r="M12" s="236">
        <v>5.5830000000000002</v>
      </c>
      <c r="N12" s="236">
        <v>5.577</v>
      </c>
      <c r="O12" s="236">
        <v>5.94</v>
      </c>
      <c r="P12" s="236">
        <v>6.3719999999999999</v>
      </c>
      <c r="Q12" s="236">
        <v>8.9589999999999996</v>
      </c>
      <c r="R12" s="236">
        <v>5.4589999999999996</v>
      </c>
      <c r="S12" s="236">
        <v>14.263</v>
      </c>
      <c r="T12" s="236">
        <v>7.6</v>
      </c>
      <c r="U12" s="236">
        <v>7.0060000000000002</v>
      </c>
      <c r="V12" s="236">
        <v>4.8339999999999996</v>
      </c>
      <c r="W12" s="236">
        <v>8.0259999999999998</v>
      </c>
      <c r="X12" s="236">
        <v>5.6020000000000003</v>
      </c>
      <c r="Y12" s="236">
        <v>5.1749999999999998</v>
      </c>
      <c r="Z12" s="236">
        <v>3.661</v>
      </c>
      <c r="AA12" s="236">
        <v>7.3330000000000002</v>
      </c>
      <c r="AB12" s="236">
        <v>4.8339999999999996</v>
      </c>
      <c r="AC12" s="236">
        <v>5.952</v>
      </c>
      <c r="AD12" s="236">
        <v>5.5339999999999998</v>
      </c>
      <c r="AE12" s="236">
        <v>5.375</v>
      </c>
      <c r="AF12" s="236">
        <v>8.1989999999999998</v>
      </c>
      <c r="AG12" s="236">
        <v>5.9729999999999999</v>
      </c>
      <c r="AH12" s="237">
        <v>5.5119999999999996</v>
      </c>
      <c r="AI12" s="211">
        <v>6.9569999999999999</v>
      </c>
      <c r="AJ12" s="211">
        <v>3.9929999999999999</v>
      </c>
      <c r="AK12" s="211">
        <v>7.1779999999999999</v>
      </c>
      <c r="AL12" s="211">
        <v>7.7320000000000002</v>
      </c>
      <c r="AM12" s="211">
        <v>5.6360000000000001</v>
      </c>
    </row>
    <row r="13" spans="1:54" ht="15">
      <c r="A13" s="189">
        <v>43739</v>
      </c>
      <c r="B13" s="165">
        <v>5.71</v>
      </c>
      <c r="C13" s="165">
        <v>7.5</v>
      </c>
      <c r="D13" s="217">
        <v>5.83</v>
      </c>
      <c r="E13" s="217">
        <v>4.8920000000000003</v>
      </c>
      <c r="F13" s="217">
        <v>6.3860000000000001</v>
      </c>
      <c r="G13" s="217">
        <v>6.3470000000000004</v>
      </c>
      <c r="H13" s="236">
        <v>6.093</v>
      </c>
      <c r="I13" s="236">
        <v>11.817</v>
      </c>
      <c r="J13" s="236">
        <v>8.4290000000000003</v>
      </c>
      <c r="K13" s="236">
        <v>4.8879999999999999</v>
      </c>
      <c r="L13" s="236">
        <v>5.157</v>
      </c>
      <c r="M13" s="236">
        <v>5.0439999999999996</v>
      </c>
      <c r="N13" s="236">
        <v>7.024</v>
      </c>
      <c r="O13" s="236">
        <v>5.1440000000000001</v>
      </c>
      <c r="P13" s="236">
        <v>4.5869999999999997</v>
      </c>
      <c r="Q13" s="236">
        <v>8.4320000000000004</v>
      </c>
      <c r="R13" s="236">
        <v>5.1289999999999996</v>
      </c>
      <c r="S13" s="236">
        <v>11.183</v>
      </c>
      <c r="T13" s="236">
        <v>7.2279999999999998</v>
      </c>
      <c r="U13" s="236">
        <v>6.6040000000000001</v>
      </c>
      <c r="V13" s="236">
        <v>5.218</v>
      </c>
      <c r="W13" s="236">
        <v>6.766</v>
      </c>
      <c r="X13" s="236">
        <v>5.01</v>
      </c>
      <c r="Y13" s="236">
        <v>4.4749999999999996</v>
      </c>
      <c r="Z13" s="236">
        <v>4.5359999999999996</v>
      </c>
      <c r="AA13" s="236">
        <v>5.6429999999999998</v>
      </c>
      <c r="AB13" s="236">
        <v>4.4550000000000001</v>
      </c>
      <c r="AC13" s="236">
        <v>6.6980000000000004</v>
      </c>
      <c r="AD13" s="236">
        <v>7.2549999999999999</v>
      </c>
      <c r="AE13" s="236">
        <v>5.4429999999999996</v>
      </c>
      <c r="AF13" s="236">
        <v>7.2389999999999999</v>
      </c>
      <c r="AG13" s="236">
        <v>5.9770000000000003</v>
      </c>
      <c r="AH13" s="237">
        <v>5.0129999999999999</v>
      </c>
      <c r="AI13" s="211">
        <v>6.6680000000000001</v>
      </c>
      <c r="AJ13" s="211">
        <v>3.524</v>
      </c>
      <c r="AK13" s="211">
        <v>7.1319999999999997</v>
      </c>
      <c r="AL13" s="211">
        <v>9.3219999999999992</v>
      </c>
      <c r="AM13" s="211">
        <v>4.8520000000000003</v>
      </c>
    </row>
    <row r="14" spans="1:54" ht="15">
      <c r="A14" s="189">
        <v>43770</v>
      </c>
      <c r="B14" s="165">
        <v>4.55</v>
      </c>
      <c r="C14" s="165">
        <v>5.78</v>
      </c>
      <c r="D14" s="217">
        <v>4.79</v>
      </c>
      <c r="E14" s="217">
        <v>4.6429999999999998</v>
      </c>
      <c r="F14" s="217">
        <v>4.8789999999999996</v>
      </c>
      <c r="G14" s="217">
        <v>5.4459999999999997</v>
      </c>
      <c r="H14" s="236">
        <v>4.9880000000000004</v>
      </c>
      <c r="I14" s="236">
        <v>7.8159999999999998</v>
      </c>
      <c r="J14" s="236">
        <v>6.3330000000000002</v>
      </c>
      <c r="K14" s="236">
        <v>4.383</v>
      </c>
      <c r="L14" s="236">
        <v>4.1130000000000004</v>
      </c>
      <c r="M14" s="236">
        <v>4.2450000000000001</v>
      </c>
      <c r="N14" s="236">
        <v>6.577</v>
      </c>
      <c r="O14" s="236">
        <v>4.4139999999999997</v>
      </c>
      <c r="P14" s="236">
        <v>3.9129999999999998</v>
      </c>
      <c r="Q14" s="236">
        <v>6.9989999999999997</v>
      </c>
      <c r="R14" s="236">
        <v>4.6859999999999999</v>
      </c>
      <c r="S14" s="236">
        <v>8.6660000000000004</v>
      </c>
      <c r="T14" s="236">
        <v>5.99</v>
      </c>
      <c r="U14" s="236">
        <v>5.2460000000000004</v>
      </c>
      <c r="V14" s="236">
        <v>4.0910000000000002</v>
      </c>
      <c r="W14" s="236">
        <v>5.5869999999999997</v>
      </c>
      <c r="X14" s="236">
        <v>4.2380000000000004</v>
      </c>
      <c r="Y14" s="236">
        <v>4.5739999999999998</v>
      </c>
      <c r="Z14" s="236">
        <v>3.0939999999999999</v>
      </c>
      <c r="AA14" s="236">
        <v>4.3600000000000003</v>
      </c>
      <c r="AB14" s="236">
        <v>4.0039999999999996</v>
      </c>
      <c r="AC14" s="236">
        <v>5.8079999999999998</v>
      </c>
      <c r="AD14" s="236">
        <v>5.2919999999999998</v>
      </c>
      <c r="AE14" s="236">
        <v>4.3499999999999996</v>
      </c>
      <c r="AF14" s="236">
        <v>6.3070000000000004</v>
      </c>
      <c r="AG14" s="236">
        <v>5.39</v>
      </c>
      <c r="AH14" s="237">
        <v>5.0599999999999996</v>
      </c>
      <c r="AI14" s="211">
        <v>5.335</v>
      </c>
      <c r="AJ14" s="211">
        <v>2.99</v>
      </c>
      <c r="AK14" s="211">
        <v>5.133</v>
      </c>
      <c r="AL14" s="211">
        <v>5.96</v>
      </c>
      <c r="AM14" s="211">
        <v>4.7460000000000004</v>
      </c>
    </row>
    <row r="15" spans="1:54" ht="15">
      <c r="A15" s="189">
        <v>43800</v>
      </c>
      <c r="B15" s="165">
        <v>4.05</v>
      </c>
      <c r="C15" s="165">
        <v>5.25</v>
      </c>
      <c r="D15" s="217">
        <v>4.68</v>
      </c>
      <c r="E15" s="217">
        <v>3.9809999999999999</v>
      </c>
      <c r="F15" s="217">
        <v>4.4189999999999996</v>
      </c>
      <c r="G15" s="217">
        <v>4.99</v>
      </c>
      <c r="H15" s="236">
        <v>4.569</v>
      </c>
      <c r="I15" s="236">
        <v>5.5369999999999999</v>
      </c>
      <c r="J15" s="236">
        <v>4.9809999999999999</v>
      </c>
      <c r="K15" s="236">
        <v>3.9950000000000001</v>
      </c>
      <c r="L15" s="236">
        <v>3.77</v>
      </c>
      <c r="M15" s="236">
        <v>3.847</v>
      </c>
      <c r="N15" s="236">
        <v>4.8330000000000002</v>
      </c>
      <c r="O15" s="236">
        <v>4.0970000000000004</v>
      </c>
      <c r="P15" s="236">
        <v>3.5539999999999998</v>
      </c>
      <c r="Q15" s="236">
        <v>6.0039999999999996</v>
      </c>
      <c r="R15" s="236">
        <v>4.0359999999999996</v>
      </c>
      <c r="S15" s="236">
        <v>7.7729999999999997</v>
      </c>
      <c r="T15" s="236">
        <v>5.6029999999999998</v>
      </c>
      <c r="U15" s="236">
        <v>4.6669999999999998</v>
      </c>
      <c r="V15" s="236">
        <v>3.8610000000000002</v>
      </c>
      <c r="W15" s="236">
        <v>5.1479999999999997</v>
      </c>
      <c r="X15" s="236">
        <v>3.923</v>
      </c>
      <c r="Y15" s="236">
        <v>3.859</v>
      </c>
      <c r="Z15" s="236">
        <v>2.7080000000000002</v>
      </c>
      <c r="AA15" s="236">
        <v>3.9740000000000002</v>
      </c>
      <c r="AB15" s="236">
        <v>3.4380000000000002</v>
      </c>
      <c r="AC15" s="236">
        <v>4.54</v>
      </c>
      <c r="AD15" s="236">
        <v>4.0860000000000003</v>
      </c>
      <c r="AE15" s="236">
        <v>3.5150000000000001</v>
      </c>
      <c r="AF15" s="236">
        <v>5.6289999999999996</v>
      </c>
      <c r="AG15" s="236">
        <v>4.4630000000000001</v>
      </c>
      <c r="AH15" s="237">
        <v>4.13</v>
      </c>
      <c r="AI15" s="211">
        <v>4.7240000000000002</v>
      </c>
      <c r="AJ15" s="211">
        <v>2.7490000000000001</v>
      </c>
      <c r="AK15" s="211">
        <v>4.367</v>
      </c>
      <c r="AL15" s="211">
        <v>4.718</v>
      </c>
      <c r="AM15" s="211">
        <v>4.2530000000000001</v>
      </c>
    </row>
    <row r="16" spans="1:54" ht="15">
      <c r="A16" s="189">
        <v>43831</v>
      </c>
      <c r="B16" s="165">
        <v>4.09</v>
      </c>
      <c r="C16" s="165">
        <v>4.87</v>
      </c>
      <c r="D16" s="217">
        <v>4.3499999999999996</v>
      </c>
      <c r="E16" s="217">
        <v>3.5</v>
      </c>
      <c r="F16" s="217">
        <v>4.0060000000000002</v>
      </c>
      <c r="G16" s="217">
        <v>4.4770000000000003</v>
      </c>
      <c r="H16" s="236">
        <v>4.093</v>
      </c>
      <c r="I16" s="236">
        <v>4.8680000000000003</v>
      </c>
      <c r="J16" s="236">
        <v>4.4989999999999997</v>
      </c>
      <c r="K16" s="236">
        <v>3.5830000000000002</v>
      </c>
      <c r="L16" s="236">
        <v>3.38</v>
      </c>
      <c r="M16" s="236">
        <v>3.4609999999999999</v>
      </c>
      <c r="N16" s="236">
        <v>3.9750000000000001</v>
      </c>
      <c r="O16" s="236">
        <v>3.681</v>
      </c>
      <c r="P16" s="236">
        <v>3.1829999999999998</v>
      </c>
      <c r="Q16" s="236">
        <v>5.3840000000000003</v>
      </c>
      <c r="R16" s="236">
        <v>3.5670000000000002</v>
      </c>
      <c r="S16" s="236">
        <v>6.84</v>
      </c>
      <c r="T16" s="236">
        <v>4.9119999999999999</v>
      </c>
      <c r="U16" s="236">
        <v>4.2160000000000002</v>
      </c>
      <c r="V16" s="236">
        <v>3.2869999999999999</v>
      </c>
      <c r="W16" s="236">
        <v>4.6230000000000002</v>
      </c>
      <c r="X16" s="236">
        <v>3.524</v>
      </c>
      <c r="Y16" s="236">
        <v>3.3759999999999999</v>
      </c>
      <c r="Z16" s="236">
        <v>2.4079999999999999</v>
      </c>
      <c r="AA16" s="236">
        <v>3.56</v>
      </c>
      <c r="AB16" s="236">
        <v>3.0529999999999999</v>
      </c>
      <c r="AC16" s="236">
        <v>3.9510000000000001</v>
      </c>
      <c r="AD16" s="236">
        <v>3.621</v>
      </c>
      <c r="AE16" s="236">
        <v>3.1</v>
      </c>
      <c r="AF16" s="236">
        <v>5.077</v>
      </c>
      <c r="AG16" s="236">
        <v>3.9369999999999998</v>
      </c>
      <c r="AH16" s="237">
        <v>3.6080000000000001</v>
      </c>
      <c r="AI16" s="211">
        <v>4.234</v>
      </c>
      <c r="AJ16" s="211">
        <v>2.468</v>
      </c>
      <c r="AK16" s="211">
        <v>3.9649999999999999</v>
      </c>
      <c r="AL16" s="211">
        <v>4.1680000000000001</v>
      </c>
      <c r="AM16" s="211">
        <v>3.9249999999999998</v>
      </c>
    </row>
    <row r="17" spans="1:39" ht="15">
      <c r="A17" s="189">
        <v>43862</v>
      </c>
      <c r="B17" s="165">
        <v>3.62</v>
      </c>
      <c r="C17" s="165">
        <v>4.04</v>
      </c>
      <c r="D17" s="217">
        <v>3.8</v>
      </c>
      <c r="E17" s="217">
        <v>2.956</v>
      </c>
      <c r="F17" s="217">
        <v>3.3929999999999998</v>
      </c>
      <c r="G17" s="217">
        <v>3.7869999999999999</v>
      </c>
      <c r="H17" s="236">
        <v>3.4950000000000001</v>
      </c>
      <c r="I17" s="236">
        <v>4.1239999999999997</v>
      </c>
      <c r="J17" s="236">
        <v>3.8260000000000001</v>
      </c>
      <c r="K17" s="236">
        <v>3.0409999999999999</v>
      </c>
      <c r="L17" s="236">
        <v>2.851</v>
      </c>
      <c r="M17" s="236">
        <v>2.9390000000000001</v>
      </c>
      <c r="N17" s="236">
        <v>3.319</v>
      </c>
      <c r="O17" s="236">
        <v>3.1070000000000002</v>
      </c>
      <c r="P17" s="236">
        <v>2.718</v>
      </c>
      <c r="Q17" s="236">
        <v>4.5570000000000004</v>
      </c>
      <c r="R17" s="236">
        <v>3.0329999999999999</v>
      </c>
      <c r="S17" s="236">
        <v>5.7830000000000004</v>
      </c>
      <c r="T17" s="236">
        <v>4.1470000000000002</v>
      </c>
      <c r="U17" s="236">
        <v>3.57</v>
      </c>
      <c r="V17" s="236">
        <v>2.7650000000000001</v>
      </c>
      <c r="W17" s="236">
        <v>3.93</v>
      </c>
      <c r="X17" s="236">
        <v>2.98</v>
      </c>
      <c r="Y17" s="236">
        <v>2.85</v>
      </c>
      <c r="Z17" s="236">
        <v>2.028</v>
      </c>
      <c r="AA17" s="236">
        <v>3.0030000000000001</v>
      </c>
      <c r="AB17" s="236">
        <v>2.5859999999999999</v>
      </c>
      <c r="AC17" s="236">
        <v>3.33</v>
      </c>
      <c r="AD17" s="236">
        <v>3.077</v>
      </c>
      <c r="AE17" s="236">
        <v>2.64</v>
      </c>
      <c r="AF17" s="236">
        <v>4.3079999999999998</v>
      </c>
      <c r="AG17" s="236">
        <v>3.3279999999999998</v>
      </c>
      <c r="AH17" s="237">
        <v>3.048</v>
      </c>
      <c r="AI17" s="211">
        <v>3.601</v>
      </c>
      <c r="AJ17" s="211">
        <v>2.0990000000000002</v>
      </c>
      <c r="AK17" s="211">
        <v>3.3769999999999998</v>
      </c>
      <c r="AL17" s="211">
        <v>3.6389999999999998</v>
      </c>
      <c r="AM17" s="211">
        <v>3.4009999999999998</v>
      </c>
    </row>
    <row r="18" spans="1:39" ht="15">
      <c r="A18" s="189">
        <v>43891</v>
      </c>
      <c r="B18" s="165">
        <v>4.1399999999999997</v>
      </c>
      <c r="C18" s="165">
        <v>4.7300000000000004</v>
      </c>
      <c r="D18" s="217">
        <v>4.4400000000000004</v>
      </c>
      <c r="E18" s="217">
        <v>2.863</v>
      </c>
      <c r="F18" s="217">
        <v>4.07</v>
      </c>
      <c r="G18" s="217">
        <v>3.661</v>
      </c>
      <c r="H18" s="236">
        <v>3.694</v>
      </c>
      <c r="I18" s="236">
        <v>4.8070000000000004</v>
      </c>
      <c r="J18" s="236">
        <v>3.8740000000000001</v>
      </c>
      <c r="K18" s="236">
        <v>2.988</v>
      </c>
      <c r="L18" s="236">
        <v>3.4590000000000001</v>
      </c>
      <c r="M18" s="236">
        <v>3.8140000000000001</v>
      </c>
      <c r="N18" s="236">
        <v>3.55</v>
      </c>
      <c r="O18" s="236">
        <v>3.266</v>
      </c>
      <c r="P18" s="236">
        <v>2.9180000000000001</v>
      </c>
      <c r="Q18" s="236">
        <v>4.9050000000000002</v>
      </c>
      <c r="R18" s="236">
        <v>3.7949999999999999</v>
      </c>
      <c r="S18" s="236">
        <v>5.5350000000000001</v>
      </c>
      <c r="T18" s="236">
        <v>4.4480000000000004</v>
      </c>
      <c r="U18" s="236">
        <v>3.8410000000000002</v>
      </c>
      <c r="V18" s="236">
        <v>3.4929999999999999</v>
      </c>
      <c r="W18" s="236">
        <v>3.8479999999999999</v>
      </c>
      <c r="X18" s="236">
        <v>3.0960000000000001</v>
      </c>
      <c r="Y18" s="236">
        <v>2.794</v>
      </c>
      <c r="Z18" s="236">
        <v>2.2469999999999999</v>
      </c>
      <c r="AA18" s="236">
        <v>4.8730000000000002</v>
      </c>
      <c r="AB18" s="236">
        <v>2.4550000000000001</v>
      </c>
      <c r="AC18" s="236">
        <v>3.1669999999999998</v>
      </c>
      <c r="AD18" s="236">
        <v>6.0570000000000004</v>
      </c>
      <c r="AE18" s="236">
        <v>2.5179999999999998</v>
      </c>
      <c r="AF18" s="236">
        <v>4.7009999999999996</v>
      </c>
      <c r="AG18" s="236">
        <v>3.169</v>
      </c>
      <c r="AH18" s="237">
        <v>3.1120000000000001</v>
      </c>
      <c r="AI18" s="211">
        <v>4.8920000000000003</v>
      </c>
      <c r="AJ18" s="211">
        <v>2.0590000000000002</v>
      </c>
      <c r="AK18" s="211">
        <v>3.1560000000000001</v>
      </c>
      <c r="AL18" s="211">
        <v>5.7380000000000004</v>
      </c>
      <c r="AM18" s="211">
        <v>3.4609999999999999</v>
      </c>
    </row>
    <row r="19" spans="1:39" ht="15">
      <c r="A19" s="189">
        <v>43922</v>
      </c>
      <c r="B19" s="165">
        <v>7.7</v>
      </c>
      <c r="C19" s="165">
        <v>10.17</v>
      </c>
      <c r="D19" s="217">
        <v>8.76</v>
      </c>
      <c r="E19" s="217">
        <v>3.8090000000000002</v>
      </c>
      <c r="F19" s="217">
        <v>4.0739999999999998</v>
      </c>
      <c r="G19" s="217">
        <v>3.5880000000000001</v>
      </c>
      <c r="H19" s="236">
        <v>6.9710000000000001</v>
      </c>
      <c r="I19" s="236">
        <v>11.411</v>
      </c>
      <c r="J19" s="236">
        <v>8.5350000000000001</v>
      </c>
      <c r="K19" s="236">
        <v>5.681</v>
      </c>
      <c r="L19" s="236">
        <v>9.3309999999999995</v>
      </c>
      <c r="M19" s="236">
        <v>9.0990000000000002</v>
      </c>
      <c r="N19" s="236">
        <v>5.0129999999999999</v>
      </c>
      <c r="O19" s="236">
        <v>9.2550000000000008</v>
      </c>
      <c r="P19" s="236">
        <v>5.5620000000000003</v>
      </c>
      <c r="Q19" s="236">
        <v>7.7649999999999997</v>
      </c>
      <c r="R19" s="236">
        <v>4.5209999999999999</v>
      </c>
      <c r="S19" s="236">
        <v>8.2560000000000002</v>
      </c>
      <c r="T19" s="236">
        <v>5.6029999999999998</v>
      </c>
      <c r="U19" s="236">
        <v>4.819</v>
      </c>
      <c r="V19" s="236">
        <v>4.8499999999999996</v>
      </c>
      <c r="W19" s="236">
        <v>8</v>
      </c>
      <c r="X19" s="236">
        <v>5.758</v>
      </c>
      <c r="Y19" s="236">
        <v>6.9530000000000003</v>
      </c>
      <c r="Z19" s="236">
        <v>4.6520000000000001</v>
      </c>
      <c r="AA19" s="236">
        <v>9.9350000000000005</v>
      </c>
      <c r="AB19" s="236">
        <v>4.4859999999999998</v>
      </c>
      <c r="AC19" s="236">
        <v>8.0619999999999994</v>
      </c>
      <c r="AD19" s="236">
        <v>8.6479999999999997</v>
      </c>
      <c r="AE19" s="236">
        <v>2.464</v>
      </c>
      <c r="AF19" s="236">
        <v>5.5469999999999997</v>
      </c>
      <c r="AG19" s="236">
        <v>5.4059999999999997</v>
      </c>
      <c r="AH19" s="237">
        <v>4.68</v>
      </c>
      <c r="AI19" s="211">
        <v>13.225</v>
      </c>
      <c r="AJ19" s="211">
        <v>3.1429999999999998</v>
      </c>
      <c r="AK19" s="211">
        <v>4.2679999999999998</v>
      </c>
      <c r="AL19" s="211">
        <v>11.430999999999999</v>
      </c>
      <c r="AM19" s="211">
        <v>8.3149999999999995</v>
      </c>
    </row>
    <row r="20" spans="1:39" ht="15">
      <c r="A20" s="189">
        <v>43952</v>
      </c>
      <c r="B20" s="165">
        <v>23.3</v>
      </c>
      <c r="C20" s="165">
        <v>33.520000000000003</v>
      </c>
      <c r="D20" s="217">
        <v>28.28</v>
      </c>
      <c r="E20" s="217">
        <v>20.699000000000002</v>
      </c>
      <c r="F20" s="217">
        <v>15.974</v>
      </c>
      <c r="G20" s="217">
        <v>37.323999999999998</v>
      </c>
      <c r="H20" s="236">
        <v>45.37</v>
      </c>
      <c r="I20" s="236">
        <v>43.249000000000002</v>
      </c>
      <c r="J20" s="236">
        <v>42.143999999999998</v>
      </c>
      <c r="K20" s="236">
        <v>19.189</v>
      </c>
      <c r="L20" s="236">
        <v>27.818999999999999</v>
      </c>
      <c r="M20" s="236">
        <v>19.960999999999999</v>
      </c>
      <c r="N20" s="236">
        <v>25.411000000000001</v>
      </c>
      <c r="O20" s="236">
        <v>29.957000000000001</v>
      </c>
      <c r="P20" s="236">
        <v>30.280999999999999</v>
      </c>
      <c r="Q20" s="236">
        <v>29.655999999999999</v>
      </c>
      <c r="R20" s="236">
        <v>17.257999999999999</v>
      </c>
      <c r="S20" s="236">
        <v>53.956000000000003</v>
      </c>
      <c r="T20" s="236">
        <v>35.01</v>
      </c>
      <c r="U20" s="236">
        <v>22.254000000000001</v>
      </c>
      <c r="V20" s="236">
        <v>20.350999999999999</v>
      </c>
      <c r="W20" s="236">
        <v>32.396999999999998</v>
      </c>
      <c r="X20" s="236">
        <v>26.062000000000001</v>
      </c>
      <c r="Y20" s="236">
        <v>15.202999999999999</v>
      </c>
      <c r="Z20" s="236">
        <v>21.446000000000002</v>
      </c>
      <c r="AA20" s="236">
        <v>28.061</v>
      </c>
      <c r="AB20" s="236">
        <v>24.311</v>
      </c>
      <c r="AC20" s="236">
        <v>31.358000000000001</v>
      </c>
      <c r="AD20" s="236">
        <v>27.518999999999998</v>
      </c>
      <c r="AE20" s="236">
        <v>21.172000000000001</v>
      </c>
      <c r="AF20" s="236">
        <v>34.707999999999998</v>
      </c>
      <c r="AG20" s="236">
        <v>16.236000000000001</v>
      </c>
      <c r="AH20" s="237">
        <v>16.867000000000001</v>
      </c>
      <c r="AI20" s="211">
        <v>19.785</v>
      </c>
      <c r="AJ20" s="211">
        <v>16.969000000000001</v>
      </c>
      <c r="AK20" s="211">
        <v>27.131</v>
      </c>
      <c r="AL20" s="211">
        <v>24.347999999999999</v>
      </c>
      <c r="AM20" s="211">
        <v>22.994</v>
      </c>
    </row>
    <row r="21" spans="1:39" ht="15">
      <c r="A21" s="189">
        <v>43983</v>
      </c>
      <c r="B21" s="165">
        <v>30.54</v>
      </c>
      <c r="C21" s="165">
        <v>52.16</v>
      </c>
      <c r="D21" s="217">
        <v>41.72</v>
      </c>
      <c r="E21" s="217">
        <v>46.210999999999999</v>
      </c>
      <c r="F21" s="217">
        <v>49.884</v>
      </c>
      <c r="G21" s="217">
        <v>90.174999999999997</v>
      </c>
      <c r="H21" s="236">
        <v>58.673999999999999</v>
      </c>
      <c r="I21" s="236">
        <v>59.29</v>
      </c>
      <c r="J21" s="236">
        <v>37.329000000000001</v>
      </c>
      <c r="K21" s="236">
        <v>26.132000000000001</v>
      </c>
      <c r="L21" s="236">
        <v>30.88</v>
      </c>
      <c r="M21" s="236">
        <v>30.966999999999999</v>
      </c>
      <c r="N21" s="236">
        <v>40.802</v>
      </c>
      <c r="O21" s="236">
        <v>25.291</v>
      </c>
      <c r="P21" s="236">
        <v>62.738</v>
      </c>
      <c r="Q21" s="236">
        <v>39.478999999999999</v>
      </c>
      <c r="R21" s="236">
        <v>82.492000000000004</v>
      </c>
      <c r="S21" s="236">
        <v>58.436</v>
      </c>
      <c r="T21" s="236">
        <v>77.013999999999996</v>
      </c>
      <c r="U21" s="236">
        <v>26.602</v>
      </c>
      <c r="V21" s="236">
        <v>45.554000000000002</v>
      </c>
      <c r="W21" s="236">
        <v>24.896999999999998</v>
      </c>
      <c r="X21" s="236">
        <v>26.274000000000001</v>
      </c>
      <c r="Y21" s="236">
        <v>11.218999999999999</v>
      </c>
      <c r="Z21" s="236">
        <v>35.002000000000002</v>
      </c>
      <c r="AA21" s="236">
        <v>21.187000000000001</v>
      </c>
      <c r="AB21" s="236">
        <v>34.049999999999997</v>
      </c>
      <c r="AC21" s="236">
        <v>35.485999999999997</v>
      </c>
      <c r="AD21" s="236">
        <v>24.556000000000001</v>
      </c>
      <c r="AE21" s="236">
        <v>72.155000000000001</v>
      </c>
      <c r="AF21" s="236">
        <v>45.072000000000003</v>
      </c>
      <c r="AG21" s="236">
        <v>37.804000000000002</v>
      </c>
      <c r="AH21" s="237">
        <v>69.313000000000002</v>
      </c>
      <c r="AI21" s="211">
        <v>8.59</v>
      </c>
      <c r="AJ21" s="211">
        <v>26.631</v>
      </c>
      <c r="AK21" s="211">
        <v>50.021000000000001</v>
      </c>
      <c r="AL21" s="211">
        <v>45.02</v>
      </c>
      <c r="AM21" s="211">
        <v>23.113</v>
      </c>
    </row>
    <row r="22" spans="1:39" ht="15">
      <c r="A22" s="189">
        <v>44013</v>
      </c>
      <c r="B22" s="165">
        <v>10.79</v>
      </c>
      <c r="C22" s="165">
        <v>25.33</v>
      </c>
      <c r="D22" s="217">
        <v>20.14</v>
      </c>
      <c r="E22" s="217">
        <v>26.939</v>
      </c>
      <c r="F22" s="217">
        <v>31.149000000000001</v>
      </c>
      <c r="G22" s="217">
        <v>47.765000000000001</v>
      </c>
      <c r="H22" s="236">
        <v>21.925000000000001</v>
      </c>
      <c r="I22" s="236">
        <v>29.085000000000001</v>
      </c>
      <c r="J22" s="236">
        <v>15.236000000000001</v>
      </c>
      <c r="K22" s="236">
        <v>11.452</v>
      </c>
      <c r="L22" s="236">
        <v>13.029</v>
      </c>
      <c r="M22" s="236">
        <v>12.196999999999999</v>
      </c>
      <c r="N22" s="236">
        <v>16.881</v>
      </c>
      <c r="O22" s="236">
        <v>11.377000000000001</v>
      </c>
      <c r="P22" s="236">
        <v>35.420999999999999</v>
      </c>
      <c r="Q22" s="236">
        <v>15.071999999999999</v>
      </c>
      <c r="R22" s="236">
        <v>82.763999999999996</v>
      </c>
      <c r="S22" s="236">
        <v>26.042999999999999</v>
      </c>
      <c r="T22" s="236">
        <v>33.054000000000002</v>
      </c>
      <c r="U22" s="236">
        <v>12.484999999999999</v>
      </c>
      <c r="V22" s="236">
        <v>29.042999999999999</v>
      </c>
      <c r="W22" s="236">
        <v>9.8829999999999991</v>
      </c>
      <c r="X22" s="236">
        <v>10.031000000000001</v>
      </c>
      <c r="Y22" s="236">
        <v>5.1719999999999997</v>
      </c>
      <c r="Z22" s="236">
        <v>12.603999999999999</v>
      </c>
      <c r="AA22" s="236">
        <v>8.7880000000000003</v>
      </c>
      <c r="AB22" s="236">
        <v>15.026999999999999</v>
      </c>
      <c r="AC22" s="236">
        <v>12.385999999999999</v>
      </c>
      <c r="AD22" s="236">
        <v>10.147</v>
      </c>
      <c r="AE22" s="236">
        <v>37.945999999999998</v>
      </c>
      <c r="AF22" s="236">
        <v>25.123000000000001</v>
      </c>
      <c r="AG22" s="236">
        <v>12.762</v>
      </c>
      <c r="AH22" s="237">
        <v>41.636000000000003</v>
      </c>
      <c r="AI22" s="211">
        <v>5.7389999999999999</v>
      </c>
      <c r="AJ22" s="211">
        <v>10.663</v>
      </c>
      <c r="AK22" s="211">
        <v>17.577000000000002</v>
      </c>
      <c r="AL22" s="211">
        <v>15.627000000000001</v>
      </c>
      <c r="AM22" s="211">
        <v>8.8059999999999992</v>
      </c>
    </row>
    <row r="23" spans="1:39" ht="15">
      <c r="A23" s="189">
        <v>44044</v>
      </c>
      <c r="B23" s="165">
        <v>7.19</v>
      </c>
      <c r="C23" s="165">
        <v>12.14</v>
      </c>
      <c r="D23" s="217">
        <v>10.3</v>
      </c>
      <c r="E23" s="217">
        <v>11.067</v>
      </c>
      <c r="F23" s="217">
        <v>12.641999999999999</v>
      </c>
      <c r="G23" s="217">
        <v>18.116</v>
      </c>
      <c r="H23" s="236">
        <v>10.455</v>
      </c>
      <c r="I23" s="236">
        <v>12.029</v>
      </c>
      <c r="J23" s="236">
        <v>9.1980000000000004</v>
      </c>
      <c r="K23" s="236">
        <v>6.2290000000000001</v>
      </c>
      <c r="L23" s="236">
        <v>7.9580000000000002</v>
      </c>
      <c r="M23" s="236">
        <v>6.5890000000000004</v>
      </c>
      <c r="N23" s="236">
        <v>8.0129999999999999</v>
      </c>
      <c r="O23" s="236">
        <v>8.1329999999999991</v>
      </c>
      <c r="P23" s="236">
        <v>12.635999999999999</v>
      </c>
      <c r="Q23" s="236">
        <v>7.7320000000000002</v>
      </c>
      <c r="R23" s="236">
        <v>27.238</v>
      </c>
      <c r="S23" s="236">
        <v>10.885999999999999</v>
      </c>
      <c r="T23" s="236">
        <v>14.02</v>
      </c>
      <c r="U23" s="236">
        <v>6.5380000000000003</v>
      </c>
      <c r="V23" s="236">
        <v>11.378</v>
      </c>
      <c r="W23" s="236">
        <v>6.6120000000000001</v>
      </c>
      <c r="X23" s="236">
        <v>6.5910000000000002</v>
      </c>
      <c r="Y23" s="236">
        <v>3.7269999999999999</v>
      </c>
      <c r="Z23" s="236">
        <v>6.601</v>
      </c>
      <c r="AA23" s="236">
        <v>5.82</v>
      </c>
      <c r="AB23" s="236">
        <v>8.048</v>
      </c>
      <c r="AC23" s="236">
        <v>7.7249999999999996</v>
      </c>
      <c r="AD23" s="236">
        <v>6.63</v>
      </c>
      <c r="AE23" s="236">
        <v>13.326000000000001</v>
      </c>
      <c r="AF23" s="236">
        <v>10.130000000000001</v>
      </c>
      <c r="AG23" s="236">
        <v>7.8170000000000002</v>
      </c>
      <c r="AH23" s="237">
        <v>14.374000000000001</v>
      </c>
      <c r="AI23" s="211">
        <v>4.4489999999999998</v>
      </c>
      <c r="AJ23" s="211">
        <v>6.7709999999999999</v>
      </c>
      <c r="AK23" s="211">
        <v>9.1709999999999994</v>
      </c>
      <c r="AL23" s="211">
        <v>7.843</v>
      </c>
      <c r="AM23" s="211">
        <v>5.6779999999999999</v>
      </c>
    </row>
    <row r="24" spans="1:39" ht="15">
      <c r="A24" s="189">
        <v>44075</v>
      </c>
      <c r="B24" s="165">
        <v>6.14</v>
      </c>
      <c r="C24" s="165">
        <v>8.4499999999999993</v>
      </c>
      <c r="D24" s="217">
        <v>7.37</v>
      </c>
      <c r="E24" s="217">
        <v>8.8569999999999993</v>
      </c>
      <c r="F24" s="217">
        <v>7.2850000000000001</v>
      </c>
      <c r="G24" s="217">
        <v>10.579000000000001</v>
      </c>
      <c r="H24" s="236">
        <v>8.4130000000000003</v>
      </c>
      <c r="I24" s="236">
        <v>10.346</v>
      </c>
      <c r="J24" s="236">
        <v>7.0880000000000001</v>
      </c>
      <c r="K24" s="236">
        <v>5.5759999999999996</v>
      </c>
      <c r="L24" s="236">
        <v>5.843</v>
      </c>
      <c r="M24" s="236">
        <v>5.2549999999999999</v>
      </c>
      <c r="N24" s="236">
        <v>6.0060000000000002</v>
      </c>
      <c r="O24" s="236">
        <v>6.66</v>
      </c>
      <c r="P24" s="236">
        <v>8.7799999999999994</v>
      </c>
      <c r="Q24" s="236">
        <v>6.2039999999999997</v>
      </c>
      <c r="R24" s="236">
        <v>13.643000000000001</v>
      </c>
      <c r="S24" s="236">
        <v>8.1639999999999997</v>
      </c>
      <c r="T24" s="236">
        <v>9.5660000000000007</v>
      </c>
      <c r="U24" s="236">
        <v>4.9470000000000001</v>
      </c>
      <c r="V24" s="236">
        <v>7.2889999999999997</v>
      </c>
      <c r="W24" s="236">
        <v>5.2770000000000001</v>
      </c>
      <c r="X24" s="236">
        <v>5.0110000000000001</v>
      </c>
      <c r="Y24" s="236">
        <v>3.3260000000000001</v>
      </c>
      <c r="Z24" s="236">
        <v>7.0919999999999996</v>
      </c>
      <c r="AA24" s="236">
        <v>5.0599999999999996</v>
      </c>
      <c r="AB24" s="236">
        <v>5.593</v>
      </c>
      <c r="AC24" s="236">
        <v>6.5590000000000002</v>
      </c>
      <c r="AD24" s="236">
        <v>5.7489999999999997</v>
      </c>
      <c r="AE24" s="236">
        <v>8.5389999999999997</v>
      </c>
      <c r="AF24" s="236">
        <v>7.069</v>
      </c>
      <c r="AG24" s="236">
        <v>5.4710000000000001</v>
      </c>
      <c r="AH24" s="237">
        <v>8.3689999999999998</v>
      </c>
      <c r="AI24" s="211">
        <v>3.944</v>
      </c>
      <c r="AJ24" s="211">
        <v>6.0510000000000002</v>
      </c>
      <c r="AK24" s="211">
        <v>8.4740000000000002</v>
      </c>
      <c r="AL24" s="211">
        <v>6.2130000000000001</v>
      </c>
      <c r="AM24" s="211">
        <v>4.5199999999999996</v>
      </c>
    </row>
    <row r="25" spans="1:39" ht="15">
      <c r="A25" s="189">
        <v>44105</v>
      </c>
      <c r="B25" s="165">
        <v>6.01</v>
      </c>
      <c r="C25" s="165">
        <v>7.23</v>
      </c>
      <c r="D25" s="217">
        <v>6.66</v>
      </c>
      <c r="E25" s="217">
        <v>7.0439999999999996</v>
      </c>
      <c r="F25" s="217">
        <v>6.3</v>
      </c>
      <c r="G25" s="217">
        <v>9.1189999999999998</v>
      </c>
      <c r="H25" s="236">
        <v>13.526</v>
      </c>
      <c r="I25" s="236">
        <v>10.218</v>
      </c>
      <c r="J25" s="236">
        <v>6.01</v>
      </c>
      <c r="K25" s="236">
        <v>4.7759999999999998</v>
      </c>
      <c r="L25" s="236">
        <v>5.3849999999999998</v>
      </c>
      <c r="M25" s="236">
        <v>6.8390000000000004</v>
      </c>
      <c r="N25" s="236">
        <v>5.367</v>
      </c>
      <c r="O25" s="236">
        <v>5.0069999999999997</v>
      </c>
      <c r="P25" s="236">
        <v>8.4540000000000006</v>
      </c>
      <c r="Q25" s="236">
        <v>6.0389999999999997</v>
      </c>
      <c r="R25" s="236">
        <v>11.151</v>
      </c>
      <c r="S25" s="236">
        <v>7.992</v>
      </c>
      <c r="T25" s="236">
        <v>8.9689999999999994</v>
      </c>
      <c r="U25" s="236">
        <v>5.484</v>
      </c>
      <c r="V25" s="236">
        <v>6.3719999999999999</v>
      </c>
      <c r="W25" s="236">
        <v>4.8410000000000002</v>
      </c>
      <c r="X25" s="236">
        <v>4.4290000000000003</v>
      </c>
      <c r="Y25" s="236">
        <v>4.2249999999999996</v>
      </c>
      <c r="Z25" s="236">
        <v>5.4779999999999998</v>
      </c>
      <c r="AA25" s="236">
        <v>4.71</v>
      </c>
      <c r="AB25" s="236">
        <v>6.4870000000000001</v>
      </c>
      <c r="AC25" s="236">
        <v>8.3089999999999993</v>
      </c>
      <c r="AD25" s="236">
        <v>5.8410000000000002</v>
      </c>
      <c r="AE25" s="236">
        <v>7.7229999999999999</v>
      </c>
      <c r="AF25" s="236">
        <v>7.1379999999999999</v>
      </c>
      <c r="AG25" s="236">
        <v>5.1050000000000004</v>
      </c>
      <c r="AH25" s="237">
        <v>8.1760000000000002</v>
      </c>
      <c r="AI25" s="211">
        <v>3.5569999999999999</v>
      </c>
      <c r="AJ25" s="211">
        <v>6.266</v>
      </c>
      <c r="AK25" s="211">
        <v>10.065</v>
      </c>
      <c r="AL25" s="211">
        <v>5.48</v>
      </c>
      <c r="AM25" s="211">
        <v>4.3659999999999997</v>
      </c>
    </row>
    <row r="26" spans="1:39" ht="15">
      <c r="A26" s="189">
        <v>44136</v>
      </c>
      <c r="B26" s="165">
        <v>5.0199999999999996</v>
      </c>
      <c r="C26" s="165">
        <v>5.36</v>
      </c>
      <c r="D26" s="217">
        <v>5.1100000000000003</v>
      </c>
      <c r="E26" s="217">
        <v>5.4690000000000003</v>
      </c>
      <c r="F26" s="217">
        <v>5.41</v>
      </c>
      <c r="G26" s="217">
        <v>7.5369999999999999</v>
      </c>
      <c r="H26" s="236">
        <v>9.0310000000000006</v>
      </c>
      <c r="I26" s="236">
        <v>7.7370000000000001</v>
      </c>
      <c r="J26" s="236">
        <v>5.3730000000000002</v>
      </c>
      <c r="K26" s="236">
        <v>3.823</v>
      </c>
      <c r="L26" s="236">
        <v>4.5389999999999997</v>
      </c>
      <c r="M26" s="236">
        <v>6.3120000000000003</v>
      </c>
      <c r="N26" s="236">
        <v>4.62</v>
      </c>
      <c r="O26" s="236">
        <v>4.2839999999999998</v>
      </c>
      <c r="P26" s="236">
        <v>7.0220000000000002</v>
      </c>
      <c r="Q26" s="236">
        <v>5.4969999999999999</v>
      </c>
      <c r="R26" s="236">
        <v>8.6329999999999991</v>
      </c>
      <c r="S26" s="236">
        <v>6.7210000000000001</v>
      </c>
      <c r="T26" s="236">
        <v>7.2249999999999996</v>
      </c>
      <c r="U26" s="236">
        <v>4.2949999999999999</v>
      </c>
      <c r="V26" s="236">
        <v>5.2930000000000001</v>
      </c>
      <c r="W26" s="236">
        <v>4.1120000000000001</v>
      </c>
      <c r="X26" s="236">
        <v>4.5339999999999998</v>
      </c>
      <c r="Y26" s="236">
        <v>2.8519999999999999</v>
      </c>
      <c r="Z26" s="236">
        <v>4.2549999999999999</v>
      </c>
      <c r="AA26" s="236">
        <v>4.2279999999999998</v>
      </c>
      <c r="AB26" s="236">
        <v>5.6310000000000002</v>
      </c>
      <c r="AC26" s="236">
        <v>6.1449999999999996</v>
      </c>
      <c r="AD26" s="236">
        <v>4.6340000000000003</v>
      </c>
      <c r="AE26" s="236">
        <v>6.6950000000000003</v>
      </c>
      <c r="AF26" s="236">
        <v>6.4160000000000004</v>
      </c>
      <c r="AG26" s="236">
        <v>5.149</v>
      </c>
      <c r="AH26" s="237">
        <v>6.6280000000000001</v>
      </c>
      <c r="AI26" s="211">
        <v>3.0249999999999999</v>
      </c>
      <c r="AJ26" s="211">
        <v>4.3529999999999998</v>
      </c>
      <c r="AK26" s="211">
        <v>6.47</v>
      </c>
      <c r="AL26" s="211">
        <v>5.3259999999999996</v>
      </c>
      <c r="AM26" s="211">
        <v>4.1820000000000004</v>
      </c>
    </row>
    <row r="27" spans="1:39" ht="15">
      <c r="A27" s="189">
        <v>44166</v>
      </c>
      <c r="B27" s="165">
        <v>4.68</v>
      </c>
      <c r="C27" s="165">
        <v>4.68</v>
      </c>
      <c r="D27" s="217">
        <v>4.68</v>
      </c>
      <c r="E27" s="217">
        <v>4.9729999999999999</v>
      </c>
      <c r="F27" s="217">
        <v>4.9649999999999999</v>
      </c>
      <c r="G27" s="217">
        <v>6.9459999999999997</v>
      </c>
      <c r="H27" s="236">
        <v>6.5540000000000003</v>
      </c>
      <c r="I27" s="236">
        <v>6.2880000000000003</v>
      </c>
      <c r="J27" s="236">
        <v>4.9080000000000004</v>
      </c>
      <c r="K27" s="236">
        <v>3.5059999999999998</v>
      </c>
      <c r="L27" s="236">
        <v>4.1189999999999998</v>
      </c>
      <c r="M27" s="236">
        <v>4.6379999999999999</v>
      </c>
      <c r="N27" s="236">
        <v>4.2910000000000004</v>
      </c>
      <c r="O27" s="236">
        <v>3.899</v>
      </c>
      <c r="P27" s="236">
        <v>6.0250000000000004</v>
      </c>
      <c r="Q27" s="236">
        <v>4.7809999999999997</v>
      </c>
      <c r="R27" s="236">
        <v>7.7530000000000001</v>
      </c>
      <c r="S27" s="236">
        <v>6.27</v>
      </c>
      <c r="T27" s="236">
        <v>6.4950000000000001</v>
      </c>
      <c r="U27" s="236">
        <v>4.0540000000000003</v>
      </c>
      <c r="V27" s="236">
        <v>4.883</v>
      </c>
      <c r="W27" s="236">
        <v>3.8109999999999999</v>
      </c>
      <c r="X27" s="236">
        <v>3.8250000000000002</v>
      </c>
      <c r="Y27" s="236">
        <v>2.4990000000000001</v>
      </c>
      <c r="Z27" s="236">
        <v>3.8809999999999998</v>
      </c>
      <c r="AA27" s="236">
        <v>3.6459999999999999</v>
      </c>
      <c r="AB27" s="236">
        <v>4.3819999999999997</v>
      </c>
      <c r="AC27" s="236">
        <v>4.8360000000000003</v>
      </c>
      <c r="AD27" s="236">
        <v>3.8010000000000002</v>
      </c>
      <c r="AE27" s="236">
        <v>6.0090000000000003</v>
      </c>
      <c r="AF27" s="236">
        <v>5.3940000000000001</v>
      </c>
      <c r="AG27" s="236">
        <v>4.194</v>
      </c>
      <c r="AH27" s="237">
        <v>5.9420000000000002</v>
      </c>
      <c r="AI27" s="211">
        <v>2.7869999999999999</v>
      </c>
      <c r="AJ27" s="211">
        <v>3.7280000000000002</v>
      </c>
      <c r="AK27" s="211">
        <v>5.2629999999999999</v>
      </c>
      <c r="AL27" s="211">
        <v>4.7729999999999997</v>
      </c>
      <c r="AM27" s="211">
        <v>3.5640000000000001</v>
      </c>
    </row>
    <row r="28" spans="1:39" ht="15">
      <c r="A28" s="189">
        <v>44197</v>
      </c>
      <c r="B28" s="165">
        <v>4.09</v>
      </c>
      <c r="C28" s="165">
        <v>4.87</v>
      </c>
      <c r="D28" s="217">
        <v>4.3499999999999996</v>
      </c>
      <c r="E28" s="217">
        <v>4.508</v>
      </c>
      <c r="F28" s="217">
        <v>4.4530000000000003</v>
      </c>
      <c r="G28" s="217">
        <v>6.2439999999999998</v>
      </c>
      <c r="H28" s="236">
        <v>5.774</v>
      </c>
      <c r="I28" s="236">
        <v>5.6870000000000003</v>
      </c>
      <c r="J28" s="236">
        <v>4.4119999999999999</v>
      </c>
      <c r="K28" s="236">
        <v>3.1440000000000001</v>
      </c>
      <c r="L28" s="236">
        <v>3.7069999999999999</v>
      </c>
      <c r="M28" s="236">
        <v>3.8319999999999999</v>
      </c>
      <c r="N28" s="236">
        <v>3.8580000000000001</v>
      </c>
      <c r="O28" s="236">
        <v>3.4950000000000001</v>
      </c>
      <c r="P28" s="236">
        <v>5.4029999999999996</v>
      </c>
      <c r="Q28" s="236">
        <v>4.2450000000000001</v>
      </c>
      <c r="R28" s="236">
        <v>6.8369999999999997</v>
      </c>
      <c r="S28" s="236">
        <v>5.52</v>
      </c>
      <c r="T28" s="236">
        <v>5.8710000000000004</v>
      </c>
      <c r="U28" s="236">
        <v>3.464</v>
      </c>
      <c r="V28" s="236">
        <v>4.3860000000000001</v>
      </c>
      <c r="W28" s="236">
        <v>3.4249999999999998</v>
      </c>
      <c r="X28" s="236">
        <v>3.3460000000000001</v>
      </c>
      <c r="Y28" s="236">
        <v>2.222</v>
      </c>
      <c r="Z28" s="236">
        <v>3.476</v>
      </c>
      <c r="AA28" s="236">
        <v>3.2440000000000002</v>
      </c>
      <c r="AB28" s="236">
        <v>3.8079999999999998</v>
      </c>
      <c r="AC28" s="236">
        <v>4.298</v>
      </c>
      <c r="AD28" s="236">
        <v>3.3540000000000001</v>
      </c>
      <c r="AE28" s="236">
        <v>5.4249999999999998</v>
      </c>
      <c r="AF28" s="236">
        <v>4.7759999999999998</v>
      </c>
      <c r="AG28" s="236">
        <v>3.6739999999999999</v>
      </c>
      <c r="AH28" s="237">
        <v>5.3380000000000001</v>
      </c>
      <c r="AI28" s="211">
        <v>2.504</v>
      </c>
      <c r="AJ28" s="211">
        <v>3.411</v>
      </c>
      <c r="AK28" s="211">
        <v>4.6689999999999996</v>
      </c>
      <c r="AL28" s="211">
        <v>4.3860000000000001</v>
      </c>
      <c r="AM28" s="211">
        <v>3.1269999999999998</v>
      </c>
    </row>
    <row r="29" spans="1:39" ht="15">
      <c r="A29" s="189">
        <v>44228</v>
      </c>
      <c r="B29" s="165">
        <v>3.62</v>
      </c>
      <c r="C29" s="165">
        <v>4.04</v>
      </c>
      <c r="D29" s="217">
        <v>3.8</v>
      </c>
      <c r="E29" s="217">
        <v>3.6960000000000002</v>
      </c>
      <c r="F29" s="217">
        <v>3.641</v>
      </c>
      <c r="G29" s="217">
        <v>5.15</v>
      </c>
      <c r="H29" s="236">
        <v>4.7329999999999997</v>
      </c>
      <c r="I29" s="236">
        <v>4.6790000000000003</v>
      </c>
      <c r="J29" s="236">
        <v>3.6240000000000001</v>
      </c>
      <c r="K29" s="236">
        <v>2.5649999999999999</v>
      </c>
      <c r="L29" s="236">
        <v>3.0449999999999999</v>
      </c>
      <c r="M29" s="236">
        <v>3.0960000000000001</v>
      </c>
      <c r="N29" s="236">
        <v>3.15</v>
      </c>
      <c r="O29" s="236">
        <v>2.883</v>
      </c>
      <c r="P29" s="236">
        <v>4.423</v>
      </c>
      <c r="Q29" s="236">
        <v>3.4910000000000001</v>
      </c>
      <c r="R29" s="236">
        <v>5.5940000000000003</v>
      </c>
      <c r="S29" s="236">
        <v>4.5119999999999996</v>
      </c>
      <c r="T29" s="236">
        <v>4.8140000000000001</v>
      </c>
      <c r="U29" s="236">
        <v>2.8220000000000001</v>
      </c>
      <c r="V29" s="236">
        <v>3.605</v>
      </c>
      <c r="W29" s="236">
        <v>2.802</v>
      </c>
      <c r="X29" s="236">
        <v>2.7320000000000002</v>
      </c>
      <c r="Y29" s="236">
        <v>1.8089999999999999</v>
      </c>
      <c r="Z29" s="236">
        <v>2.835</v>
      </c>
      <c r="AA29" s="236">
        <v>2.6579999999999999</v>
      </c>
      <c r="AB29" s="236">
        <v>3.1030000000000002</v>
      </c>
      <c r="AC29" s="236">
        <v>3.5310000000000001</v>
      </c>
      <c r="AD29" s="236">
        <v>2.7629999999999999</v>
      </c>
      <c r="AE29" s="236">
        <v>4.452</v>
      </c>
      <c r="AF29" s="236">
        <v>3.9079999999999999</v>
      </c>
      <c r="AG29" s="236">
        <v>3.004</v>
      </c>
      <c r="AH29" s="237">
        <v>4.3920000000000003</v>
      </c>
      <c r="AI29" s="211">
        <v>2.06</v>
      </c>
      <c r="AJ29" s="211">
        <v>2.819</v>
      </c>
      <c r="AK29" s="211">
        <v>3.9329999999999998</v>
      </c>
      <c r="AL29" s="211">
        <v>3.6760000000000002</v>
      </c>
      <c r="AM29" s="211">
        <v>2.5539999999999998</v>
      </c>
    </row>
    <row r="30" spans="1:39" ht="15">
      <c r="A30" s="189">
        <v>44256</v>
      </c>
      <c r="B30" s="165">
        <v>4.1399999999999997</v>
      </c>
      <c r="C30" s="165">
        <v>4.7300000000000004</v>
      </c>
      <c r="D30" s="217">
        <v>4.4400000000000004</v>
      </c>
      <c r="E30" s="217">
        <v>4.5129999999999999</v>
      </c>
      <c r="F30" s="217">
        <v>3.6520000000000001</v>
      </c>
      <c r="G30" s="217">
        <v>5.5359999999999996</v>
      </c>
      <c r="H30" s="236">
        <v>5.4379999999999997</v>
      </c>
      <c r="I30" s="236">
        <v>4.8879999999999999</v>
      </c>
      <c r="J30" s="236">
        <v>3.6970000000000001</v>
      </c>
      <c r="K30" s="236">
        <v>3.2669999999999999</v>
      </c>
      <c r="L30" s="236">
        <v>3.9529999999999998</v>
      </c>
      <c r="M30" s="236">
        <v>3.4369999999999998</v>
      </c>
      <c r="N30" s="236">
        <v>3.4380000000000002</v>
      </c>
      <c r="O30" s="236">
        <v>3.1880000000000002</v>
      </c>
      <c r="P30" s="236">
        <v>4.9160000000000004</v>
      </c>
      <c r="Q30" s="236">
        <v>4.3949999999999996</v>
      </c>
      <c r="R30" s="236">
        <v>5.5570000000000004</v>
      </c>
      <c r="S30" s="236">
        <v>4.9829999999999997</v>
      </c>
      <c r="T30" s="236">
        <v>5.2080000000000002</v>
      </c>
      <c r="U30" s="236">
        <v>3.6579999999999999</v>
      </c>
      <c r="V30" s="236">
        <v>3.665</v>
      </c>
      <c r="W30" s="236">
        <v>3.0230000000000001</v>
      </c>
      <c r="X30" s="236">
        <v>2.7450000000000001</v>
      </c>
      <c r="Y30" s="236">
        <v>2.0979999999999999</v>
      </c>
      <c r="Z30" s="236">
        <v>4.798</v>
      </c>
      <c r="AA30" s="236">
        <v>2.6219999999999999</v>
      </c>
      <c r="AB30" s="236">
        <v>3.0579999999999998</v>
      </c>
      <c r="AC30" s="236">
        <v>6.694</v>
      </c>
      <c r="AD30" s="236">
        <v>2.7370000000000001</v>
      </c>
      <c r="AE30" s="236">
        <v>5.0119999999999996</v>
      </c>
      <c r="AF30" s="236">
        <v>3.8719999999999999</v>
      </c>
      <c r="AG30" s="236">
        <v>3.1760000000000002</v>
      </c>
      <c r="AH30" s="237">
        <v>5.8970000000000002</v>
      </c>
      <c r="AI30" s="211">
        <v>2.0979999999999999</v>
      </c>
      <c r="AJ30" s="211">
        <v>2.726</v>
      </c>
      <c r="AK30" s="211">
        <v>6.1870000000000003</v>
      </c>
      <c r="AL30" s="211">
        <v>3.8610000000000002</v>
      </c>
      <c r="AM30" s="211">
        <v>2.5590000000000002</v>
      </c>
    </row>
    <row r="31" spans="1:39" ht="15">
      <c r="A31" s="189">
        <v>44287</v>
      </c>
      <c r="B31" s="165">
        <v>7.7</v>
      </c>
      <c r="C31" s="165">
        <v>10.17</v>
      </c>
      <c r="D31" s="217">
        <v>8.76</v>
      </c>
      <c r="E31" s="217">
        <v>4.4710000000000001</v>
      </c>
      <c r="F31" s="217">
        <v>3.577</v>
      </c>
      <c r="G31" s="217">
        <v>9.032</v>
      </c>
      <c r="H31" s="236">
        <v>12.054</v>
      </c>
      <c r="I31" s="236">
        <v>9.6780000000000008</v>
      </c>
      <c r="J31" s="236">
        <v>6.3949999999999996</v>
      </c>
      <c r="K31" s="236">
        <v>9.0820000000000007</v>
      </c>
      <c r="L31" s="236">
        <v>9.1760000000000002</v>
      </c>
      <c r="M31" s="236">
        <v>4.9729999999999999</v>
      </c>
      <c r="N31" s="236">
        <v>9.4019999999999992</v>
      </c>
      <c r="O31" s="236">
        <v>5.8209999999999997</v>
      </c>
      <c r="P31" s="236">
        <v>7.5670000000000002</v>
      </c>
      <c r="Q31" s="236">
        <v>5.0720000000000001</v>
      </c>
      <c r="R31" s="236">
        <v>8.2639999999999993</v>
      </c>
      <c r="S31" s="236">
        <v>6.117</v>
      </c>
      <c r="T31" s="236">
        <v>6.0739999999999998</v>
      </c>
      <c r="U31" s="236">
        <v>4.9980000000000002</v>
      </c>
      <c r="V31" s="236">
        <v>7.7510000000000003</v>
      </c>
      <c r="W31" s="236">
        <v>5.6630000000000003</v>
      </c>
      <c r="X31" s="236">
        <v>6.7050000000000001</v>
      </c>
      <c r="Y31" s="236">
        <v>4.4939999999999998</v>
      </c>
      <c r="Z31" s="236">
        <v>9.8230000000000004</v>
      </c>
      <c r="AA31" s="236">
        <v>4.6379999999999999</v>
      </c>
      <c r="AB31" s="236">
        <v>7.64</v>
      </c>
      <c r="AC31" s="236">
        <v>9.2639999999999993</v>
      </c>
      <c r="AD31" s="236">
        <v>2.6509999999999998</v>
      </c>
      <c r="AE31" s="236">
        <v>5.843</v>
      </c>
      <c r="AF31" s="236">
        <v>5.9809999999999999</v>
      </c>
      <c r="AG31" s="236">
        <v>4.7300000000000004</v>
      </c>
      <c r="AH31" s="237">
        <v>14.531000000000001</v>
      </c>
      <c r="AI31" s="211">
        <v>3.177</v>
      </c>
      <c r="AJ31" s="211">
        <v>3.774</v>
      </c>
      <c r="AK31" s="211">
        <v>11.895</v>
      </c>
      <c r="AL31" s="211">
        <v>8.7230000000000008</v>
      </c>
      <c r="AM31" s="211">
        <v>3.387</v>
      </c>
    </row>
    <row r="32" spans="1:39" ht="15">
      <c r="A32" s="189">
        <v>44317</v>
      </c>
      <c r="B32" s="165">
        <v>23.3</v>
      </c>
      <c r="C32" s="165">
        <v>33.520000000000003</v>
      </c>
      <c r="D32" s="217">
        <v>28.28</v>
      </c>
      <c r="E32" s="217">
        <v>16.536000000000001</v>
      </c>
      <c r="F32" s="217">
        <v>37.143999999999998</v>
      </c>
      <c r="G32" s="217">
        <v>50.71</v>
      </c>
      <c r="H32" s="236">
        <v>43.972999999999999</v>
      </c>
      <c r="I32" s="236">
        <v>44.433999999999997</v>
      </c>
      <c r="J32" s="236">
        <v>20.027999999999999</v>
      </c>
      <c r="K32" s="236">
        <v>27.242999999999999</v>
      </c>
      <c r="L32" s="236">
        <v>19.527000000000001</v>
      </c>
      <c r="M32" s="236">
        <v>25.007000000000001</v>
      </c>
      <c r="N32" s="236">
        <v>30.114000000000001</v>
      </c>
      <c r="O32" s="236">
        <v>30.943000000000001</v>
      </c>
      <c r="P32" s="236">
        <v>28.135999999999999</v>
      </c>
      <c r="Q32" s="236">
        <v>18.007000000000001</v>
      </c>
      <c r="R32" s="236">
        <v>53.707999999999998</v>
      </c>
      <c r="S32" s="236">
        <v>36.039000000000001</v>
      </c>
      <c r="T32" s="236">
        <v>23.814</v>
      </c>
      <c r="U32" s="236">
        <v>20.507999999999999</v>
      </c>
      <c r="V32" s="236">
        <v>31.875</v>
      </c>
      <c r="W32" s="236">
        <v>25.72</v>
      </c>
      <c r="X32" s="236">
        <v>14.677</v>
      </c>
      <c r="Y32" s="236">
        <v>21.111999999999998</v>
      </c>
      <c r="Z32" s="236">
        <v>27.94</v>
      </c>
      <c r="AA32" s="236">
        <v>24.568000000000001</v>
      </c>
      <c r="AB32" s="236">
        <v>30.010999999999999</v>
      </c>
      <c r="AC32" s="236">
        <v>28.603999999999999</v>
      </c>
      <c r="AD32" s="236">
        <v>21.402000000000001</v>
      </c>
      <c r="AE32" s="236">
        <v>35.198999999999998</v>
      </c>
      <c r="AF32" s="236">
        <v>16.238</v>
      </c>
      <c r="AG32" s="236">
        <v>16.791</v>
      </c>
      <c r="AH32" s="237">
        <v>20.997</v>
      </c>
      <c r="AI32" s="211">
        <v>16.916</v>
      </c>
      <c r="AJ32" s="211">
        <v>24.44</v>
      </c>
      <c r="AK32" s="211">
        <v>24.934000000000001</v>
      </c>
      <c r="AL32" s="211">
        <v>23.565999999999999</v>
      </c>
      <c r="AM32" s="211">
        <v>18.86</v>
      </c>
    </row>
    <row r="33" spans="1:39" ht="15">
      <c r="A33" s="189">
        <v>44348</v>
      </c>
      <c r="B33" s="165">
        <v>30.54</v>
      </c>
      <c r="C33" s="165">
        <v>52.16</v>
      </c>
      <c r="D33" s="217">
        <v>41.72</v>
      </c>
      <c r="E33" s="217">
        <v>50.795000000000002</v>
      </c>
      <c r="F33" s="217">
        <v>90.042000000000002</v>
      </c>
      <c r="G33" s="217">
        <v>62.084000000000003</v>
      </c>
      <c r="H33" s="236">
        <v>60.7</v>
      </c>
      <c r="I33" s="236">
        <v>38.622</v>
      </c>
      <c r="J33" s="236">
        <v>26.94</v>
      </c>
      <c r="K33" s="236">
        <v>30.483000000000001</v>
      </c>
      <c r="L33" s="236">
        <v>31.530999999999999</v>
      </c>
      <c r="M33" s="236">
        <v>40.256999999999998</v>
      </c>
      <c r="N33" s="236">
        <v>25.457000000000001</v>
      </c>
      <c r="O33" s="236">
        <v>63.566000000000003</v>
      </c>
      <c r="P33" s="236">
        <v>40.090000000000003</v>
      </c>
      <c r="Q33" s="236">
        <v>84.212000000000003</v>
      </c>
      <c r="R33" s="236">
        <v>58.298000000000002</v>
      </c>
      <c r="S33" s="236">
        <v>78.188000000000002</v>
      </c>
      <c r="T33" s="236">
        <v>28.931999999999999</v>
      </c>
      <c r="U33" s="236">
        <v>45.755000000000003</v>
      </c>
      <c r="V33" s="236">
        <v>24.635000000000002</v>
      </c>
      <c r="W33" s="236">
        <v>26.053000000000001</v>
      </c>
      <c r="X33" s="236">
        <v>11.539</v>
      </c>
      <c r="Y33" s="236">
        <v>34.676000000000002</v>
      </c>
      <c r="Z33" s="236">
        <v>21.123000000000001</v>
      </c>
      <c r="AA33" s="236">
        <v>34.290999999999997</v>
      </c>
      <c r="AB33" s="236">
        <v>35.648000000000003</v>
      </c>
      <c r="AC33" s="236">
        <v>25.251000000000001</v>
      </c>
      <c r="AD33" s="236">
        <v>72.88</v>
      </c>
      <c r="AE33" s="236">
        <v>45.481999999999999</v>
      </c>
      <c r="AF33" s="236">
        <v>39.241999999999997</v>
      </c>
      <c r="AG33" s="236">
        <v>69.290999999999997</v>
      </c>
      <c r="AH33" s="237">
        <v>9.3149999999999995</v>
      </c>
      <c r="AI33" s="211">
        <v>26.620999999999999</v>
      </c>
      <c r="AJ33" s="211">
        <v>49.28</v>
      </c>
      <c r="AK33" s="211">
        <v>45.667000000000002</v>
      </c>
      <c r="AL33" s="211">
        <v>23.6</v>
      </c>
      <c r="AM33" s="211">
        <v>44.677</v>
      </c>
    </row>
    <row r="34" spans="1:39" ht="15">
      <c r="A34" s="189">
        <v>44378</v>
      </c>
      <c r="B34" s="216">
        <v>10.79</v>
      </c>
      <c r="C34" s="216">
        <v>25.33</v>
      </c>
      <c r="D34" s="217">
        <v>20.14</v>
      </c>
      <c r="E34" s="217">
        <v>31.599</v>
      </c>
      <c r="F34" s="217">
        <v>47.725000000000001</v>
      </c>
      <c r="G34" s="217">
        <v>23.114999999999998</v>
      </c>
      <c r="H34" s="236">
        <v>30.210999999999999</v>
      </c>
      <c r="I34" s="236">
        <v>15.859</v>
      </c>
      <c r="J34" s="236">
        <v>11.95</v>
      </c>
      <c r="K34" s="236">
        <v>12.866</v>
      </c>
      <c r="L34" s="236">
        <v>12.597</v>
      </c>
      <c r="M34" s="236">
        <v>16.652999999999999</v>
      </c>
      <c r="N34" s="236">
        <v>11.478999999999999</v>
      </c>
      <c r="O34" s="236">
        <v>35.759</v>
      </c>
      <c r="P34" s="236">
        <v>15.548</v>
      </c>
      <c r="Q34" s="236">
        <v>83.641000000000005</v>
      </c>
      <c r="R34" s="236">
        <v>25.998000000000001</v>
      </c>
      <c r="S34" s="236">
        <v>33.442</v>
      </c>
      <c r="T34" s="236">
        <v>13.782</v>
      </c>
      <c r="U34" s="236">
        <v>29.170999999999999</v>
      </c>
      <c r="V34" s="236">
        <v>9.7629999999999999</v>
      </c>
      <c r="W34" s="236">
        <v>9.9649999999999999</v>
      </c>
      <c r="X34" s="236">
        <v>5.1950000000000003</v>
      </c>
      <c r="Y34" s="236">
        <v>12.484999999999999</v>
      </c>
      <c r="Z34" s="236">
        <v>8.74</v>
      </c>
      <c r="AA34" s="236">
        <v>15.122999999999999</v>
      </c>
      <c r="AB34" s="236">
        <v>12.516</v>
      </c>
      <c r="AC34" s="236">
        <v>10.481</v>
      </c>
      <c r="AD34" s="236">
        <v>38.244</v>
      </c>
      <c r="AE34" s="236">
        <v>25.324999999999999</v>
      </c>
      <c r="AF34" s="236">
        <v>13.625</v>
      </c>
      <c r="AG34" s="236">
        <v>41.66</v>
      </c>
      <c r="AH34" s="237">
        <v>6.3410000000000002</v>
      </c>
      <c r="AI34" s="211">
        <v>10.673</v>
      </c>
      <c r="AJ34" s="211">
        <v>17.602</v>
      </c>
      <c r="AK34" s="211">
        <v>15.885</v>
      </c>
      <c r="AL34" s="211">
        <v>9.0570000000000004</v>
      </c>
      <c r="AM34" s="211">
        <v>27.399000000000001</v>
      </c>
    </row>
    <row r="35" spans="1:39" ht="15">
      <c r="A35" s="189">
        <v>44409</v>
      </c>
      <c r="B35" s="216">
        <v>7.19</v>
      </c>
      <c r="C35" s="216">
        <v>12.14</v>
      </c>
      <c r="D35" s="217">
        <v>10.3</v>
      </c>
      <c r="E35" s="217">
        <v>12.872999999999999</v>
      </c>
      <c r="F35" s="217">
        <v>18.088999999999999</v>
      </c>
      <c r="G35" s="217">
        <v>11.183</v>
      </c>
      <c r="H35" s="236">
        <v>12.510999999999999</v>
      </c>
      <c r="I35" s="236">
        <v>9.6579999999999995</v>
      </c>
      <c r="J35" s="236">
        <v>6.5949999999999998</v>
      </c>
      <c r="K35" s="236">
        <v>7.85</v>
      </c>
      <c r="L35" s="236">
        <v>6.742</v>
      </c>
      <c r="M35" s="236">
        <v>7.91</v>
      </c>
      <c r="N35" s="236">
        <v>8.2119999999999997</v>
      </c>
      <c r="O35" s="236">
        <v>12.763</v>
      </c>
      <c r="P35" s="236">
        <v>7.8449999999999998</v>
      </c>
      <c r="Q35" s="236">
        <v>27.471</v>
      </c>
      <c r="R35" s="236">
        <v>10.872999999999999</v>
      </c>
      <c r="S35" s="236">
        <v>14.221</v>
      </c>
      <c r="T35" s="236">
        <v>7.3760000000000003</v>
      </c>
      <c r="U35" s="236">
        <v>11.446</v>
      </c>
      <c r="V35" s="236">
        <v>6.5229999999999997</v>
      </c>
      <c r="W35" s="236">
        <v>6.5529999999999999</v>
      </c>
      <c r="X35" s="236">
        <v>3.7160000000000002</v>
      </c>
      <c r="Y35" s="236">
        <v>6.5250000000000004</v>
      </c>
      <c r="Z35" s="236">
        <v>5.7779999999999996</v>
      </c>
      <c r="AA35" s="236">
        <v>8.1110000000000007</v>
      </c>
      <c r="AB35" s="236">
        <v>7.6319999999999997</v>
      </c>
      <c r="AC35" s="236">
        <v>6.8819999999999997</v>
      </c>
      <c r="AD35" s="236">
        <v>13.398</v>
      </c>
      <c r="AE35" s="236">
        <v>10.268000000000001</v>
      </c>
      <c r="AF35" s="236">
        <v>8.2439999999999998</v>
      </c>
      <c r="AG35" s="236">
        <v>14.374000000000001</v>
      </c>
      <c r="AH35" s="237">
        <v>4.9649999999999999</v>
      </c>
      <c r="AI35" s="211">
        <v>6.7809999999999997</v>
      </c>
      <c r="AJ35" s="211">
        <v>9.0289999999999999</v>
      </c>
      <c r="AK35" s="211">
        <v>8.0299999999999994</v>
      </c>
      <c r="AL35" s="211">
        <v>5.87</v>
      </c>
      <c r="AM35" s="211">
        <v>11.013999999999999</v>
      </c>
    </row>
    <row r="36" spans="1:39" ht="15">
      <c r="A36" s="189">
        <v>44440</v>
      </c>
      <c r="B36" s="211">
        <v>6.14</v>
      </c>
      <c r="C36" s="211">
        <v>8.4499999999999993</v>
      </c>
      <c r="D36" s="164">
        <v>7.37</v>
      </c>
      <c r="E36" s="236">
        <v>7.45</v>
      </c>
      <c r="F36" s="236">
        <v>10.557</v>
      </c>
      <c r="G36" s="236">
        <v>9.0139999999999993</v>
      </c>
      <c r="H36" s="236">
        <v>10.507999999999999</v>
      </c>
      <c r="I36" s="236">
        <v>7.4729999999999999</v>
      </c>
      <c r="J36" s="236">
        <v>5.8949999999999996</v>
      </c>
      <c r="K36" s="236">
        <v>5.7569999999999997</v>
      </c>
      <c r="L36" s="236">
        <v>5.3070000000000004</v>
      </c>
      <c r="M36" s="236">
        <v>5.93</v>
      </c>
      <c r="N36" s="236">
        <v>6.7249999999999996</v>
      </c>
      <c r="O36" s="236">
        <v>8.8699999999999992</v>
      </c>
      <c r="P36" s="236">
        <v>6.2329999999999997</v>
      </c>
      <c r="Q36" s="236">
        <v>13.776999999999999</v>
      </c>
      <c r="R36" s="236">
        <v>8.1549999999999994</v>
      </c>
      <c r="S36" s="236">
        <v>9.7149999999999999</v>
      </c>
      <c r="T36" s="236">
        <v>5.6159999999999997</v>
      </c>
      <c r="U36" s="236">
        <v>7.34</v>
      </c>
      <c r="V36" s="236">
        <v>5.2030000000000003</v>
      </c>
      <c r="W36" s="236">
        <v>4.9829999999999997</v>
      </c>
      <c r="X36" s="236">
        <v>3.2810000000000001</v>
      </c>
      <c r="Y36" s="236">
        <v>7.0220000000000002</v>
      </c>
      <c r="Z36" s="236">
        <v>5.024</v>
      </c>
      <c r="AA36" s="236">
        <v>5.6420000000000003</v>
      </c>
      <c r="AB36" s="236">
        <v>6.4539999999999997</v>
      </c>
      <c r="AC36" s="236">
        <v>5.9649999999999999</v>
      </c>
      <c r="AD36" s="236">
        <v>8.577</v>
      </c>
      <c r="AE36" s="237">
        <v>7.1779999999999999</v>
      </c>
      <c r="AF36" s="236">
        <v>5.8070000000000004</v>
      </c>
      <c r="AG36" s="236">
        <v>8.3629999999999995</v>
      </c>
      <c r="AH36" s="236">
        <v>4.3959999999999999</v>
      </c>
      <c r="AI36" s="211">
        <v>6.06</v>
      </c>
      <c r="AJ36" s="211">
        <v>8.2690000000000001</v>
      </c>
      <c r="AK36" s="211">
        <v>6.3710000000000004</v>
      </c>
      <c r="AL36" s="211">
        <v>4.6829999999999998</v>
      </c>
      <c r="AM36" s="211">
        <v>8.7040000000000006</v>
      </c>
    </row>
    <row r="37" spans="1:39" ht="15">
      <c r="A37" s="189">
        <v>44470</v>
      </c>
      <c r="B37" s="164">
        <v>6.01</v>
      </c>
      <c r="C37" s="164">
        <v>7.23</v>
      </c>
      <c r="D37" s="164">
        <v>6.66</v>
      </c>
      <c r="E37" s="236">
        <v>6.45</v>
      </c>
      <c r="F37" s="236">
        <v>9.0980000000000008</v>
      </c>
      <c r="G37" s="236">
        <v>14.201000000000001</v>
      </c>
      <c r="H37" s="236">
        <v>10.564</v>
      </c>
      <c r="I37" s="236">
        <v>6.3620000000000001</v>
      </c>
      <c r="J37" s="236">
        <v>5.0659999999999998</v>
      </c>
      <c r="K37" s="236">
        <v>5.306</v>
      </c>
      <c r="L37" s="236">
        <v>6.8959999999999999</v>
      </c>
      <c r="M37" s="236">
        <v>5.298</v>
      </c>
      <c r="N37" s="236">
        <v>5.0640000000000001</v>
      </c>
      <c r="O37" s="236">
        <v>8.5389999999999997</v>
      </c>
      <c r="P37" s="236">
        <v>6.0629999999999997</v>
      </c>
      <c r="Q37" s="236">
        <v>11.26</v>
      </c>
      <c r="R37" s="236">
        <v>7.984</v>
      </c>
      <c r="S37" s="236">
        <v>9.1059999999999999</v>
      </c>
      <c r="T37" s="236">
        <v>6.1139999999999999</v>
      </c>
      <c r="U37" s="236">
        <v>6.4189999999999996</v>
      </c>
      <c r="V37" s="236">
        <v>4.7720000000000002</v>
      </c>
      <c r="W37" s="236">
        <v>4.4050000000000002</v>
      </c>
      <c r="X37" s="236">
        <v>4.2450000000000001</v>
      </c>
      <c r="Y37" s="236">
        <v>5.4189999999999996</v>
      </c>
      <c r="Z37" s="236">
        <v>4.6760000000000002</v>
      </c>
      <c r="AA37" s="236">
        <v>6.5350000000000001</v>
      </c>
      <c r="AB37" s="236">
        <v>8.2970000000000006</v>
      </c>
      <c r="AC37" s="236">
        <v>6.0430000000000001</v>
      </c>
      <c r="AD37" s="236">
        <v>7.7560000000000002</v>
      </c>
      <c r="AE37" s="237">
        <v>7.2460000000000004</v>
      </c>
      <c r="AF37" s="236">
        <v>5.4039999999999999</v>
      </c>
      <c r="AG37" s="236">
        <v>8.1579999999999995</v>
      </c>
      <c r="AH37" s="236">
        <v>3.9769999999999999</v>
      </c>
      <c r="AI37" s="211">
        <v>6.2759999999999998</v>
      </c>
      <c r="AJ37" s="211">
        <v>9.9770000000000003</v>
      </c>
      <c r="AK37" s="211">
        <v>5.6280000000000001</v>
      </c>
      <c r="AL37" s="211">
        <v>4.5190000000000001</v>
      </c>
      <c r="AM37" s="211">
        <v>6.9720000000000004</v>
      </c>
    </row>
    <row r="38" spans="1:39" ht="15">
      <c r="A38" s="189">
        <v>44501</v>
      </c>
      <c r="B38" s="164">
        <v>5.0199999999999996</v>
      </c>
      <c r="C38" s="164">
        <v>5.36</v>
      </c>
      <c r="D38" s="164">
        <v>5.1100000000000003</v>
      </c>
      <c r="E38" s="236">
        <v>5.5410000000000004</v>
      </c>
      <c r="F38" s="236">
        <v>7.5190000000000001</v>
      </c>
      <c r="G38" s="236">
        <v>9.5380000000000003</v>
      </c>
      <c r="H38" s="236">
        <v>8.0530000000000008</v>
      </c>
      <c r="I38" s="236">
        <v>5.6829999999999998</v>
      </c>
      <c r="J38" s="236">
        <v>4.0739999999999998</v>
      </c>
      <c r="K38" s="236">
        <v>4.4710000000000001</v>
      </c>
      <c r="L38" s="236">
        <v>6.476</v>
      </c>
      <c r="M38" s="236">
        <v>4.5599999999999996</v>
      </c>
      <c r="N38" s="236">
        <v>4.3339999999999996</v>
      </c>
      <c r="O38" s="236">
        <v>7.0940000000000003</v>
      </c>
      <c r="P38" s="236">
        <v>5.5289999999999999</v>
      </c>
      <c r="Q38" s="236">
        <v>8.7240000000000002</v>
      </c>
      <c r="R38" s="236">
        <v>6.7140000000000004</v>
      </c>
      <c r="S38" s="236">
        <v>7.343</v>
      </c>
      <c r="T38" s="236">
        <v>4.8579999999999997</v>
      </c>
      <c r="U38" s="236">
        <v>5.3339999999999996</v>
      </c>
      <c r="V38" s="236">
        <v>4.0519999999999996</v>
      </c>
      <c r="W38" s="236">
        <v>4.5119999999999996</v>
      </c>
      <c r="X38" s="236">
        <v>2.8580000000000001</v>
      </c>
      <c r="Y38" s="236">
        <v>4.2050000000000001</v>
      </c>
      <c r="Z38" s="236">
        <v>4.1980000000000004</v>
      </c>
      <c r="AA38" s="236">
        <v>5.673</v>
      </c>
      <c r="AB38" s="236">
        <v>6.165</v>
      </c>
      <c r="AC38" s="236">
        <v>4.8049999999999997</v>
      </c>
      <c r="AD38" s="236">
        <v>6.7229999999999999</v>
      </c>
      <c r="AE38" s="237">
        <v>6.5119999999999996</v>
      </c>
      <c r="AF38" s="236">
        <v>5.4160000000000004</v>
      </c>
      <c r="AG38" s="236">
        <v>6.6219999999999999</v>
      </c>
      <c r="AH38" s="236">
        <v>3.3919999999999999</v>
      </c>
      <c r="AI38" s="211">
        <v>4.3620000000000001</v>
      </c>
      <c r="AJ38" s="211">
        <v>6.4619999999999997</v>
      </c>
      <c r="AK38" s="211">
        <v>5.4589999999999996</v>
      </c>
      <c r="AL38" s="211">
        <v>4.3179999999999996</v>
      </c>
      <c r="AM38" s="211">
        <v>5.3570000000000002</v>
      </c>
    </row>
    <row r="39" spans="1:39" ht="15">
      <c r="A39" s="189">
        <v>44531</v>
      </c>
      <c r="B39" s="164">
        <v>4.68</v>
      </c>
      <c r="C39" s="164">
        <v>4.68</v>
      </c>
      <c r="D39" s="164">
        <v>4.68</v>
      </c>
      <c r="E39" s="236">
        <v>5.0880000000000001</v>
      </c>
      <c r="F39" s="236">
        <v>6.9290000000000003</v>
      </c>
      <c r="G39" s="236">
        <v>7</v>
      </c>
      <c r="H39" s="236">
        <v>6.4939999999999998</v>
      </c>
      <c r="I39" s="236">
        <v>5.1989999999999998</v>
      </c>
      <c r="J39" s="236">
        <v>3.742</v>
      </c>
      <c r="K39" s="236">
        <v>4.056</v>
      </c>
      <c r="L39" s="236">
        <v>4.7510000000000003</v>
      </c>
      <c r="M39" s="236">
        <v>4.2350000000000003</v>
      </c>
      <c r="N39" s="236">
        <v>3.9460000000000002</v>
      </c>
      <c r="O39" s="236">
        <v>6.09</v>
      </c>
      <c r="P39" s="236">
        <v>4.8079999999999998</v>
      </c>
      <c r="Q39" s="236">
        <v>7.8369999999999997</v>
      </c>
      <c r="R39" s="236">
        <v>6.2640000000000002</v>
      </c>
      <c r="S39" s="236">
        <v>6.6050000000000004</v>
      </c>
      <c r="T39" s="236">
        <v>4.5839999999999996</v>
      </c>
      <c r="U39" s="236">
        <v>4.9219999999999997</v>
      </c>
      <c r="V39" s="236">
        <v>3.7549999999999999</v>
      </c>
      <c r="W39" s="236">
        <v>3.8050000000000002</v>
      </c>
      <c r="X39" s="236">
        <v>2.4910000000000001</v>
      </c>
      <c r="Y39" s="236">
        <v>3.8340000000000001</v>
      </c>
      <c r="Z39" s="236">
        <v>3.617</v>
      </c>
      <c r="AA39" s="236">
        <v>4.4189999999999996</v>
      </c>
      <c r="AB39" s="236">
        <v>4.82</v>
      </c>
      <c r="AC39" s="236">
        <v>3.956</v>
      </c>
      <c r="AD39" s="236">
        <v>6.0339999999999998</v>
      </c>
      <c r="AE39" s="237">
        <v>5.484</v>
      </c>
      <c r="AF39" s="236">
        <v>4.4509999999999996</v>
      </c>
      <c r="AG39" s="236">
        <v>5.9379999999999997</v>
      </c>
      <c r="AH39" s="236">
        <v>3.1309999999999998</v>
      </c>
      <c r="AI39" s="211">
        <v>3.7370000000000001</v>
      </c>
      <c r="AJ39" s="211">
        <v>5.1710000000000003</v>
      </c>
      <c r="AK39" s="211">
        <v>4.8970000000000002</v>
      </c>
      <c r="AL39" s="211">
        <v>3.69</v>
      </c>
      <c r="AM39" s="211">
        <v>4.8620000000000001</v>
      </c>
    </row>
    <row r="40" spans="1:39" ht="15">
      <c r="A40" s="189">
        <v>44562</v>
      </c>
      <c r="B40" s="164">
        <v>4.09</v>
      </c>
      <c r="C40" s="164">
        <v>4.87</v>
      </c>
      <c r="D40" s="164">
        <v>4.3499999999999996</v>
      </c>
      <c r="E40" s="236">
        <v>4.5650000000000004</v>
      </c>
      <c r="F40" s="236">
        <v>6.2279999999999998</v>
      </c>
      <c r="G40" s="236">
        <v>6.1760000000000002</v>
      </c>
      <c r="H40" s="236">
        <v>5.8609999999999998</v>
      </c>
      <c r="I40" s="236">
        <v>4.6760000000000002</v>
      </c>
      <c r="J40" s="236">
        <v>3.3580000000000001</v>
      </c>
      <c r="K40" s="236">
        <v>3.65</v>
      </c>
      <c r="L40" s="236">
        <v>3.9039999999999999</v>
      </c>
      <c r="M40" s="236">
        <v>3.8069999999999999</v>
      </c>
      <c r="N40" s="236">
        <v>3.5369999999999999</v>
      </c>
      <c r="O40" s="236">
        <v>5.4619999999999997</v>
      </c>
      <c r="P40" s="236">
        <v>4.2610000000000001</v>
      </c>
      <c r="Q40" s="236">
        <v>6.9130000000000003</v>
      </c>
      <c r="R40" s="236">
        <v>5.5140000000000002</v>
      </c>
      <c r="S40" s="236">
        <v>5.9710000000000001</v>
      </c>
      <c r="T40" s="236">
        <v>3.931</v>
      </c>
      <c r="U40" s="236">
        <v>4.4210000000000003</v>
      </c>
      <c r="V40" s="236">
        <v>3.375</v>
      </c>
      <c r="W40" s="236">
        <v>3.3290000000000002</v>
      </c>
      <c r="X40" s="236">
        <v>2.2130000000000001</v>
      </c>
      <c r="Y40" s="236">
        <v>3.4340000000000002</v>
      </c>
      <c r="Z40" s="236">
        <v>3.2189999999999999</v>
      </c>
      <c r="AA40" s="236">
        <v>3.8410000000000002</v>
      </c>
      <c r="AB40" s="236">
        <v>4.2610000000000001</v>
      </c>
      <c r="AC40" s="236">
        <v>3.4940000000000002</v>
      </c>
      <c r="AD40" s="236">
        <v>5.4470000000000001</v>
      </c>
      <c r="AE40" s="237">
        <v>4.8570000000000002</v>
      </c>
      <c r="AF40" s="236">
        <v>3.895</v>
      </c>
      <c r="AG40" s="236">
        <v>5.3339999999999996</v>
      </c>
      <c r="AH40" s="236">
        <v>2.8159999999999998</v>
      </c>
      <c r="AI40" s="211">
        <v>3.419</v>
      </c>
      <c r="AJ40" s="211">
        <v>4.5759999999999996</v>
      </c>
      <c r="AK40" s="211">
        <v>4.4989999999999997</v>
      </c>
      <c r="AL40" s="211">
        <v>3.2410000000000001</v>
      </c>
      <c r="AM40" s="211">
        <v>4.407</v>
      </c>
    </row>
    <row r="41" spans="1:39" ht="15">
      <c r="A41" s="189">
        <v>44593</v>
      </c>
      <c r="B41" s="164">
        <v>3.62</v>
      </c>
      <c r="C41" s="164">
        <v>4.04</v>
      </c>
      <c r="D41" s="164">
        <v>3.8</v>
      </c>
      <c r="E41" s="236">
        <v>3.7330000000000001</v>
      </c>
      <c r="F41" s="236">
        <v>5.1379999999999999</v>
      </c>
      <c r="G41" s="236">
        <v>5.0640000000000001</v>
      </c>
      <c r="H41" s="236">
        <v>4.82</v>
      </c>
      <c r="I41" s="236">
        <v>3.8420000000000001</v>
      </c>
      <c r="J41" s="236">
        <v>2.7410000000000001</v>
      </c>
      <c r="K41" s="236">
        <v>2.9980000000000002</v>
      </c>
      <c r="L41" s="236">
        <v>3.153</v>
      </c>
      <c r="M41" s="236">
        <v>3.109</v>
      </c>
      <c r="N41" s="236">
        <v>2.9180000000000001</v>
      </c>
      <c r="O41" s="236">
        <v>4.4720000000000004</v>
      </c>
      <c r="P41" s="236">
        <v>3.5009999999999999</v>
      </c>
      <c r="Q41" s="236">
        <v>5.657</v>
      </c>
      <c r="R41" s="236">
        <v>4.508</v>
      </c>
      <c r="S41" s="236">
        <v>4.8970000000000002</v>
      </c>
      <c r="T41" s="236">
        <v>3.202</v>
      </c>
      <c r="U41" s="236">
        <v>3.6339999999999999</v>
      </c>
      <c r="V41" s="236">
        <v>2.7610000000000001</v>
      </c>
      <c r="W41" s="236">
        <v>2.7189999999999999</v>
      </c>
      <c r="X41" s="236">
        <v>1.802</v>
      </c>
      <c r="Y41" s="236">
        <v>2.8010000000000002</v>
      </c>
      <c r="Z41" s="236">
        <v>2.637</v>
      </c>
      <c r="AA41" s="236">
        <v>3.13</v>
      </c>
      <c r="AB41" s="236">
        <v>3.4969999999999999</v>
      </c>
      <c r="AC41" s="236">
        <v>2.8780000000000001</v>
      </c>
      <c r="AD41" s="236">
        <v>4.47</v>
      </c>
      <c r="AE41" s="237">
        <v>3.9740000000000002</v>
      </c>
      <c r="AF41" s="236">
        <v>3.1840000000000002</v>
      </c>
      <c r="AG41" s="236">
        <v>4.3890000000000002</v>
      </c>
      <c r="AH41" s="236">
        <v>2.3170000000000002</v>
      </c>
      <c r="AI41" s="211">
        <v>2.8260000000000001</v>
      </c>
      <c r="AJ41" s="211">
        <v>3.8570000000000002</v>
      </c>
      <c r="AK41" s="211">
        <v>3.7679999999999998</v>
      </c>
      <c r="AL41" s="211">
        <v>2.6480000000000001</v>
      </c>
      <c r="AM41" s="211">
        <v>3.6110000000000002</v>
      </c>
    </row>
    <row r="42" spans="1:39" ht="15">
      <c r="A42" s="189">
        <v>44621</v>
      </c>
      <c r="B42" s="164">
        <v>4.1399999999999997</v>
      </c>
      <c r="C42" s="164">
        <v>4.7300000000000004</v>
      </c>
      <c r="D42" s="164">
        <v>4.4400000000000004</v>
      </c>
      <c r="E42" s="236">
        <v>3.7450000000000001</v>
      </c>
      <c r="F42" s="236">
        <v>5.5229999999999997</v>
      </c>
      <c r="G42" s="236">
        <v>5.7919999999999998</v>
      </c>
      <c r="H42" s="236">
        <v>5.0369999999999999</v>
      </c>
      <c r="I42" s="236">
        <v>3.919</v>
      </c>
      <c r="J42" s="236">
        <v>3.4540000000000002</v>
      </c>
      <c r="K42" s="236">
        <v>3.9039999999999999</v>
      </c>
      <c r="L42" s="236">
        <v>3.4860000000000002</v>
      </c>
      <c r="M42" s="236">
        <v>3.395</v>
      </c>
      <c r="N42" s="236">
        <v>3.2229999999999999</v>
      </c>
      <c r="O42" s="236">
        <v>4.9669999999999996</v>
      </c>
      <c r="P42" s="236">
        <v>4.37</v>
      </c>
      <c r="Q42" s="236">
        <v>5.62</v>
      </c>
      <c r="R42" s="236">
        <v>4.9779999999999998</v>
      </c>
      <c r="S42" s="236">
        <v>5.2939999999999996</v>
      </c>
      <c r="T42" s="236">
        <v>3.976</v>
      </c>
      <c r="U42" s="236">
        <v>3.694</v>
      </c>
      <c r="V42" s="236">
        <v>2.98</v>
      </c>
      <c r="W42" s="236">
        <v>2.7320000000000002</v>
      </c>
      <c r="X42" s="236">
        <v>2.08</v>
      </c>
      <c r="Y42" s="236">
        <v>4.76</v>
      </c>
      <c r="Z42" s="236">
        <v>2.6</v>
      </c>
      <c r="AA42" s="236">
        <v>3.0859999999999999</v>
      </c>
      <c r="AB42" s="236">
        <v>6.5259999999999998</v>
      </c>
      <c r="AC42" s="236">
        <v>2.8530000000000002</v>
      </c>
      <c r="AD42" s="236">
        <v>5.0309999999999997</v>
      </c>
      <c r="AE42" s="237">
        <v>3.94</v>
      </c>
      <c r="AF42" s="236">
        <v>3.3519999999999999</v>
      </c>
      <c r="AG42" s="236">
        <v>5.8929999999999998</v>
      </c>
      <c r="AH42" s="236">
        <v>2.3580000000000001</v>
      </c>
      <c r="AI42" s="211">
        <v>2.7330000000000001</v>
      </c>
      <c r="AJ42" s="211">
        <v>5.806</v>
      </c>
      <c r="AK42" s="211">
        <v>3.956</v>
      </c>
      <c r="AL42" s="211">
        <v>2.6539999999999999</v>
      </c>
      <c r="AM42" s="211">
        <v>4.41</v>
      </c>
    </row>
    <row r="43" spans="1:39" ht="15">
      <c r="A43" s="189">
        <v>44652</v>
      </c>
      <c r="B43" s="164">
        <v>7.7</v>
      </c>
      <c r="C43" s="164">
        <v>10.17</v>
      </c>
      <c r="D43" s="164">
        <v>8.76</v>
      </c>
      <c r="E43" s="236">
        <v>3.66</v>
      </c>
      <c r="F43" s="236">
        <v>9.016</v>
      </c>
      <c r="G43" s="236">
        <v>12.481999999999999</v>
      </c>
      <c r="H43" s="236">
        <v>8.9740000000000002</v>
      </c>
      <c r="I43" s="236">
        <v>6.633</v>
      </c>
      <c r="J43" s="236">
        <v>9.2949999999999999</v>
      </c>
      <c r="K43" s="236">
        <v>9.1229999999999993</v>
      </c>
      <c r="L43" s="236">
        <v>4.8559999999999999</v>
      </c>
      <c r="M43" s="236">
        <v>9.3510000000000009</v>
      </c>
      <c r="N43" s="236">
        <v>5.8579999999999997</v>
      </c>
      <c r="O43" s="236">
        <v>7.6189999999999998</v>
      </c>
      <c r="P43" s="236">
        <v>5.0170000000000003</v>
      </c>
      <c r="Q43" s="236">
        <v>8.3369999999999997</v>
      </c>
      <c r="R43" s="236">
        <v>6.1120000000000001</v>
      </c>
      <c r="S43" s="236">
        <v>6.1589999999999998</v>
      </c>
      <c r="T43" s="236">
        <v>5.2930000000000001</v>
      </c>
      <c r="U43" s="236">
        <v>7.7830000000000004</v>
      </c>
      <c r="V43" s="236">
        <v>5.62</v>
      </c>
      <c r="W43" s="236">
        <v>6.6929999999999996</v>
      </c>
      <c r="X43" s="236">
        <v>4.2789999999999999</v>
      </c>
      <c r="Y43" s="236">
        <v>9.7829999999999995</v>
      </c>
      <c r="Z43" s="236">
        <v>4.6159999999999997</v>
      </c>
      <c r="AA43" s="236">
        <v>7.6680000000000001</v>
      </c>
      <c r="AB43" s="236">
        <v>8.8780000000000001</v>
      </c>
      <c r="AC43" s="236">
        <v>2.7549999999999999</v>
      </c>
      <c r="AD43" s="236">
        <v>5.859</v>
      </c>
      <c r="AE43" s="237">
        <v>6.0519999999999996</v>
      </c>
      <c r="AF43" s="236">
        <v>4.8710000000000004</v>
      </c>
      <c r="AG43" s="236">
        <v>14.53</v>
      </c>
      <c r="AH43" s="236">
        <v>3.427</v>
      </c>
      <c r="AI43" s="211">
        <v>3.7810000000000001</v>
      </c>
      <c r="AJ43" s="211">
        <v>11.785</v>
      </c>
      <c r="AK43" s="211">
        <v>8.8219999999999992</v>
      </c>
      <c r="AL43" s="211">
        <v>3.4750000000000001</v>
      </c>
      <c r="AM43" s="211">
        <v>4.2949999999999999</v>
      </c>
    </row>
    <row r="44" spans="1:39" ht="15">
      <c r="A44" s="189">
        <v>44682</v>
      </c>
      <c r="B44" s="164">
        <v>23.3</v>
      </c>
      <c r="C44" s="164">
        <v>33.520000000000003</v>
      </c>
      <c r="D44" s="164">
        <v>28.28</v>
      </c>
      <c r="E44" s="236">
        <v>37.340000000000003</v>
      </c>
      <c r="F44" s="236">
        <v>50.67</v>
      </c>
      <c r="G44" s="236">
        <v>44.694000000000003</v>
      </c>
      <c r="H44" s="236">
        <v>44.475999999999999</v>
      </c>
      <c r="I44" s="236">
        <v>20.3</v>
      </c>
      <c r="J44" s="236">
        <v>27.503</v>
      </c>
      <c r="K44" s="236">
        <v>19.459</v>
      </c>
      <c r="L44" s="236">
        <v>23.852</v>
      </c>
      <c r="M44" s="236">
        <v>30.050999999999998</v>
      </c>
      <c r="N44" s="236">
        <v>31.001999999999999</v>
      </c>
      <c r="O44" s="236">
        <v>28.213999999999999</v>
      </c>
      <c r="P44" s="236">
        <v>17.292999999999999</v>
      </c>
      <c r="Q44" s="236">
        <v>53.872999999999998</v>
      </c>
      <c r="R44" s="236">
        <v>36.026000000000003</v>
      </c>
      <c r="S44" s="236">
        <v>23.927</v>
      </c>
      <c r="T44" s="236">
        <v>19.988</v>
      </c>
      <c r="U44" s="236">
        <v>31.922000000000001</v>
      </c>
      <c r="V44" s="236">
        <v>25.652000000000001</v>
      </c>
      <c r="W44" s="236">
        <v>14.656000000000001</v>
      </c>
      <c r="X44" s="236">
        <v>19.707999999999998</v>
      </c>
      <c r="Y44" s="236">
        <v>27.882999999999999</v>
      </c>
      <c r="Z44" s="236">
        <v>24.54</v>
      </c>
      <c r="AA44" s="236">
        <v>30.068000000000001</v>
      </c>
      <c r="AB44" s="236">
        <v>28.169</v>
      </c>
      <c r="AC44" s="236">
        <v>21.588000000000001</v>
      </c>
      <c r="AD44" s="236">
        <v>35.24</v>
      </c>
      <c r="AE44" s="237">
        <v>16.321999999999999</v>
      </c>
      <c r="AF44" s="236">
        <v>15.897</v>
      </c>
      <c r="AG44" s="236">
        <v>21.003</v>
      </c>
      <c r="AH44" s="236">
        <v>17.257000000000001</v>
      </c>
      <c r="AI44" s="211">
        <v>24.445</v>
      </c>
      <c r="AJ44" s="211">
        <v>23.954000000000001</v>
      </c>
      <c r="AK44" s="211">
        <v>23.677</v>
      </c>
      <c r="AL44" s="211">
        <v>18.991</v>
      </c>
      <c r="AM44" s="211">
        <v>15.301</v>
      </c>
    </row>
    <row r="45" spans="1:39" ht="15">
      <c r="A45" s="189">
        <v>44713</v>
      </c>
      <c r="B45" s="164">
        <v>30.54</v>
      </c>
      <c r="C45" s="164">
        <v>52.16</v>
      </c>
      <c r="D45" s="164">
        <v>41.72</v>
      </c>
      <c r="E45" s="236">
        <v>90.293999999999997</v>
      </c>
      <c r="F45" s="236">
        <v>62.070999999999998</v>
      </c>
      <c r="G45" s="236">
        <v>61.198</v>
      </c>
      <c r="H45" s="236">
        <v>38.975000000000001</v>
      </c>
      <c r="I45" s="236">
        <v>27.155999999999999</v>
      </c>
      <c r="J45" s="236">
        <v>30.683</v>
      </c>
      <c r="K45" s="236">
        <v>31.466000000000001</v>
      </c>
      <c r="L45" s="236">
        <v>40.670999999999999</v>
      </c>
      <c r="M45" s="236">
        <v>25.414999999999999</v>
      </c>
      <c r="N45" s="236">
        <v>63.633000000000003</v>
      </c>
      <c r="O45" s="236">
        <v>40.165999999999997</v>
      </c>
      <c r="P45" s="236">
        <v>82.009</v>
      </c>
      <c r="Q45" s="236">
        <v>58.381</v>
      </c>
      <c r="R45" s="236">
        <v>78.177000000000007</v>
      </c>
      <c r="S45" s="236">
        <v>29.016999999999999</v>
      </c>
      <c r="T45" s="236">
        <v>46.088000000000001</v>
      </c>
      <c r="U45" s="236">
        <v>24.664000000000001</v>
      </c>
      <c r="V45" s="236">
        <v>26</v>
      </c>
      <c r="W45" s="236">
        <v>11.523999999999999</v>
      </c>
      <c r="X45" s="236">
        <v>35.520000000000003</v>
      </c>
      <c r="Y45" s="236">
        <v>21.088000000000001</v>
      </c>
      <c r="Z45" s="236">
        <v>34.268999999999998</v>
      </c>
      <c r="AA45" s="236">
        <v>35.706000000000003</v>
      </c>
      <c r="AB45" s="236">
        <v>25.591000000000001</v>
      </c>
      <c r="AC45" s="236">
        <v>73.222999999999999</v>
      </c>
      <c r="AD45" s="236">
        <v>45.531999999999996</v>
      </c>
      <c r="AE45" s="237">
        <v>39.314999999999998</v>
      </c>
      <c r="AF45" s="236">
        <v>68.768000000000001</v>
      </c>
      <c r="AG45" s="236">
        <v>9.3149999999999995</v>
      </c>
      <c r="AH45" s="236">
        <v>26.923999999999999</v>
      </c>
      <c r="AI45" s="211">
        <v>49.286999999999999</v>
      </c>
      <c r="AJ45" s="211">
        <v>45.701000000000001</v>
      </c>
      <c r="AK45" s="211">
        <v>23.689</v>
      </c>
      <c r="AL45" s="211">
        <v>44.862000000000002</v>
      </c>
      <c r="AM45" s="211">
        <v>50.247</v>
      </c>
    </row>
    <row r="46" spans="1:39" ht="15">
      <c r="A46" s="189">
        <v>44743</v>
      </c>
      <c r="B46" s="164">
        <v>10.79</v>
      </c>
      <c r="C46" s="164">
        <v>25.33</v>
      </c>
      <c r="D46" s="164">
        <v>20.14</v>
      </c>
      <c r="E46" s="236">
        <v>47.814</v>
      </c>
      <c r="F46" s="236">
        <v>23.108000000000001</v>
      </c>
      <c r="G46" s="236">
        <v>30.452000000000002</v>
      </c>
      <c r="H46" s="236">
        <v>16.440999999999999</v>
      </c>
      <c r="I46" s="236">
        <v>12.103999999999999</v>
      </c>
      <c r="J46" s="236">
        <v>12.984999999999999</v>
      </c>
      <c r="K46" s="236">
        <v>12.565</v>
      </c>
      <c r="L46" s="236">
        <v>17.265000000000001</v>
      </c>
      <c r="M46" s="236">
        <v>11.451000000000001</v>
      </c>
      <c r="N46" s="236">
        <v>35.79</v>
      </c>
      <c r="O46" s="236">
        <v>15.584</v>
      </c>
      <c r="P46" s="236">
        <v>84.944999999999993</v>
      </c>
      <c r="Q46" s="236">
        <v>26.036999999999999</v>
      </c>
      <c r="R46" s="236">
        <v>33.439</v>
      </c>
      <c r="S46" s="236">
        <v>13.842000000000001</v>
      </c>
      <c r="T46" s="236">
        <v>30.253</v>
      </c>
      <c r="U46" s="236">
        <v>9.782</v>
      </c>
      <c r="V46" s="236">
        <v>9.9369999999999994</v>
      </c>
      <c r="W46" s="236">
        <v>5.1879999999999997</v>
      </c>
      <c r="X46" s="236">
        <v>12.855</v>
      </c>
      <c r="Y46" s="236">
        <v>8.7189999999999994</v>
      </c>
      <c r="Z46" s="236">
        <v>15.108000000000001</v>
      </c>
      <c r="AA46" s="236">
        <v>12.538</v>
      </c>
      <c r="AB46" s="236">
        <v>10.634</v>
      </c>
      <c r="AC46" s="236">
        <v>38.378</v>
      </c>
      <c r="AD46" s="236">
        <v>25.347000000000001</v>
      </c>
      <c r="AE46" s="237">
        <v>13.670999999999999</v>
      </c>
      <c r="AF46" s="236">
        <v>43.048999999999999</v>
      </c>
      <c r="AG46" s="236">
        <v>6.34</v>
      </c>
      <c r="AH46" s="236">
        <v>10.856999999999999</v>
      </c>
      <c r="AI46" s="211">
        <v>17.608000000000001</v>
      </c>
      <c r="AJ46" s="211">
        <v>16.276</v>
      </c>
      <c r="AK46" s="211">
        <v>9.1180000000000003</v>
      </c>
      <c r="AL46" s="211">
        <v>27.504999999999999</v>
      </c>
      <c r="AM46" s="211">
        <v>32.591999999999999</v>
      </c>
    </row>
    <row r="47" spans="1:39" ht="15">
      <c r="A47" s="189">
        <v>44774</v>
      </c>
      <c r="B47" s="164">
        <v>7.19</v>
      </c>
      <c r="C47" s="164">
        <v>12.14</v>
      </c>
      <c r="D47" s="164">
        <v>10.3</v>
      </c>
      <c r="E47" s="236">
        <v>18.126999999999999</v>
      </c>
      <c r="F47" s="236">
        <v>11.178000000000001</v>
      </c>
      <c r="G47" s="236">
        <v>12.657</v>
      </c>
      <c r="H47" s="236">
        <v>9.7590000000000003</v>
      </c>
      <c r="I47" s="236">
        <v>6.718</v>
      </c>
      <c r="J47" s="236">
        <v>7.944</v>
      </c>
      <c r="K47" s="236">
        <v>6.7190000000000003</v>
      </c>
      <c r="L47" s="236">
        <v>8.0329999999999995</v>
      </c>
      <c r="M47" s="236">
        <v>8.1890000000000001</v>
      </c>
      <c r="N47" s="236">
        <v>12.778</v>
      </c>
      <c r="O47" s="236">
        <v>7.8630000000000004</v>
      </c>
      <c r="P47" s="236">
        <v>28.341000000000001</v>
      </c>
      <c r="Q47" s="236">
        <v>10.898</v>
      </c>
      <c r="R47" s="236">
        <v>14.218999999999999</v>
      </c>
      <c r="S47" s="236">
        <v>7.423</v>
      </c>
      <c r="T47" s="236">
        <v>11.875</v>
      </c>
      <c r="U47" s="236">
        <v>6.5389999999999997</v>
      </c>
      <c r="V47" s="236">
        <v>6.532</v>
      </c>
      <c r="W47" s="236">
        <v>3.7109999999999999</v>
      </c>
      <c r="X47" s="236">
        <v>6.5789999999999997</v>
      </c>
      <c r="Y47" s="236">
        <v>5.7619999999999996</v>
      </c>
      <c r="Z47" s="236">
        <v>8.0990000000000002</v>
      </c>
      <c r="AA47" s="236">
        <v>7.6470000000000002</v>
      </c>
      <c r="AB47" s="236">
        <v>6.9169999999999998</v>
      </c>
      <c r="AC47" s="236">
        <v>13.449</v>
      </c>
      <c r="AD47" s="236">
        <v>10.275</v>
      </c>
      <c r="AE47" s="237">
        <v>8.2829999999999995</v>
      </c>
      <c r="AF47" s="236">
        <v>14.8</v>
      </c>
      <c r="AG47" s="236">
        <v>4.9630000000000001</v>
      </c>
      <c r="AH47" s="236">
        <v>6.9279999999999999</v>
      </c>
      <c r="AI47" s="211">
        <v>9.032</v>
      </c>
      <c r="AJ47" s="211">
        <v>8.0549999999999997</v>
      </c>
      <c r="AK47" s="211">
        <v>5.9210000000000003</v>
      </c>
      <c r="AL47" s="211">
        <v>11.067</v>
      </c>
      <c r="AM47" s="211">
        <v>13.058999999999999</v>
      </c>
    </row>
    <row r="48" spans="1:39" ht="15">
      <c r="A48" s="189">
        <v>44805</v>
      </c>
      <c r="B48" s="164">
        <v>6.14</v>
      </c>
      <c r="C48" s="164">
        <v>8.4499999999999993</v>
      </c>
      <c r="D48" s="164">
        <v>7.37</v>
      </c>
      <c r="E48" s="236">
        <v>10.584</v>
      </c>
      <c r="F48" s="236">
        <v>9.0090000000000003</v>
      </c>
      <c r="G48" s="236">
        <v>10.635</v>
      </c>
      <c r="H48" s="236">
        <v>7.593</v>
      </c>
      <c r="I48" s="236">
        <v>6.0049999999999999</v>
      </c>
      <c r="J48" s="236">
        <v>5.8369999999999997</v>
      </c>
      <c r="K48" s="236">
        <v>5.2880000000000003</v>
      </c>
      <c r="L48" s="236">
        <v>5.9740000000000002</v>
      </c>
      <c r="M48" s="236">
        <v>6.7050000000000001</v>
      </c>
      <c r="N48" s="236">
        <v>8.8810000000000002</v>
      </c>
      <c r="O48" s="236">
        <v>6.2439999999999998</v>
      </c>
      <c r="P48" s="236">
        <v>14.103999999999999</v>
      </c>
      <c r="Q48" s="236">
        <v>8.1780000000000008</v>
      </c>
      <c r="R48" s="236">
        <v>9.7140000000000004</v>
      </c>
      <c r="S48" s="236">
        <v>5.6559999999999997</v>
      </c>
      <c r="T48" s="236">
        <v>7.5330000000000004</v>
      </c>
      <c r="U48" s="236">
        <v>5.2169999999999996</v>
      </c>
      <c r="V48" s="236">
        <v>4.9660000000000002</v>
      </c>
      <c r="W48" s="236">
        <v>3.2759999999999998</v>
      </c>
      <c r="X48" s="236">
        <v>6.99</v>
      </c>
      <c r="Y48" s="236">
        <v>5.0090000000000003</v>
      </c>
      <c r="Z48" s="236">
        <v>5.6319999999999997</v>
      </c>
      <c r="AA48" s="236">
        <v>6.4660000000000002</v>
      </c>
      <c r="AB48" s="236">
        <v>5.9260000000000002</v>
      </c>
      <c r="AC48" s="236">
        <v>8.6129999999999995</v>
      </c>
      <c r="AD48" s="236">
        <v>7.181</v>
      </c>
      <c r="AE48" s="237">
        <v>5.84</v>
      </c>
      <c r="AF48" s="236">
        <v>8.4819999999999993</v>
      </c>
      <c r="AG48" s="236">
        <v>4.3940000000000001</v>
      </c>
      <c r="AH48" s="236">
        <v>6.1870000000000003</v>
      </c>
      <c r="AI48" s="211">
        <v>8.2729999999999997</v>
      </c>
      <c r="AJ48" s="211">
        <v>6.3440000000000003</v>
      </c>
      <c r="AK48" s="211">
        <v>4.7270000000000003</v>
      </c>
      <c r="AL48" s="211">
        <v>8.7460000000000004</v>
      </c>
      <c r="AM48" s="211">
        <v>7.4729999999999999</v>
      </c>
    </row>
    <row r="49" spans="1:1005" ht="15">
      <c r="A49" s="189">
        <v>44835</v>
      </c>
      <c r="B49" s="164">
        <v>6.01</v>
      </c>
      <c r="C49" s="164">
        <v>7.23</v>
      </c>
      <c r="D49" s="164">
        <v>6.66</v>
      </c>
      <c r="E49" s="236">
        <v>9.1219999999999999</v>
      </c>
      <c r="F49" s="236">
        <v>14.196</v>
      </c>
      <c r="G49" s="236">
        <v>10.683</v>
      </c>
      <c r="H49" s="236">
        <v>6.431</v>
      </c>
      <c r="I49" s="236">
        <v>5.1669999999999998</v>
      </c>
      <c r="J49" s="236">
        <v>5.38</v>
      </c>
      <c r="K49" s="236">
        <v>6.8760000000000003</v>
      </c>
      <c r="L49" s="236">
        <v>5.3330000000000002</v>
      </c>
      <c r="M49" s="236">
        <v>5.0460000000000003</v>
      </c>
      <c r="N49" s="236">
        <v>8.5510000000000002</v>
      </c>
      <c r="O49" s="236">
        <v>6.0810000000000004</v>
      </c>
      <c r="P49" s="236">
        <v>11.32</v>
      </c>
      <c r="Q49" s="236">
        <v>8.0050000000000008</v>
      </c>
      <c r="R49" s="236">
        <v>9.1050000000000004</v>
      </c>
      <c r="S49" s="236">
        <v>6.1539999999999999</v>
      </c>
      <c r="T49" s="236">
        <v>6.6050000000000004</v>
      </c>
      <c r="U49" s="236">
        <v>4.7850000000000001</v>
      </c>
      <c r="V49" s="236">
        <v>4.3890000000000002</v>
      </c>
      <c r="W49" s="236">
        <v>4.24</v>
      </c>
      <c r="X49" s="236">
        <v>5.4740000000000002</v>
      </c>
      <c r="Y49" s="236">
        <v>4.6630000000000003</v>
      </c>
      <c r="Z49" s="236">
        <v>6.5250000000000004</v>
      </c>
      <c r="AA49" s="236">
        <v>8.3089999999999993</v>
      </c>
      <c r="AB49" s="236">
        <v>6.0449999999999999</v>
      </c>
      <c r="AC49" s="236">
        <v>7.7889999999999997</v>
      </c>
      <c r="AD49" s="236">
        <v>7.25</v>
      </c>
      <c r="AE49" s="237">
        <v>5.4359999999999999</v>
      </c>
      <c r="AF49" s="236">
        <v>8.2439999999999998</v>
      </c>
      <c r="AG49" s="236">
        <v>3.9750000000000001</v>
      </c>
      <c r="AH49" s="236">
        <v>6.3959999999999999</v>
      </c>
      <c r="AI49" s="211">
        <v>9.98</v>
      </c>
      <c r="AJ49" s="211">
        <v>5.601</v>
      </c>
      <c r="AK49" s="211">
        <v>4.5609999999999999</v>
      </c>
      <c r="AL49" s="211">
        <v>7.01</v>
      </c>
      <c r="AM49" s="211">
        <v>6.4320000000000004</v>
      </c>
    </row>
    <row r="50" spans="1:1005" ht="15">
      <c r="A50" s="189">
        <v>44866</v>
      </c>
      <c r="B50" s="164">
        <v>5.0199999999999996</v>
      </c>
      <c r="C50" s="164">
        <v>5.36</v>
      </c>
      <c r="D50" s="164">
        <v>5.1100000000000003</v>
      </c>
      <c r="E50" s="236">
        <v>7.54</v>
      </c>
      <c r="F50" s="236">
        <v>9.5340000000000007</v>
      </c>
      <c r="G50" s="236">
        <v>8.15</v>
      </c>
      <c r="H50" s="236">
        <v>5.7389999999999999</v>
      </c>
      <c r="I50" s="236">
        <v>4.1619999999999999</v>
      </c>
      <c r="J50" s="236">
        <v>4.5350000000000001</v>
      </c>
      <c r="K50" s="236">
        <v>6.4589999999999996</v>
      </c>
      <c r="L50" s="236">
        <v>4.5860000000000003</v>
      </c>
      <c r="M50" s="236">
        <v>4.319</v>
      </c>
      <c r="N50" s="236">
        <v>7.1040000000000001</v>
      </c>
      <c r="O50" s="236">
        <v>5.5460000000000003</v>
      </c>
      <c r="P50" s="236">
        <v>8.7829999999999995</v>
      </c>
      <c r="Q50" s="236">
        <v>6.7329999999999997</v>
      </c>
      <c r="R50" s="236">
        <v>7.3419999999999996</v>
      </c>
      <c r="S50" s="236">
        <v>4.8920000000000003</v>
      </c>
      <c r="T50" s="236">
        <v>5.4729999999999999</v>
      </c>
      <c r="U50" s="236">
        <v>4.0629999999999997</v>
      </c>
      <c r="V50" s="236">
        <v>4.4980000000000002</v>
      </c>
      <c r="W50" s="236">
        <v>2.8540000000000001</v>
      </c>
      <c r="X50" s="236">
        <v>4.2160000000000002</v>
      </c>
      <c r="Y50" s="236">
        <v>4.1859999999999999</v>
      </c>
      <c r="Z50" s="236">
        <v>5.6639999999999997</v>
      </c>
      <c r="AA50" s="236">
        <v>6.1749999999999998</v>
      </c>
      <c r="AB50" s="236">
        <v>4.8499999999999996</v>
      </c>
      <c r="AC50" s="236">
        <v>6.7519999999999998</v>
      </c>
      <c r="AD50" s="236">
        <v>6.5149999999999997</v>
      </c>
      <c r="AE50" s="237">
        <v>5.4450000000000003</v>
      </c>
      <c r="AF50" s="236">
        <v>6.7110000000000003</v>
      </c>
      <c r="AG50" s="236">
        <v>3.39</v>
      </c>
      <c r="AH50" s="236">
        <v>4.4610000000000003</v>
      </c>
      <c r="AI50" s="211">
        <v>6.4649999999999999</v>
      </c>
      <c r="AJ50" s="211">
        <v>5.4180000000000001</v>
      </c>
      <c r="AK50" s="211">
        <v>4.3550000000000004</v>
      </c>
      <c r="AL50" s="211">
        <v>5.3879999999999999</v>
      </c>
      <c r="AM50" s="211">
        <v>5.5309999999999997</v>
      </c>
    </row>
    <row r="51" spans="1:1005" ht="15">
      <c r="A51" s="189">
        <v>44896</v>
      </c>
      <c r="B51" s="164">
        <v>4.68</v>
      </c>
      <c r="C51" s="164">
        <v>4.68</v>
      </c>
      <c r="D51" s="164">
        <v>4.68</v>
      </c>
      <c r="E51" s="236">
        <v>6.9480000000000004</v>
      </c>
      <c r="F51" s="236">
        <v>6.9969999999999999</v>
      </c>
      <c r="G51" s="236">
        <v>6.5830000000000002</v>
      </c>
      <c r="H51" s="236">
        <v>5.2610000000000001</v>
      </c>
      <c r="I51" s="236">
        <v>3.8239999999999998</v>
      </c>
      <c r="J51" s="236">
        <v>4.117</v>
      </c>
      <c r="K51" s="236">
        <v>4.7359999999999998</v>
      </c>
      <c r="L51" s="236">
        <v>4.2590000000000003</v>
      </c>
      <c r="M51" s="236">
        <v>3.931</v>
      </c>
      <c r="N51" s="236">
        <v>6.0990000000000002</v>
      </c>
      <c r="O51" s="236">
        <v>4.8230000000000004</v>
      </c>
      <c r="P51" s="236">
        <v>7.883</v>
      </c>
      <c r="Q51" s="236">
        <v>6.282</v>
      </c>
      <c r="R51" s="236">
        <v>6.6040000000000001</v>
      </c>
      <c r="S51" s="236">
        <v>4.6159999999999997</v>
      </c>
      <c r="T51" s="236">
        <v>5.048</v>
      </c>
      <c r="U51" s="236">
        <v>3.766</v>
      </c>
      <c r="V51" s="236">
        <v>3.7919999999999998</v>
      </c>
      <c r="W51" s="236">
        <v>2.488</v>
      </c>
      <c r="X51" s="236">
        <v>3.84</v>
      </c>
      <c r="Y51" s="236">
        <v>3.6059999999999999</v>
      </c>
      <c r="Z51" s="236">
        <v>4.4109999999999996</v>
      </c>
      <c r="AA51" s="236">
        <v>4.8289999999999997</v>
      </c>
      <c r="AB51" s="236">
        <v>3.956</v>
      </c>
      <c r="AC51" s="236">
        <v>6.0609999999999999</v>
      </c>
      <c r="AD51" s="236">
        <v>5.4870000000000001</v>
      </c>
      <c r="AE51" s="237">
        <v>4.4770000000000003</v>
      </c>
      <c r="AF51" s="236">
        <v>6</v>
      </c>
      <c r="AG51" s="236">
        <v>3.13</v>
      </c>
      <c r="AH51" s="236">
        <v>3.8290000000000002</v>
      </c>
      <c r="AI51" s="211">
        <v>5.1740000000000004</v>
      </c>
      <c r="AJ51" s="211">
        <v>4.8730000000000002</v>
      </c>
      <c r="AK51" s="211">
        <v>3.7240000000000002</v>
      </c>
      <c r="AL51" s="211">
        <v>4.891</v>
      </c>
      <c r="AM51" s="211">
        <v>5.07</v>
      </c>
    </row>
    <row r="52" spans="1:1005" ht="15">
      <c r="A52" s="189">
        <v>44927</v>
      </c>
      <c r="B52" s="164">
        <v>4.09</v>
      </c>
      <c r="C52" s="164">
        <v>4.87</v>
      </c>
      <c r="D52" s="164">
        <v>4.3499999999999996</v>
      </c>
      <c r="E52" s="236">
        <v>6.2460000000000004</v>
      </c>
      <c r="F52" s="236">
        <v>6.173</v>
      </c>
      <c r="G52" s="236">
        <v>5.9409999999999998</v>
      </c>
      <c r="H52" s="236">
        <v>4.7270000000000003</v>
      </c>
      <c r="I52" s="236">
        <v>3.4329999999999998</v>
      </c>
      <c r="J52" s="236">
        <v>3.7050000000000001</v>
      </c>
      <c r="K52" s="236">
        <v>3.891</v>
      </c>
      <c r="L52" s="236">
        <v>3.8279999999999998</v>
      </c>
      <c r="M52" s="236">
        <v>3.524</v>
      </c>
      <c r="N52" s="236">
        <v>5.47</v>
      </c>
      <c r="O52" s="236">
        <v>4.2750000000000004</v>
      </c>
      <c r="P52" s="236">
        <v>6.9379999999999997</v>
      </c>
      <c r="Q52" s="236">
        <v>5.53</v>
      </c>
      <c r="R52" s="236">
        <v>5.97</v>
      </c>
      <c r="S52" s="236">
        <v>3.9590000000000001</v>
      </c>
      <c r="T52" s="236">
        <v>4.5350000000000001</v>
      </c>
      <c r="U52" s="236">
        <v>3.3839999999999999</v>
      </c>
      <c r="V52" s="236">
        <v>3.3170000000000002</v>
      </c>
      <c r="W52" s="236">
        <v>2.21</v>
      </c>
      <c r="X52" s="236">
        <v>3.4380000000000002</v>
      </c>
      <c r="Y52" s="236">
        <v>3.2090000000000001</v>
      </c>
      <c r="Z52" s="236">
        <v>3.8330000000000002</v>
      </c>
      <c r="AA52" s="236">
        <v>4.2690000000000001</v>
      </c>
      <c r="AB52" s="236">
        <v>3.4940000000000002</v>
      </c>
      <c r="AC52" s="236">
        <v>5.4720000000000004</v>
      </c>
      <c r="AD52" s="236">
        <v>4.859</v>
      </c>
      <c r="AE52" s="237">
        <v>3.9180000000000001</v>
      </c>
      <c r="AF52" s="236">
        <v>5.3890000000000002</v>
      </c>
      <c r="AG52" s="236">
        <v>2.8149999999999999</v>
      </c>
      <c r="AH52" s="236">
        <v>3.5019999999999998</v>
      </c>
      <c r="AI52" s="211">
        <v>4.5780000000000003</v>
      </c>
      <c r="AJ52" s="211">
        <v>4.4859999999999998</v>
      </c>
      <c r="AK52" s="211">
        <v>3.2719999999999998</v>
      </c>
      <c r="AL52" s="211">
        <v>4.4329999999999998</v>
      </c>
      <c r="AM52" s="211">
        <v>4.548</v>
      </c>
    </row>
    <row r="53" spans="1:1005" ht="15">
      <c r="A53" s="189">
        <v>44958</v>
      </c>
      <c r="B53" s="164">
        <v>3.62</v>
      </c>
      <c r="C53" s="164">
        <v>4.04</v>
      </c>
      <c r="D53" s="164">
        <v>3.8</v>
      </c>
      <c r="E53" s="236">
        <v>5.1520000000000001</v>
      </c>
      <c r="F53" s="236">
        <v>5.0609999999999999</v>
      </c>
      <c r="G53" s="236">
        <v>4.8860000000000001</v>
      </c>
      <c r="H53" s="236">
        <v>3.883</v>
      </c>
      <c r="I53" s="236">
        <v>2.8029999999999999</v>
      </c>
      <c r="J53" s="236">
        <v>3.044</v>
      </c>
      <c r="K53" s="236">
        <v>3.1419999999999999</v>
      </c>
      <c r="L53" s="236">
        <v>3.1259999999999999</v>
      </c>
      <c r="M53" s="236">
        <v>2.907</v>
      </c>
      <c r="N53" s="236">
        <v>4.4790000000000001</v>
      </c>
      <c r="O53" s="236">
        <v>3.512</v>
      </c>
      <c r="P53" s="236">
        <v>5.6740000000000004</v>
      </c>
      <c r="Q53" s="236">
        <v>4.5209999999999999</v>
      </c>
      <c r="R53" s="236">
        <v>4.8959999999999999</v>
      </c>
      <c r="S53" s="236">
        <v>3.226</v>
      </c>
      <c r="T53" s="236">
        <v>3.7290000000000001</v>
      </c>
      <c r="U53" s="236">
        <v>2.7690000000000001</v>
      </c>
      <c r="V53" s="236">
        <v>2.7090000000000001</v>
      </c>
      <c r="W53" s="236">
        <v>1.8</v>
      </c>
      <c r="X53" s="236">
        <v>2.8029999999999999</v>
      </c>
      <c r="Y53" s="236">
        <v>2.629</v>
      </c>
      <c r="Z53" s="236">
        <v>3.1240000000000001</v>
      </c>
      <c r="AA53" s="236">
        <v>3.5030000000000001</v>
      </c>
      <c r="AB53" s="236">
        <v>2.8740000000000001</v>
      </c>
      <c r="AC53" s="236">
        <v>4.4909999999999997</v>
      </c>
      <c r="AD53" s="236">
        <v>3.9769999999999999</v>
      </c>
      <c r="AE53" s="237">
        <v>3.2040000000000002</v>
      </c>
      <c r="AF53" s="236">
        <v>4.4329999999999998</v>
      </c>
      <c r="AG53" s="236">
        <v>2.3159999999999998</v>
      </c>
      <c r="AH53" s="236">
        <v>2.8940000000000001</v>
      </c>
      <c r="AI53" s="211">
        <v>3.8580000000000001</v>
      </c>
      <c r="AJ53" s="211">
        <v>3.7320000000000002</v>
      </c>
      <c r="AK53" s="211">
        <v>2.6739999999999999</v>
      </c>
      <c r="AL53" s="211">
        <v>3.633</v>
      </c>
      <c r="AM53" s="211">
        <v>3.72</v>
      </c>
    </row>
    <row r="54" spans="1:1005" ht="15">
      <c r="A54" s="189">
        <v>44986</v>
      </c>
      <c r="B54" s="164">
        <v>4.1399999999999997</v>
      </c>
      <c r="C54" s="164">
        <v>4.7300000000000004</v>
      </c>
      <c r="D54" s="164">
        <v>4.4400000000000004</v>
      </c>
      <c r="E54" s="236">
        <v>5.5380000000000003</v>
      </c>
      <c r="F54" s="236">
        <v>5.7889999999999997</v>
      </c>
      <c r="G54" s="236">
        <v>5.1059999999999999</v>
      </c>
      <c r="H54" s="236">
        <v>3.9289999999999998</v>
      </c>
      <c r="I54" s="236">
        <v>3.52</v>
      </c>
      <c r="J54" s="236">
        <v>3.9529999999999998</v>
      </c>
      <c r="K54" s="236">
        <v>3.4750000000000001</v>
      </c>
      <c r="L54" s="236">
        <v>3.37</v>
      </c>
      <c r="M54" s="236">
        <v>3.2120000000000002</v>
      </c>
      <c r="N54" s="236">
        <v>4.9740000000000002</v>
      </c>
      <c r="O54" s="236">
        <v>4.3819999999999997</v>
      </c>
      <c r="P54" s="236">
        <v>5.633</v>
      </c>
      <c r="Q54" s="236">
        <v>4.992</v>
      </c>
      <c r="R54" s="236">
        <v>5.2930000000000001</v>
      </c>
      <c r="S54" s="236">
        <v>4.0010000000000003</v>
      </c>
      <c r="T54" s="236">
        <v>3.77</v>
      </c>
      <c r="U54" s="236">
        <v>2.9889999999999999</v>
      </c>
      <c r="V54" s="236">
        <v>2.722</v>
      </c>
      <c r="W54" s="236">
        <v>2.0779999999999998</v>
      </c>
      <c r="X54" s="236">
        <v>4.5979999999999999</v>
      </c>
      <c r="Y54" s="236">
        <v>2.5920000000000001</v>
      </c>
      <c r="Z54" s="236">
        <v>3.0790000000000002</v>
      </c>
      <c r="AA54" s="236">
        <v>6.5330000000000004</v>
      </c>
      <c r="AB54" s="236">
        <v>2.8479999999999999</v>
      </c>
      <c r="AC54" s="236">
        <v>5.0519999999999996</v>
      </c>
      <c r="AD54" s="236">
        <v>3.9420000000000002</v>
      </c>
      <c r="AE54" s="237">
        <v>3.3719999999999999</v>
      </c>
      <c r="AF54" s="236">
        <v>5.7270000000000003</v>
      </c>
      <c r="AG54" s="236">
        <v>2.3570000000000002</v>
      </c>
      <c r="AH54" s="236">
        <v>2.8029999999999999</v>
      </c>
      <c r="AI54" s="211">
        <v>5.8079999999999998</v>
      </c>
      <c r="AJ54" s="211">
        <v>3.95</v>
      </c>
      <c r="AK54" s="211">
        <v>2.68</v>
      </c>
      <c r="AL54" s="211">
        <v>4.4329999999999998</v>
      </c>
      <c r="AM54" s="211">
        <v>3.7309999999999999</v>
      </c>
    </row>
    <row r="55" spans="1:1005" ht="15">
      <c r="A55" s="189">
        <v>45017</v>
      </c>
      <c r="B55" s="164">
        <v>7.7</v>
      </c>
      <c r="C55" s="164">
        <v>10.17</v>
      </c>
      <c r="D55" s="164">
        <v>8.76</v>
      </c>
      <c r="E55" s="236">
        <v>9.0340000000000007</v>
      </c>
      <c r="F55" s="236">
        <v>12.478999999999999</v>
      </c>
      <c r="G55" s="236">
        <v>9.0540000000000003</v>
      </c>
      <c r="H55" s="236">
        <v>6.516</v>
      </c>
      <c r="I55" s="236">
        <v>9.3719999999999999</v>
      </c>
      <c r="J55" s="236">
        <v>9.1780000000000008</v>
      </c>
      <c r="K55" s="236">
        <v>4.8449999999999998</v>
      </c>
      <c r="L55" s="236">
        <v>8.8360000000000003</v>
      </c>
      <c r="M55" s="236">
        <v>5.8460000000000001</v>
      </c>
      <c r="N55" s="236">
        <v>7.6260000000000003</v>
      </c>
      <c r="O55" s="236">
        <v>5.0289999999999999</v>
      </c>
      <c r="P55" s="236">
        <v>8.2110000000000003</v>
      </c>
      <c r="Q55" s="236">
        <v>6.125</v>
      </c>
      <c r="R55" s="236">
        <v>6.1580000000000004</v>
      </c>
      <c r="S55" s="236">
        <v>5.3170000000000002</v>
      </c>
      <c r="T55" s="236">
        <v>7.4279999999999999</v>
      </c>
      <c r="U55" s="236">
        <v>5.6289999999999996</v>
      </c>
      <c r="V55" s="236">
        <v>6.6829999999999998</v>
      </c>
      <c r="W55" s="236">
        <v>4.2770000000000001</v>
      </c>
      <c r="X55" s="236">
        <v>9.7210000000000001</v>
      </c>
      <c r="Y55" s="236">
        <v>4.6079999999999997</v>
      </c>
      <c r="Z55" s="236">
        <v>7.6609999999999996</v>
      </c>
      <c r="AA55" s="236">
        <v>8.8840000000000003</v>
      </c>
      <c r="AB55" s="236">
        <v>2.706</v>
      </c>
      <c r="AC55" s="236">
        <v>5.8789999999999996</v>
      </c>
      <c r="AD55" s="236">
        <v>6.0529999999999999</v>
      </c>
      <c r="AE55" s="237">
        <v>4.891</v>
      </c>
      <c r="AF55" s="236">
        <v>14.358000000000001</v>
      </c>
      <c r="AG55" s="236">
        <v>3.4260000000000002</v>
      </c>
      <c r="AH55" s="236">
        <v>3.8479999999999999</v>
      </c>
      <c r="AI55" s="211">
        <v>11.788</v>
      </c>
      <c r="AJ55" s="211">
        <v>8.3040000000000003</v>
      </c>
      <c r="AK55" s="211">
        <v>3.5</v>
      </c>
      <c r="AL55" s="211">
        <v>4.3159999999999998</v>
      </c>
      <c r="AM55" s="211">
        <v>3.6459999999999999</v>
      </c>
    </row>
    <row r="56" spans="1:1005" ht="15">
      <c r="A56" s="189">
        <v>45047</v>
      </c>
      <c r="B56" s="164">
        <v>23.3</v>
      </c>
      <c r="C56" s="164">
        <v>33.520000000000003</v>
      </c>
      <c r="D56" s="164">
        <v>28.28</v>
      </c>
      <c r="E56" s="236">
        <v>50.713999999999999</v>
      </c>
      <c r="F56" s="236">
        <v>44.689</v>
      </c>
      <c r="G56" s="236">
        <v>44.615000000000002</v>
      </c>
      <c r="H56" s="236">
        <v>19.652999999999999</v>
      </c>
      <c r="I56" s="236">
        <v>27.588999999999999</v>
      </c>
      <c r="J56" s="236">
        <v>19.516999999999999</v>
      </c>
      <c r="K56" s="236">
        <v>23.835999999999999</v>
      </c>
      <c r="L56" s="236">
        <v>29.728000000000002</v>
      </c>
      <c r="M56" s="236">
        <v>30.981000000000002</v>
      </c>
      <c r="N56" s="236">
        <v>28.23</v>
      </c>
      <c r="O56" s="236">
        <v>17.309999999999999</v>
      </c>
      <c r="P56" s="236">
        <v>52.274000000000001</v>
      </c>
      <c r="Q56" s="236">
        <v>36.055999999999997</v>
      </c>
      <c r="R56" s="236">
        <v>23.925999999999998</v>
      </c>
      <c r="S56" s="236">
        <v>20.024000000000001</v>
      </c>
      <c r="T56" s="236">
        <v>31.306999999999999</v>
      </c>
      <c r="U56" s="236">
        <v>25.663</v>
      </c>
      <c r="V56" s="236">
        <v>14.645</v>
      </c>
      <c r="W56" s="236">
        <v>19.704000000000001</v>
      </c>
      <c r="X56" s="236">
        <v>27.411000000000001</v>
      </c>
      <c r="Y56" s="236">
        <v>24.527999999999999</v>
      </c>
      <c r="Z56" s="236">
        <v>30.06</v>
      </c>
      <c r="AA56" s="236">
        <v>28.18</v>
      </c>
      <c r="AB56" s="236">
        <v>20.029</v>
      </c>
      <c r="AC56" s="236">
        <v>35.279000000000003</v>
      </c>
      <c r="AD56" s="236">
        <v>16.324999999999999</v>
      </c>
      <c r="AE56" s="237">
        <v>15.925000000000001</v>
      </c>
      <c r="AF56" s="236">
        <v>21.087</v>
      </c>
      <c r="AG56" s="236">
        <v>17.256</v>
      </c>
      <c r="AH56" s="236">
        <v>24.545999999999999</v>
      </c>
      <c r="AI56" s="211">
        <v>23.956</v>
      </c>
      <c r="AJ56" s="211">
        <v>23.103000000000002</v>
      </c>
      <c r="AK56" s="211">
        <v>19.026</v>
      </c>
      <c r="AL56" s="211">
        <v>15.33</v>
      </c>
      <c r="AM56" s="211">
        <v>37.368000000000002</v>
      </c>
    </row>
    <row r="57" spans="1:1005" ht="15">
      <c r="A57" s="189">
        <v>45078</v>
      </c>
      <c r="B57" s="164">
        <v>30.54</v>
      </c>
      <c r="C57" s="164">
        <v>52.16</v>
      </c>
      <c r="D57" s="164">
        <v>41.72</v>
      </c>
      <c r="E57" s="236">
        <v>62.09</v>
      </c>
      <c r="F57" s="236">
        <v>61.195</v>
      </c>
      <c r="G57" s="236">
        <v>39.045999999999999</v>
      </c>
      <c r="H57" s="236">
        <v>27.36</v>
      </c>
      <c r="I57" s="236">
        <v>30.744</v>
      </c>
      <c r="J57" s="236">
        <v>31.510999999999999</v>
      </c>
      <c r="K57" s="236">
        <v>40.654000000000003</v>
      </c>
      <c r="L57" s="236">
        <v>25.734999999999999</v>
      </c>
      <c r="M57" s="236">
        <v>63.615000000000002</v>
      </c>
      <c r="N57" s="236">
        <v>40.170999999999999</v>
      </c>
      <c r="O57" s="236">
        <v>82.046999999999997</v>
      </c>
      <c r="P57" s="236">
        <v>58.930999999999997</v>
      </c>
      <c r="Q57" s="236">
        <v>78.203999999999994</v>
      </c>
      <c r="R57" s="236">
        <v>29.015999999999998</v>
      </c>
      <c r="S57" s="236">
        <v>46.119</v>
      </c>
      <c r="T57" s="236">
        <v>25.646000000000001</v>
      </c>
      <c r="U57" s="236">
        <v>26.007999999999999</v>
      </c>
      <c r="V57" s="236">
        <v>11.515000000000001</v>
      </c>
      <c r="W57" s="236">
        <v>35.509</v>
      </c>
      <c r="X57" s="236">
        <v>21.390999999999998</v>
      </c>
      <c r="Y57" s="236">
        <v>34.258000000000003</v>
      </c>
      <c r="Z57" s="236">
        <v>35.700000000000003</v>
      </c>
      <c r="AA57" s="236">
        <v>25.599</v>
      </c>
      <c r="AB57" s="236">
        <v>72.552999999999997</v>
      </c>
      <c r="AC57" s="236">
        <v>45.561999999999998</v>
      </c>
      <c r="AD57" s="236">
        <v>39.323</v>
      </c>
      <c r="AE57" s="237">
        <v>68.804000000000002</v>
      </c>
      <c r="AF57" s="236">
        <v>9.5280000000000005</v>
      </c>
      <c r="AG57" s="236">
        <v>26.925000000000001</v>
      </c>
      <c r="AH57" s="236">
        <v>49.396999999999998</v>
      </c>
      <c r="AI57" s="211">
        <v>45.704000000000001</v>
      </c>
      <c r="AJ57" s="211">
        <v>24.244</v>
      </c>
      <c r="AK57" s="211">
        <v>44.898000000000003</v>
      </c>
      <c r="AL57" s="211">
        <v>50.29</v>
      </c>
      <c r="AM57" s="211">
        <v>90.195999999999998</v>
      </c>
    </row>
    <row r="58" spans="1:1005" ht="15">
      <c r="A58" s="189">
        <v>45108</v>
      </c>
      <c r="B58" s="164">
        <v>10.79</v>
      </c>
      <c r="C58" s="164">
        <v>25.33</v>
      </c>
      <c r="D58" s="164">
        <v>20.14</v>
      </c>
      <c r="E58" s="236">
        <v>23.116</v>
      </c>
      <c r="F58" s="236">
        <v>30.451000000000001</v>
      </c>
      <c r="G58" s="236">
        <v>16.481999999999999</v>
      </c>
      <c r="H58" s="236">
        <v>12.457000000000001</v>
      </c>
      <c r="I58" s="236">
        <v>13.026</v>
      </c>
      <c r="J58" s="236">
        <v>12.596</v>
      </c>
      <c r="K58" s="236">
        <v>17.257000000000001</v>
      </c>
      <c r="L58" s="236">
        <v>11.569000000000001</v>
      </c>
      <c r="M58" s="236">
        <v>35.783000000000001</v>
      </c>
      <c r="N58" s="236">
        <v>15.587999999999999</v>
      </c>
      <c r="O58" s="236">
        <v>84.965000000000003</v>
      </c>
      <c r="P58" s="236">
        <v>26.835000000000001</v>
      </c>
      <c r="Q58" s="236">
        <v>33.448</v>
      </c>
      <c r="R58" s="236">
        <v>13.840999999999999</v>
      </c>
      <c r="S58" s="236">
        <v>30.271999999999998</v>
      </c>
      <c r="T58" s="236">
        <v>9.9740000000000002</v>
      </c>
      <c r="U58" s="236">
        <v>9.9429999999999996</v>
      </c>
      <c r="V58" s="236">
        <v>5.181</v>
      </c>
      <c r="W58" s="236">
        <v>12.853999999999999</v>
      </c>
      <c r="X58" s="236">
        <v>8.827</v>
      </c>
      <c r="Y58" s="236">
        <v>15.102</v>
      </c>
      <c r="Z58" s="236">
        <v>12.534000000000001</v>
      </c>
      <c r="AA58" s="236">
        <v>10.638</v>
      </c>
      <c r="AB58" s="236">
        <v>39.856000000000002</v>
      </c>
      <c r="AC58" s="236">
        <v>25.363</v>
      </c>
      <c r="AD58" s="236">
        <v>13.673</v>
      </c>
      <c r="AE58" s="237">
        <v>43.064999999999998</v>
      </c>
      <c r="AF58" s="236">
        <v>6.38</v>
      </c>
      <c r="AG58" s="236">
        <v>10.856</v>
      </c>
      <c r="AH58" s="236">
        <v>17.658000000000001</v>
      </c>
      <c r="AI58" s="211">
        <v>16.277000000000001</v>
      </c>
      <c r="AJ58" s="211">
        <v>9.2420000000000009</v>
      </c>
      <c r="AK58" s="211">
        <v>27.526</v>
      </c>
      <c r="AL58" s="211">
        <v>32.610999999999997</v>
      </c>
      <c r="AM58" s="211">
        <v>47.731000000000002</v>
      </c>
    </row>
    <row r="59" spans="1:1005" ht="15">
      <c r="A59" s="189">
        <v>45139</v>
      </c>
      <c r="B59" s="164">
        <v>7.19</v>
      </c>
      <c r="C59" s="164">
        <v>12.14</v>
      </c>
      <c r="D59" s="164">
        <v>10.3</v>
      </c>
      <c r="E59" s="236">
        <v>11.183999999999999</v>
      </c>
      <c r="F59" s="236">
        <v>12.656000000000001</v>
      </c>
      <c r="G59" s="236">
        <v>9.7910000000000004</v>
      </c>
      <c r="H59" s="236">
        <v>6.7779999999999996</v>
      </c>
      <c r="I59" s="236">
        <v>7.9779999999999998</v>
      </c>
      <c r="J59" s="236">
        <v>6.7450000000000001</v>
      </c>
      <c r="K59" s="236">
        <v>8.0280000000000005</v>
      </c>
      <c r="L59" s="236">
        <v>8.1829999999999998</v>
      </c>
      <c r="M59" s="236">
        <v>12.773999999999999</v>
      </c>
      <c r="N59" s="236">
        <v>7.8659999999999997</v>
      </c>
      <c r="O59" s="236">
        <v>28.347000000000001</v>
      </c>
      <c r="P59" s="236">
        <v>11.074999999999999</v>
      </c>
      <c r="Q59" s="236">
        <v>14.225</v>
      </c>
      <c r="R59" s="236">
        <v>7.423</v>
      </c>
      <c r="S59" s="236">
        <v>11.887</v>
      </c>
      <c r="T59" s="236">
        <v>6.6360000000000001</v>
      </c>
      <c r="U59" s="236">
        <v>6.5359999999999996</v>
      </c>
      <c r="V59" s="236">
        <v>3.7050000000000001</v>
      </c>
      <c r="W59" s="236">
        <v>6.5789999999999997</v>
      </c>
      <c r="X59" s="236">
        <v>5.798</v>
      </c>
      <c r="Y59" s="236">
        <v>8.0939999999999994</v>
      </c>
      <c r="Z59" s="236">
        <v>7.6429999999999998</v>
      </c>
      <c r="AA59" s="236">
        <v>6.92</v>
      </c>
      <c r="AB59" s="236">
        <v>13.696999999999999</v>
      </c>
      <c r="AC59" s="236">
        <v>10.285</v>
      </c>
      <c r="AD59" s="236">
        <v>8.2840000000000007</v>
      </c>
      <c r="AE59" s="237">
        <v>14.81</v>
      </c>
      <c r="AF59" s="236">
        <v>4.992</v>
      </c>
      <c r="AG59" s="236">
        <v>6.9279999999999999</v>
      </c>
      <c r="AH59" s="236">
        <v>9.0679999999999996</v>
      </c>
      <c r="AI59" s="211">
        <v>8.0559999999999992</v>
      </c>
      <c r="AJ59" s="211">
        <v>5.9530000000000003</v>
      </c>
      <c r="AK59" s="211">
        <v>11.081</v>
      </c>
      <c r="AL59" s="211">
        <v>13.071</v>
      </c>
      <c r="AM59" s="211">
        <v>18.106000000000002</v>
      </c>
    </row>
    <row r="60" spans="1:1005" ht="15">
      <c r="A60" s="189">
        <v>45170</v>
      </c>
      <c r="B60" s="164">
        <v>6.14</v>
      </c>
      <c r="C60" s="164">
        <v>8.4499999999999993</v>
      </c>
      <c r="D60" s="164">
        <v>7.37</v>
      </c>
      <c r="E60" s="236">
        <v>9.0139999999999993</v>
      </c>
      <c r="F60" s="236">
        <v>10.632999999999999</v>
      </c>
      <c r="G60" s="236">
        <v>7.6219999999999999</v>
      </c>
      <c r="H60" s="236">
        <v>5.9989999999999997</v>
      </c>
      <c r="I60" s="236">
        <v>5.8659999999999997</v>
      </c>
      <c r="J60" s="236">
        <v>5.31</v>
      </c>
      <c r="K60" s="236">
        <v>5.97</v>
      </c>
      <c r="L60" s="236">
        <v>6.82</v>
      </c>
      <c r="M60" s="236">
        <v>8.8780000000000001</v>
      </c>
      <c r="N60" s="236">
        <v>6.2469999999999999</v>
      </c>
      <c r="O60" s="236">
        <v>14.108000000000001</v>
      </c>
      <c r="P60" s="236">
        <v>8.1950000000000003</v>
      </c>
      <c r="Q60" s="236">
        <v>9.718</v>
      </c>
      <c r="R60" s="236">
        <v>5.6550000000000002</v>
      </c>
      <c r="S60" s="236">
        <v>7.5430000000000001</v>
      </c>
      <c r="T60" s="236">
        <v>5.282</v>
      </c>
      <c r="U60" s="236">
        <v>4.97</v>
      </c>
      <c r="V60" s="236">
        <v>3.2709999999999999</v>
      </c>
      <c r="W60" s="236">
        <v>6.99</v>
      </c>
      <c r="X60" s="236">
        <v>4.9909999999999997</v>
      </c>
      <c r="Y60" s="236">
        <v>5.6280000000000001</v>
      </c>
      <c r="Z60" s="236">
        <v>6.4630000000000001</v>
      </c>
      <c r="AA60" s="236">
        <v>5.9290000000000003</v>
      </c>
      <c r="AB60" s="236">
        <v>8.6579999999999995</v>
      </c>
      <c r="AC60" s="236">
        <v>7.1890000000000001</v>
      </c>
      <c r="AD60" s="236">
        <v>5.8410000000000002</v>
      </c>
      <c r="AE60" s="237">
        <v>8.4890000000000008</v>
      </c>
      <c r="AF60" s="236">
        <v>4.4249999999999998</v>
      </c>
      <c r="AG60" s="236">
        <v>6.1859999999999999</v>
      </c>
      <c r="AH60" s="236">
        <v>8.3049999999999997</v>
      </c>
      <c r="AI60" s="211">
        <v>6.3449999999999998</v>
      </c>
      <c r="AJ60" s="211">
        <v>4.7210000000000001</v>
      </c>
      <c r="AK60" s="211">
        <v>8.7579999999999991</v>
      </c>
      <c r="AL60" s="211">
        <v>7.4820000000000002</v>
      </c>
      <c r="AM60" s="211">
        <v>10.574999999999999</v>
      </c>
    </row>
    <row r="61" spans="1:1005" ht="15">
      <c r="A61" s="189">
        <v>45200</v>
      </c>
      <c r="B61" s="164">
        <v>6.01</v>
      </c>
      <c r="C61" s="164">
        <v>7.23</v>
      </c>
      <c r="D61" s="164">
        <v>6.66</v>
      </c>
      <c r="E61" s="236">
        <v>14.202</v>
      </c>
      <c r="F61" s="236">
        <v>10.682</v>
      </c>
      <c r="G61" s="236">
        <v>6.4569999999999999</v>
      </c>
      <c r="H61" s="236">
        <v>5.22</v>
      </c>
      <c r="I61" s="236">
        <v>5.4080000000000004</v>
      </c>
      <c r="J61" s="236">
        <v>6.8979999999999997</v>
      </c>
      <c r="K61" s="236">
        <v>5.3289999999999997</v>
      </c>
      <c r="L61" s="236">
        <v>5.07</v>
      </c>
      <c r="M61" s="236">
        <v>8.5470000000000006</v>
      </c>
      <c r="N61" s="236">
        <v>6.0830000000000002</v>
      </c>
      <c r="O61" s="236">
        <v>11.321999999999999</v>
      </c>
      <c r="P61" s="236">
        <v>8.0619999999999994</v>
      </c>
      <c r="Q61" s="236">
        <v>9.109</v>
      </c>
      <c r="R61" s="236">
        <v>6.1539999999999999</v>
      </c>
      <c r="S61" s="236">
        <v>6.6150000000000002</v>
      </c>
      <c r="T61" s="236">
        <v>4.8529999999999998</v>
      </c>
      <c r="U61" s="236">
        <v>4.3929999999999998</v>
      </c>
      <c r="V61" s="236">
        <v>4.2350000000000003</v>
      </c>
      <c r="W61" s="236">
        <v>5.4740000000000002</v>
      </c>
      <c r="X61" s="236">
        <v>4.6870000000000003</v>
      </c>
      <c r="Y61" s="236">
        <v>6.5209999999999999</v>
      </c>
      <c r="Z61" s="236">
        <v>8.3059999999999992</v>
      </c>
      <c r="AA61" s="236">
        <v>6.048</v>
      </c>
      <c r="AB61" s="236">
        <v>7.7930000000000001</v>
      </c>
      <c r="AC61" s="236">
        <v>7.2569999999999997</v>
      </c>
      <c r="AD61" s="236">
        <v>5.4359999999999999</v>
      </c>
      <c r="AE61" s="237">
        <v>8.25</v>
      </c>
      <c r="AF61" s="236">
        <v>4.0090000000000003</v>
      </c>
      <c r="AG61" s="236">
        <v>6.3959999999999999</v>
      </c>
      <c r="AH61" s="236">
        <v>10.012</v>
      </c>
      <c r="AI61" s="211">
        <v>5.6020000000000003</v>
      </c>
      <c r="AJ61" s="211">
        <v>4.5410000000000004</v>
      </c>
      <c r="AK61" s="211">
        <v>7.0209999999999999</v>
      </c>
      <c r="AL61" s="211">
        <v>6.4409999999999998</v>
      </c>
      <c r="AM61" s="211">
        <v>9.1150000000000002</v>
      </c>
    </row>
    <row r="62" spans="1:1005" ht="15">
      <c r="A62" s="189">
        <v>45231</v>
      </c>
      <c r="B62" s="164">
        <v>5.0199999999999996</v>
      </c>
      <c r="C62" s="164">
        <v>5.36</v>
      </c>
      <c r="D62" s="164">
        <v>5.1100000000000003</v>
      </c>
      <c r="E62" s="236">
        <v>9.5380000000000003</v>
      </c>
      <c r="F62" s="236">
        <v>8.1489999999999991</v>
      </c>
      <c r="G62" s="236">
        <v>5.7619999999999996</v>
      </c>
      <c r="H62" s="236">
        <v>4.1820000000000004</v>
      </c>
      <c r="I62" s="236">
        <v>4.5590000000000002</v>
      </c>
      <c r="J62" s="236">
        <v>6.4790000000000001</v>
      </c>
      <c r="K62" s="236">
        <v>4.5819999999999999</v>
      </c>
      <c r="L62" s="236">
        <v>4.33</v>
      </c>
      <c r="M62" s="236">
        <v>7.101</v>
      </c>
      <c r="N62" s="236">
        <v>5.5490000000000004</v>
      </c>
      <c r="O62" s="236">
        <v>8.7850000000000001</v>
      </c>
      <c r="P62" s="236">
        <v>6.742</v>
      </c>
      <c r="Q62" s="236">
        <v>7.3460000000000001</v>
      </c>
      <c r="R62" s="236">
        <v>4.8920000000000003</v>
      </c>
      <c r="S62" s="236">
        <v>5.4820000000000002</v>
      </c>
      <c r="T62" s="236">
        <v>4.1109999999999998</v>
      </c>
      <c r="U62" s="236">
        <v>4.5010000000000003</v>
      </c>
      <c r="V62" s="236">
        <v>2.85</v>
      </c>
      <c r="W62" s="236">
        <v>4.2160000000000002</v>
      </c>
      <c r="X62" s="236">
        <v>4.2050000000000001</v>
      </c>
      <c r="Y62" s="236">
        <v>5.6609999999999996</v>
      </c>
      <c r="Z62" s="236">
        <v>6.1719999999999997</v>
      </c>
      <c r="AA62" s="236">
        <v>4.8520000000000003</v>
      </c>
      <c r="AB62" s="236">
        <v>6.7880000000000003</v>
      </c>
      <c r="AC62" s="236">
        <v>6.5220000000000002</v>
      </c>
      <c r="AD62" s="236">
        <v>5.4450000000000003</v>
      </c>
      <c r="AE62" s="237">
        <v>6.7169999999999996</v>
      </c>
      <c r="AF62" s="236">
        <v>3.4159999999999999</v>
      </c>
      <c r="AG62" s="236">
        <v>4.4610000000000003</v>
      </c>
      <c r="AH62" s="236">
        <v>6.4889999999999999</v>
      </c>
      <c r="AI62" s="211">
        <v>5.4189999999999996</v>
      </c>
      <c r="AJ62" s="211">
        <v>4.367</v>
      </c>
      <c r="AK62" s="211">
        <v>5.3979999999999997</v>
      </c>
      <c r="AL62" s="211">
        <v>5.5380000000000003</v>
      </c>
      <c r="AM62" s="211">
        <v>7.5339999999999998</v>
      </c>
    </row>
    <row r="63" spans="1:1005" ht="15">
      <c r="A63" s="189">
        <v>45261</v>
      </c>
      <c r="B63" s="164">
        <v>4.68</v>
      </c>
      <c r="C63" s="164">
        <v>4.68</v>
      </c>
      <c r="D63" s="164">
        <v>4.68</v>
      </c>
      <c r="E63" s="236">
        <v>7.0010000000000003</v>
      </c>
      <c r="F63" s="236">
        <v>6.5819999999999999</v>
      </c>
      <c r="G63" s="236">
        <v>5.282</v>
      </c>
      <c r="H63" s="236">
        <v>3.839</v>
      </c>
      <c r="I63" s="236">
        <v>4.1390000000000002</v>
      </c>
      <c r="J63" s="236">
        <v>4.7530000000000001</v>
      </c>
      <c r="K63" s="236">
        <v>4.2549999999999999</v>
      </c>
      <c r="L63" s="236">
        <v>3.94</v>
      </c>
      <c r="M63" s="236">
        <v>6.0960000000000001</v>
      </c>
      <c r="N63" s="236">
        <v>4.8259999999999996</v>
      </c>
      <c r="O63" s="236">
        <v>7.8849999999999998</v>
      </c>
      <c r="P63" s="236">
        <v>6.3140000000000001</v>
      </c>
      <c r="Q63" s="236">
        <v>6.6079999999999997</v>
      </c>
      <c r="R63" s="236">
        <v>4.6159999999999997</v>
      </c>
      <c r="S63" s="236">
        <v>5.056</v>
      </c>
      <c r="T63" s="236">
        <v>3.8079999999999998</v>
      </c>
      <c r="U63" s="236">
        <v>3.7949999999999999</v>
      </c>
      <c r="V63" s="236">
        <v>2.484</v>
      </c>
      <c r="W63" s="236">
        <v>3.84</v>
      </c>
      <c r="X63" s="236">
        <v>3.6179999999999999</v>
      </c>
      <c r="Y63" s="236">
        <v>4.4080000000000004</v>
      </c>
      <c r="Z63" s="236">
        <v>4.8259999999999996</v>
      </c>
      <c r="AA63" s="236">
        <v>3.9590000000000001</v>
      </c>
      <c r="AB63" s="236">
        <v>6.0739999999999998</v>
      </c>
      <c r="AC63" s="236">
        <v>5.4930000000000003</v>
      </c>
      <c r="AD63" s="236">
        <v>4.4770000000000003</v>
      </c>
      <c r="AE63" s="237">
        <v>6.0060000000000002</v>
      </c>
      <c r="AF63" s="236">
        <v>3.149</v>
      </c>
      <c r="AG63" s="236">
        <v>3.8279999999999998</v>
      </c>
      <c r="AH63" s="236">
        <v>5.1959999999999997</v>
      </c>
      <c r="AI63" s="211">
        <v>4.8739999999999997</v>
      </c>
      <c r="AJ63" s="211">
        <v>3.7330000000000001</v>
      </c>
      <c r="AK63" s="211">
        <v>4.9000000000000004</v>
      </c>
      <c r="AL63" s="211">
        <v>5.077</v>
      </c>
      <c r="AM63" s="211">
        <v>6.9429999999999996</v>
      </c>
    </row>
    <row r="64" spans="1:1005" ht="1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43466</v>
      </c>
      <c r="B4" s="165">
        <v>2</v>
      </c>
      <c r="C4" s="165">
        <v>5</v>
      </c>
      <c r="D4" s="166">
        <v>3</v>
      </c>
      <c r="E4" s="124">
        <v>3.0150000000000001</v>
      </c>
      <c r="F4" s="124">
        <v>3</v>
      </c>
      <c r="G4" s="124">
        <v>3</v>
      </c>
      <c r="H4" s="124">
        <v>3</v>
      </c>
      <c r="I4" s="124">
        <v>3</v>
      </c>
      <c r="J4" s="124">
        <v>3.0430000000000001</v>
      </c>
      <c r="K4" s="124">
        <v>3</v>
      </c>
      <c r="L4" s="124">
        <v>3</v>
      </c>
      <c r="M4" s="124">
        <v>3</v>
      </c>
      <c r="N4" s="124">
        <v>3</v>
      </c>
      <c r="O4" s="124">
        <v>3</v>
      </c>
      <c r="P4" s="124">
        <v>3</v>
      </c>
      <c r="Q4" s="124">
        <v>3</v>
      </c>
      <c r="R4" s="124">
        <v>3.008</v>
      </c>
      <c r="S4" s="124">
        <v>3</v>
      </c>
      <c r="T4" s="124">
        <v>3.0219999999999998</v>
      </c>
      <c r="U4" s="124">
        <v>3</v>
      </c>
      <c r="V4" s="124">
        <v>3</v>
      </c>
      <c r="W4" s="124">
        <v>3.0489999999999999</v>
      </c>
      <c r="X4" s="124">
        <v>3.125</v>
      </c>
      <c r="Y4" s="124">
        <v>3</v>
      </c>
      <c r="Z4" s="124">
        <v>3</v>
      </c>
      <c r="AA4" s="124">
        <v>3.0169999999999999</v>
      </c>
      <c r="AB4" s="124">
        <v>3</v>
      </c>
      <c r="AC4" s="124">
        <v>3.129</v>
      </c>
      <c r="AD4" s="124">
        <v>3</v>
      </c>
      <c r="AE4" s="124">
        <v>3</v>
      </c>
      <c r="AF4" s="124">
        <v>3</v>
      </c>
      <c r="AG4" s="124">
        <v>3.0409999999999999</v>
      </c>
      <c r="AH4" s="125">
        <v>3</v>
      </c>
      <c r="AI4" s="173">
        <v>3</v>
      </c>
      <c r="AJ4" s="173">
        <v>3</v>
      </c>
      <c r="AK4" s="173">
        <v>3.0609999999999999</v>
      </c>
      <c r="AL4" s="173">
        <v>3</v>
      </c>
      <c r="AM4" s="173">
        <v>3.0270000000000001</v>
      </c>
      <c r="AN4" s="173"/>
      <c r="AO4" s="173"/>
      <c r="AP4" s="173"/>
      <c r="AQ4" s="173"/>
      <c r="AR4" s="173"/>
      <c r="AS4" s="173"/>
      <c r="AT4" s="173"/>
      <c r="AU4" s="173"/>
      <c r="AV4" s="173"/>
      <c r="AW4" s="173"/>
      <c r="AX4" s="173"/>
      <c r="AY4" s="173"/>
    </row>
    <row r="5" spans="1:54" ht="14.45" customHeight="1">
      <c r="A5" s="190">
        <v>43497</v>
      </c>
      <c r="B5" s="165">
        <v>1.5</v>
      </c>
      <c r="C5" s="165">
        <v>4</v>
      </c>
      <c r="D5" s="166">
        <v>2</v>
      </c>
      <c r="E5" s="124">
        <v>2.3359999999999999</v>
      </c>
      <c r="F5" s="124">
        <v>1.9590000000000001</v>
      </c>
      <c r="G5" s="124">
        <v>1.9770000000000001</v>
      </c>
      <c r="H5" s="124">
        <v>1.9550000000000001</v>
      </c>
      <c r="I5" s="124">
        <v>2.0350000000000001</v>
      </c>
      <c r="J5" s="124">
        <v>2.5059999999999998</v>
      </c>
      <c r="K5" s="124">
        <v>2.35</v>
      </c>
      <c r="L5" s="124">
        <v>1.972</v>
      </c>
      <c r="M5" s="124">
        <v>1.9870000000000001</v>
      </c>
      <c r="N5" s="124">
        <v>1.9710000000000001</v>
      </c>
      <c r="O5" s="124">
        <v>2.121</v>
      </c>
      <c r="P5" s="124">
        <v>2</v>
      </c>
      <c r="Q5" s="124">
        <v>1.98</v>
      </c>
      <c r="R5" s="124">
        <v>1.9830000000000001</v>
      </c>
      <c r="S5" s="124">
        <v>2.4140000000000001</v>
      </c>
      <c r="T5" s="124">
        <v>2.7989999999999999</v>
      </c>
      <c r="U5" s="124">
        <v>1.9990000000000001</v>
      </c>
      <c r="V5" s="124">
        <v>1.9550000000000001</v>
      </c>
      <c r="W5" s="124">
        <v>2.2839999999999998</v>
      </c>
      <c r="X5" s="124">
        <v>2.3380000000000001</v>
      </c>
      <c r="Y5" s="124">
        <v>1.984</v>
      </c>
      <c r="Z5" s="124">
        <v>1.9850000000000001</v>
      </c>
      <c r="AA5" s="124">
        <v>2.1539999999999999</v>
      </c>
      <c r="AB5" s="124">
        <v>1.994</v>
      </c>
      <c r="AC5" s="124">
        <v>2.343</v>
      </c>
      <c r="AD5" s="124">
        <v>2.0419999999999998</v>
      </c>
      <c r="AE5" s="124">
        <v>2.1720000000000002</v>
      </c>
      <c r="AF5" s="124">
        <v>1.9550000000000001</v>
      </c>
      <c r="AG5" s="124">
        <v>2.218</v>
      </c>
      <c r="AH5" s="125">
        <v>1.9550000000000001</v>
      </c>
      <c r="AI5" s="173">
        <v>1.998</v>
      </c>
      <c r="AJ5" s="173">
        <v>1.9550000000000001</v>
      </c>
      <c r="AK5" s="173">
        <v>2.1219999999999999</v>
      </c>
      <c r="AL5" s="173">
        <v>2.2360000000000002</v>
      </c>
      <c r="AM5" s="173">
        <v>2.8370000000000002</v>
      </c>
      <c r="AN5" s="173"/>
      <c r="AO5" s="173"/>
      <c r="AP5" s="173"/>
      <c r="AQ5" s="173"/>
      <c r="AR5" s="173"/>
      <c r="AS5" s="173"/>
      <c r="AT5" s="173"/>
      <c r="AU5" s="173"/>
      <c r="AV5" s="173"/>
      <c r="AW5" s="173"/>
      <c r="AX5" s="173"/>
      <c r="AY5" s="173"/>
    </row>
    <row r="6" spans="1:54" ht="14.45" customHeight="1">
      <c r="A6" s="190">
        <v>43525</v>
      </c>
      <c r="B6" s="165">
        <v>2</v>
      </c>
      <c r="C6" s="165">
        <v>6</v>
      </c>
      <c r="D6" s="166">
        <v>4</v>
      </c>
      <c r="E6" s="124">
        <v>3.875</v>
      </c>
      <c r="F6" s="124">
        <v>3.1120000000000001</v>
      </c>
      <c r="G6" s="124">
        <v>3.28</v>
      </c>
      <c r="H6" s="124">
        <v>3.113</v>
      </c>
      <c r="I6" s="124">
        <v>5.1619999999999999</v>
      </c>
      <c r="J6" s="124">
        <v>5.3170000000000002</v>
      </c>
      <c r="K6" s="124">
        <v>3.58</v>
      </c>
      <c r="L6" s="124">
        <v>3.419</v>
      </c>
      <c r="M6" s="124">
        <v>5.9279999999999999</v>
      </c>
      <c r="N6" s="124">
        <v>4.5540000000000003</v>
      </c>
      <c r="O6" s="124">
        <v>2.88</v>
      </c>
      <c r="P6" s="124">
        <v>3.597</v>
      </c>
      <c r="Q6" s="124">
        <v>4.9569999999999999</v>
      </c>
      <c r="R6" s="124">
        <v>4.6280000000000001</v>
      </c>
      <c r="S6" s="124">
        <v>7.4660000000000002</v>
      </c>
      <c r="T6" s="124">
        <v>4.4409999999999998</v>
      </c>
      <c r="U6" s="124">
        <v>6.1189999999999998</v>
      </c>
      <c r="V6" s="124">
        <v>3.6070000000000002</v>
      </c>
      <c r="W6" s="124">
        <v>4</v>
      </c>
      <c r="X6" s="124">
        <v>4.1520000000000001</v>
      </c>
      <c r="Y6" s="124">
        <v>4.0190000000000001</v>
      </c>
      <c r="Z6" s="124">
        <v>3.0910000000000002</v>
      </c>
      <c r="AA6" s="124">
        <v>3.931</v>
      </c>
      <c r="AB6" s="124">
        <v>6.74</v>
      </c>
      <c r="AC6" s="124">
        <v>4.5309999999999997</v>
      </c>
      <c r="AD6" s="124">
        <v>3.6339999999999999</v>
      </c>
      <c r="AE6" s="124">
        <v>5.6859999999999999</v>
      </c>
      <c r="AF6" s="124">
        <v>3.1840000000000002</v>
      </c>
      <c r="AG6" s="124">
        <v>4.4710000000000001</v>
      </c>
      <c r="AH6" s="125">
        <v>2.7290000000000001</v>
      </c>
      <c r="AI6" s="173">
        <v>3.8839999999999999</v>
      </c>
      <c r="AJ6" s="173">
        <v>4.5940000000000003</v>
      </c>
      <c r="AK6" s="173">
        <v>3.8820000000000001</v>
      </c>
      <c r="AL6" s="173">
        <v>3.89</v>
      </c>
      <c r="AM6" s="173">
        <v>5.5590000000000002</v>
      </c>
      <c r="AN6" s="173"/>
      <c r="AO6" s="173"/>
      <c r="AP6" s="173"/>
      <c r="AQ6" s="173"/>
      <c r="AR6" s="173"/>
      <c r="AS6" s="173"/>
      <c r="AT6" s="173"/>
      <c r="AU6" s="173"/>
      <c r="AV6" s="173"/>
      <c r="AW6" s="173"/>
      <c r="AX6" s="173"/>
      <c r="AY6" s="173"/>
    </row>
    <row r="7" spans="1:54" ht="14.45" customHeight="1">
      <c r="A7" s="190">
        <v>43556</v>
      </c>
      <c r="B7" s="165">
        <v>9.3699999999999992</v>
      </c>
      <c r="C7" s="165">
        <v>23.43</v>
      </c>
      <c r="D7" s="166">
        <v>13</v>
      </c>
      <c r="E7" s="124">
        <v>13.029</v>
      </c>
      <c r="F7" s="124">
        <v>7.5780000000000003</v>
      </c>
      <c r="G7" s="124">
        <v>5.1710000000000003</v>
      </c>
      <c r="H7" s="124">
        <v>6.0979999999999999</v>
      </c>
      <c r="I7" s="124">
        <v>16.234999999999999</v>
      </c>
      <c r="J7" s="124">
        <v>17.350000000000001</v>
      </c>
      <c r="K7" s="124">
        <v>19.706</v>
      </c>
      <c r="L7" s="124">
        <v>7.9450000000000003</v>
      </c>
      <c r="M7" s="124">
        <v>22.954999999999998</v>
      </c>
      <c r="N7" s="124">
        <v>22.571999999999999</v>
      </c>
      <c r="O7" s="124">
        <v>6.0259999999999998</v>
      </c>
      <c r="P7" s="124">
        <v>15.081</v>
      </c>
      <c r="Q7" s="124">
        <v>19.808</v>
      </c>
      <c r="R7" s="124">
        <v>15.654999999999999</v>
      </c>
      <c r="S7" s="124">
        <v>14.936999999999999</v>
      </c>
      <c r="T7" s="124">
        <v>11.077</v>
      </c>
      <c r="U7" s="124">
        <v>15.273999999999999</v>
      </c>
      <c r="V7" s="124">
        <v>10.231999999999999</v>
      </c>
      <c r="W7" s="124">
        <v>6.4320000000000004</v>
      </c>
      <c r="X7" s="124">
        <v>22.687000000000001</v>
      </c>
      <c r="Y7" s="124">
        <v>20.141999999999999</v>
      </c>
      <c r="Z7" s="124">
        <v>7.532</v>
      </c>
      <c r="AA7" s="124">
        <v>7.59</v>
      </c>
      <c r="AB7" s="124">
        <v>27.399000000000001</v>
      </c>
      <c r="AC7" s="124">
        <v>22.495999999999999</v>
      </c>
      <c r="AD7" s="124">
        <v>14.896000000000001</v>
      </c>
      <c r="AE7" s="124">
        <v>13</v>
      </c>
      <c r="AF7" s="124">
        <v>12.436999999999999</v>
      </c>
      <c r="AG7" s="124">
        <v>8.0559999999999992</v>
      </c>
      <c r="AH7" s="125">
        <v>10.723000000000001</v>
      </c>
      <c r="AI7" s="173">
        <v>7.5069999999999997</v>
      </c>
      <c r="AJ7" s="173">
        <v>15.102</v>
      </c>
      <c r="AK7" s="173">
        <v>11.073</v>
      </c>
      <c r="AL7" s="173">
        <v>7.7720000000000002</v>
      </c>
      <c r="AM7" s="173">
        <v>7.8369999999999997</v>
      </c>
      <c r="AN7" s="173"/>
      <c r="AO7" s="173"/>
      <c r="AP7" s="173"/>
      <c r="AQ7" s="173"/>
      <c r="AR7" s="173"/>
      <c r="AS7" s="173"/>
      <c r="AT7" s="173"/>
      <c r="AU7" s="173"/>
      <c r="AV7" s="173"/>
      <c r="AW7" s="173"/>
      <c r="AX7" s="173"/>
      <c r="AY7" s="173"/>
    </row>
    <row r="8" spans="1:54" ht="14.45" customHeight="1">
      <c r="A8" s="190">
        <v>43586</v>
      </c>
      <c r="B8" s="165">
        <v>28.7</v>
      </c>
      <c r="C8" s="165">
        <v>71.760000000000005</v>
      </c>
      <c r="D8" s="166">
        <v>42</v>
      </c>
      <c r="E8" s="124">
        <v>38.575000000000003</v>
      </c>
      <c r="F8" s="124">
        <v>36.85</v>
      </c>
      <c r="G8" s="124">
        <v>27.068999999999999</v>
      </c>
      <c r="H8" s="124">
        <v>42</v>
      </c>
      <c r="I8" s="124">
        <v>56.475999999999999</v>
      </c>
      <c r="J8" s="124">
        <v>47.195999999999998</v>
      </c>
      <c r="K8" s="124">
        <v>67.453000000000003</v>
      </c>
      <c r="L8" s="124">
        <v>22.908000000000001</v>
      </c>
      <c r="M8" s="124">
        <v>41.692</v>
      </c>
      <c r="N8" s="124">
        <v>52.578000000000003</v>
      </c>
      <c r="O8" s="124">
        <v>25.919</v>
      </c>
      <c r="P8" s="124">
        <v>47.53</v>
      </c>
      <c r="Q8" s="124">
        <v>68.275999999999996</v>
      </c>
      <c r="R8" s="124">
        <v>54.546999999999997</v>
      </c>
      <c r="S8" s="124">
        <v>39.591999999999999</v>
      </c>
      <c r="T8" s="124">
        <v>53.289000000000001</v>
      </c>
      <c r="U8" s="124">
        <v>54.966000000000001</v>
      </c>
      <c r="V8" s="124">
        <v>39.795999999999999</v>
      </c>
      <c r="W8" s="124">
        <v>40.295999999999999</v>
      </c>
      <c r="X8" s="124">
        <v>69.968999999999994</v>
      </c>
      <c r="Y8" s="124">
        <v>89.954999999999998</v>
      </c>
      <c r="Z8" s="124">
        <v>15.481999999999999</v>
      </c>
      <c r="AA8" s="124">
        <v>37.868000000000002</v>
      </c>
      <c r="AB8" s="124">
        <v>62.392000000000003</v>
      </c>
      <c r="AC8" s="124">
        <v>78.33</v>
      </c>
      <c r="AD8" s="124">
        <v>51.777000000000001</v>
      </c>
      <c r="AE8" s="124">
        <v>47.97</v>
      </c>
      <c r="AF8" s="124">
        <v>47.427</v>
      </c>
      <c r="AG8" s="124">
        <v>44.572000000000003</v>
      </c>
      <c r="AH8" s="125">
        <v>28.401</v>
      </c>
      <c r="AI8" s="173">
        <v>25.797000000000001</v>
      </c>
      <c r="AJ8" s="173">
        <v>35.273000000000003</v>
      </c>
      <c r="AK8" s="173">
        <v>28.359000000000002</v>
      </c>
      <c r="AL8" s="173">
        <v>30.427</v>
      </c>
      <c r="AM8" s="173">
        <v>26.312000000000001</v>
      </c>
      <c r="AN8" s="173"/>
      <c r="AO8" s="173"/>
      <c r="AP8" s="173"/>
      <c r="AQ8" s="173"/>
      <c r="AR8" s="173"/>
      <c r="AS8" s="173"/>
      <c r="AT8" s="173"/>
      <c r="AU8" s="173"/>
      <c r="AV8" s="173"/>
      <c r="AW8" s="173"/>
      <c r="AX8" s="173"/>
      <c r="AY8" s="173"/>
    </row>
    <row r="9" spans="1:54" ht="14.45" customHeight="1">
      <c r="A9" s="190">
        <v>43617</v>
      </c>
      <c r="B9" s="165">
        <v>28.27</v>
      </c>
      <c r="C9" s="165">
        <v>70.67</v>
      </c>
      <c r="D9" s="166">
        <v>52</v>
      </c>
      <c r="E9" s="124">
        <v>53.838999999999999</v>
      </c>
      <c r="F9" s="124">
        <v>69.465000000000003</v>
      </c>
      <c r="G9" s="124">
        <v>71.831000000000003</v>
      </c>
      <c r="H9" s="124">
        <v>53.521000000000001</v>
      </c>
      <c r="I9" s="124">
        <v>79.832999999999998</v>
      </c>
      <c r="J9" s="124">
        <v>70.197999999999993</v>
      </c>
      <c r="K9" s="124">
        <v>82.097999999999999</v>
      </c>
      <c r="L9" s="124">
        <v>49.759</v>
      </c>
      <c r="M9" s="124">
        <v>37.936999999999998</v>
      </c>
      <c r="N9" s="124">
        <v>92.123000000000005</v>
      </c>
      <c r="O9" s="124">
        <v>56.890999999999998</v>
      </c>
      <c r="P9" s="124">
        <v>35.686</v>
      </c>
      <c r="Q9" s="124">
        <v>91.71</v>
      </c>
      <c r="R9" s="124">
        <v>53.222000000000001</v>
      </c>
      <c r="S9" s="124">
        <v>94.308000000000007</v>
      </c>
      <c r="T9" s="124">
        <v>34.798000000000002</v>
      </c>
      <c r="U9" s="124">
        <v>72.674999999999997</v>
      </c>
      <c r="V9" s="124">
        <v>48.295000000000002</v>
      </c>
      <c r="W9" s="124">
        <v>75.665000000000006</v>
      </c>
      <c r="X9" s="124">
        <v>49.402999999999999</v>
      </c>
      <c r="Y9" s="124">
        <v>45.997</v>
      </c>
      <c r="Z9" s="124">
        <v>12.726000000000001</v>
      </c>
      <c r="AA9" s="124">
        <v>34.688000000000002</v>
      </c>
      <c r="AB9" s="124">
        <v>35.575000000000003</v>
      </c>
      <c r="AC9" s="124">
        <v>82.771000000000001</v>
      </c>
      <c r="AD9" s="124">
        <v>35.404000000000003</v>
      </c>
      <c r="AE9" s="124">
        <v>38.689</v>
      </c>
      <c r="AF9" s="124">
        <v>73.516999999999996</v>
      </c>
      <c r="AG9" s="124">
        <v>27.216999999999999</v>
      </c>
      <c r="AH9" s="125">
        <v>50.55</v>
      </c>
      <c r="AI9" s="173">
        <v>52</v>
      </c>
      <c r="AJ9" s="173">
        <v>20.821999999999999</v>
      </c>
      <c r="AK9" s="173">
        <v>36.72</v>
      </c>
      <c r="AL9" s="173">
        <v>47.037999999999997</v>
      </c>
      <c r="AM9" s="173">
        <v>73.31</v>
      </c>
      <c r="AN9" s="173"/>
      <c r="AO9" s="173"/>
      <c r="AP9" s="173"/>
      <c r="AQ9" s="173"/>
      <c r="AR9" s="173"/>
      <c r="AS9" s="173"/>
      <c r="AT9" s="173"/>
      <c r="AU9" s="173"/>
      <c r="AV9" s="173"/>
      <c r="AW9" s="173"/>
      <c r="AX9" s="173"/>
      <c r="AY9" s="173"/>
    </row>
    <row r="10" spans="1:54" ht="14.45" customHeight="1">
      <c r="A10" s="190">
        <v>43647</v>
      </c>
      <c r="B10" s="165">
        <v>11.66</v>
      </c>
      <c r="C10" s="165">
        <v>29.14</v>
      </c>
      <c r="D10" s="166">
        <v>18</v>
      </c>
      <c r="E10" s="124">
        <v>26.338000000000001</v>
      </c>
      <c r="F10" s="124">
        <v>31.434999999999999</v>
      </c>
      <c r="G10" s="124">
        <v>35.197000000000003</v>
      </c>
      <c r="H10" s="124">
        <v>18</v>
      </c>
      <c r="I10" s="124">
        <v>22.096</v>
      </c>
      <c r="J10" s="124">
        <v>33.033999999999999</v>
      </c>
      <c r="K10" s="124">
        <v>24.864000000000001</v>
      </c>
      <c r="L10" s="124">
        <v>19.456</v>
      </c>
      <c r="M10" s="124">
        <v>13.993</v>
      </c>
      <c r="N10" s="124">
        <v>38.226999999999997</v>
      </c>
      <c r="O10" s="124">
        <v>22.08</v>
      </c>
      <c r="P10" s="124">
        <v>15.425000000000001</v>
      </c>
      <c r="Q10" s="124">
        <v>27.884</v>
      </c>
      <c r="R10" s="124">
        <v>14.946999999999999</v>
      </c>
      <c r="S10" s="124">
        <v>56.673000000000002</v>
      </c>
      <c r="T10" s="124">
        <v>12.398999999999999</v>
      </c>
      <c r="U10" s="124">
        <v>20.518999999999998</v>
      </c>
      <c r="V10" s="124">
        <v>21.923999999999999</v>
      </c>
      <c r="W10" s="124">
        <v>44.021000000000001</v>
      </c>
      <c r="X10" s="124">
        <v>13.568</v>
      </c>
      <c r="Y10" s="124">
        <v>14.26</v>
      </c>
      <c r="Z10" s="124">
        <v>4.5449999999999999</v>
      </c>
      <c r="AA10" s="124">
        <v>10.943</v>
      </c>
      <c r="AB10" s="124">
        <v>12.305999999999999</v>
      </c>
      <c r="AC10" s="124">
        <v>27.658999999999999</v>
      </c>
      <c r="AD10" s="124">
        <v>15.643000000000001</v>
      </c>
      <c r="AE10" s="124">
        <v>14.45</v>
      </c>
      <c r="AF10" s="124">
        <v>23.353999999999999</v>
      </c>
      <c r="AG10" s="124">
        <v>9.15</v>
      </c>
      <c r="AH10" s="125">
        <v>13.856999999999999</v>
      </c>
      <c r="AI10" s="173">
        <v>16.326000000000001</v>
      </c>
      <c r="AJ10" s="173">
        <v>8.8629999999999995</v>
      </c>
      <c r="AK10" s="173">
        <v>11.545999999999999</v>
      </c>
      <c r="AL10" s="173">
        <v>13.185</v>
      </c>
      <c r="AM10" s="173">
        <v>24.949000000000002</v>
      </c>
      <c r="AN10" s="173"/>
      <c r="AO10" s="173"/>
      <c r="AP10" s="173"/>
      <c r="AQ10" s="173"/>
      <c r="AR10" s="173"/>
      <c r="AS10" s="173"/>
      <c r="AT10" s="173"/>
      <c r="AU10" s="173"/>
      <c r="AV10" s="173"/>
      <c r="AW10" s="173"/>
      <c r="AX10" s="173"/>
      <c r="AY10" s="173"/>
    </row>
    <row r="11" spans="1:54" ht="14.45" customHeight="1">
      <c r="A11" s="190">
        <v>43678</v>
      </c>
      <c r="B11" s="165">
        <v>9.89</v>
      </c>
      <c r="C11" s="165">
        <v>21.13</v>
      </c>
      <c r="D11" s="166">
        <v>13</v>
      </c>
      <c r="E11" s="124">
        <v>15.250999999999999</v>
      </c>
      <c r="F11" s="124">
        <v>27.202000000000002</v>
      </c>
      <c r="G11" s="124">
        <v>16.48</v>
      </c>
      <c r="H11" s="124">
        <v>18.736000000000001</v>
      </c>
      <c r="I11" s="124">
        <v>11.391999999999999</v>
      </c>
      <c r="J11" s="124">
        <v>17.042999999999999</v>
      </c>
      <c r="K11" s="124">
        <v>15.856</v>
      </c>
      <c r="L11" s="124">
        <v>25.974</v>
      </c>
      <c r="M11" s="124">
        <v>13.61</v>
      </c>
      <c r="N11" s="124">
        <v>24.207000000000001</v>
      </c>
      <c r="O11" s="124">
        <v>13</v>
      </c>
      <c r="P11" s="124">
        <v>13.775</v>
      </c>
      <c r="Q11" s="124">
        <v>16.2</v>
      </c>
      <c r="R11" s="124">
        <v>10.791</v>
      </c>
      <c r="S11" s="124">
        <v>21.274000000000001</v>
      </c>
      <c r="T11" s="124">
        <v>8.6809999999999992</v>
      </c>
      <c r="U11" s="124">
        <v>17.911999999999999</v>
      </c>
      <c r="V11" s="124">
        <v>11.994999999999999</v>
      </c>
      <c r="W11" s="124">
        <v>42.243000000000002</v>
      </c>
      <c r="X11" s="124">
        <v>10.462</v>
      </c>
      <c r="Y11" s="124">
        <v>19.78</v>
      </c>
      <c r="Z11" s="124">
        <v>3.2210000000000001</v>
      </c>
      <c r="AA11" s="124">
        <v>8.6150000000000002</v>
      </c>
      <c r="AB11" s="124">
        <v>7.766</v>
      </c>
      <c r="AC11" s="124">
        <v>17.692</v>
      </c>
      <c r="AD11" s="124">
        <v>12.282999999999999</v>
      </c>
      <c r="AE11" s="124">
        <v>21.664999999999999</v>
      </c>
      <c r="AF11" s="124">
        <v>11.672000000000001</v>
      </c>
      <c r="AG11" s="124">
        <v>5.6989999999999998</v>
      </c>
      <c r="AH11" s="125">
        <v>11.894</v>
      </c>
      <c r="AI11" s="173">
        <v>8.7620000000000005</v>
      </c>
      <c r="AJ11" s="173">
        <v>5.4320000000000004</v>
      </c>
      <c r="AK11" s="173">
        <v>10.941000000000001</v>
      </c>
      <c r="AL11" s="173">
        <v>10.65</v>
      </c>
      <c r="AM11" s="173">
        <v>10.997</v>
      </c>
      <c r="AN11" s="173"/>
      <c r="AO11" s="173"/>
      <c r="AP11" s="173"/>
      <c r="AQ11" s="173"/>
      <c r="AR11" s="173"/>
      <c r="AS11" s="173"/>
      <c r="AT11" s="173"/>
      <c r="AU11" s="173"/>
      <c r="AV11" s="173"/>
      <c r="AW11" s="173"/>
      <c r="AX11" s="173"/>
      <c r="AY11" s="173"/>
    </row>
    <row r="12" spans="1:54" ht="14.45" customHeight="1">
      <c r="A12" s="190">
        <v>43709</v>
      </c>
      <c r="B12" s="165">
        <v>10.43</v>
      </c>
      <c r="C12" s="165">
        <v>19.73</v>
      </c>
      <c r="D12" s="166">
        <v>12</v>
      </c>
      <c r="E12" s="124">
        <v>8.109</v>
      </c>
      <c r="F12" s="124">
        <v>27.756</v>
      </c>
      <c r="G12" s="124">
        <v>8.4629999999999992</v>
      </c>
      <c r="H12" s="124">
        <v>14.896000000000001</v>
      </c>
      <c r="I12" s="124">
        <v>14.04</v>
      </c>
      <c r="J12" s="124">
        <v>18.988</v>
      </c>
      <c r="K12" s="124">
        <v>10.164999999999999</v>
      </c>
      <c r="L12" s="124">
        <v>18.527000000000001</v>
      </c>
      <c r="M12" s="124">
        <v>7.3780000000000001</v>
      </c>
      <c r="N12" s="124">
        <v>17.719000000000001</v>
      </c>
      <c r="O12" s="124">
        <v>26.359000000000002</v>
      </c>
      <c r="P12" s="124">
        <v>11.614000000000001</v>
      </c>
      <c r="Q12" s="124">
        <v>14.837999999999999</v>
      </c>
      <c r="R12" s="124">
        <v>12.308999999999999</v>
      </c>
      <c r="S12" s="124">
        <v>13.478</v>
      </c>
      <c r="T12" s="124">
        <v>8.1929999999999996</v>
      </c>
      <c r="U12" s="124">
        <v>26.423999999999999</v>
      </c>
      <c r="V12" s="124">
        <v>10.048999999999999</v>
      </c>
      <c r="W12" s="124">
        <v>28.263000000000002</v>
      </c>
      <c r="X12" s="124">
        <v>8.266</v>
      </c>
      <c r="Y12" s="124">
        <v>9.15</v>
      </c>
      <c r="Z12" s="124">
        <v>6.7670000000000003</v>
      </c>
      <c r="AA12" s="124">
        <v>12.701000000000001</v>
      </c>
      <c r="AB12" s="124">
        <v>11.231</v>
      </c>
      <c r="AC12" s="124">
        <v>13.904</v>
      </c>
      <c r="AD12" s="124">
        <v>12</v>
      </c>
      <c r="AE12" s="124">
        <v>13.699</v>
      </c>
      <c r="AF12" s="124">
        <v>12.073</v>
      </c>
      <c r="AG12" s="124">
        <v>5.4340000000000002</v>
      </c>
      <c r="AH12" s="125">
        <v>8.2439999999999998</v>
      </c>
      <c r="AI12" s="173">
        <v>6.8339999999999996</v>
      </c>
      <c r="AJ12" s="173">
        <v>4.2060000000000004</v>
      </c>
      <c r="AK12" s="173">
        <v>23.966000000000001</v>
      </c>
      <c r="AL12" s="173">
        <v>10.849</v>
      </c>
      <c r="AM12" s="173">
        <v>8.6609999999999996</v>
      </c>
      <c r="AN12" s="173"/>
      <c r="AO12" s="173"/>
      <c r="AP12" s="173"/>
      <c r="AQ12" s="173"/>
      <c r="AR12" s="173"/>
      <c r="AS12" s="173"/>
      <c r="AT12" s="173"/>
      <c r="AU12" s="173"/>
      <c r="AV12" s="173"/>
      <c r="AW12" s="173"/>
      <c r="AX12" s="173"/>
      <c r="AY12" s="173"/>
    </row>
    <row r="13" spans="1:54" ht="14.45" customHeight="1">
      <c r="A13" s="190">
        <v>43739</v>
      </c>
      <c r="B13" s="165">
        <v>10.86</v>
      </c>
      <c r="C13" s="165">
        <v>18.64</v>
      </c>
      <c r="D13" s="166">
        <v>12.38</v>
      </c>
      <c r="E13" s="124">
        <v>16.698</v>
      </c>
      <c r="F13" s="124">
        <v>17.602</v>
      </c>
      <c r="G13" s="124">
        <v>14.177</v>
      </c>
      <c r="H13" s="124">
        <v>11.778</v>
      </c>
      <c r="I13" s="124">
        <v>16.975000000000001</v>
      </c>
      <c r="J13" s="124">
        <v>21.803000000000001</v>
      </c>
      <c r="K13" s="124">
        <v>9.1170000000000009</v>
      </c>
      <c r="L13" s="124">
        <v>15.238</v>
      </c>
      <c r="M13" s="124">
        <v>9.4239999999999995</v>
      </c>
      <c r="N13" s="124">
        <v>19.670999999999999</v>
      </c>
      <c r="O13" s="124">
        <v>10.634</v>
      </c>
      <c r="P13" s="124">
        <v>7.2009999999999996</v>
      </c>
      <c r="Q13" s="124">
        <v>10.334</v>
      </c>
      <c r="R13" s="124">
        <v>8.4049999999999994</v>
      </c>
      <c r="S13" s="124">
        <v>10.855</v>
      </c>
      <c r="T13" s="124">
        <v>9.6509999999999998</v>
      </c>
      <c r="U13" s="124">
        <v>20.297999999999998</v>
      </c>
      <c r="V13" s="124">
        <v>8.2140000000000004</v>
      </c>
      <c r="W13" s="124">
        <v>12.48</v>
      </c>
      <c r="X13" s="124">
        <v>8.5960000000000001</v>
      </c>
      <c r="Y13" s="124">
        <v>7.444</v>
      </c>
      <c r="Z13" s="124">
        <v>5.2629999999999999</v>
      </c>
      <c r="AA13" s="124">
        <v>8.3770000000000007</v>
      </c>
      <c r="AB13" s="124">
        <v>12.006</v>
      </c>
      <c r="AC13" s="124">
        <v>20.263000000000002</v>
      </c>
      <c r="AD13" s="124">
        <v>37.01</v>
      </c>
      <c r="AE13" s="124">
        <v>11.875999999999999</v>
      </c>
      <c r="AF13" s="124">
        <v>9.0180000000000007</v>
      </c>
      <c r="AG13" s="124">
        <v>5.758</v>
      </c>
      <c r="AH13" s="125">
        <v>10.026</v>
      </c>
      <c r="AI13" s="173">
        <v>9.5969999999999995</v>
      </c>
      <c r="AJ13" s="173">
        <v>3.9329999999999998</v>
      </c>
      <c r="AK13" s="173">
        <v>14.914999999999999</v>
      </c>
      <c r="AL13" s="173">
        <v>16.905999999999999</v>
      </c>
      <c r="AM13" s="173">
        <v>6.5679999999999996</v>
      </c>
      <c r="AN13" s="173"/>
      <c r="AO13" s="173"/>
      <c r="AP13" s="173"/>
      <c r="AQ13" s="173"/>
      <c r="AR13" s="173"/>
      <c r="AS13" s="173"/>
      <c r="AT13" s="173"/>
      <c r="AU13" s="173"/>
      <c r="AV13" s="173"/>
      <c r="AW13" s="173"/>
      <c r="AX13" s="173"/>
      <c r="AY13" s="173"/>
    </row>
    <row r="14" spans="1:54" ht="14.45" customHeight="1">
      <c r="A14" s="190">
        <v>43770</v>
      </c>
      <c r="B14" s="165">
        <v>7.75</v>
      </c>
      <c r="C14" s="165">
        <v>10.37</v>
      </c>
      <c r="D14" s="166">
        <v>7.86</v>
      </c>
      <c r="E14" s="124">
        <v>8.2759999999999998</v>
      </c>
      <c r="F14" s="124">
        <v>9.5719999999999992</v>
      </c>
      <c r="G14" s="124">
        <v>6.9530000000000003</v>
      </c>
      <c r="H14" s="124">
        <v>7.117</v>
      </c>
      <c r="I14" s="124">
        <v>9.8780000000000001</v>
      </c>
      <c r="J14" s="124">
        <v>12.927</v>
      </c>
      <c r="K14" s="124">
        <v>8.7899999999999991</v>
      </c>
      <c r="L14" s="124">
        <v>8.8420000000000005</v>
      </c>
      <c r="M14" s="124">
        <v>5.5759999999999996</v>
      </c>
      <c r="N14" s="124">
        <v>12.694000000000001</v>
      </c>
      <c r="O14" s="124">
        <v>6.665</v>
      </c>
      <c r="P14" s="124">
        <v>5.5739999999999998</v>
      </c>
      <c r="Q14" s="124">
        <v>7.6139999999999999</v>
      </c>
      <c r="R14" s="124">
        <v>6.5510000000000002</v>
      </c>
      <c r="S14" s="124">
        <v>7.532</v>
      </c>
      <c r="T14" s="124">
        <v>5.9530000000000003</v>
      </c>
      <c r="U14" s="124">
        <v>9.5779999999999994</v>
      </c>
      <c r="V14" s="124">
        <v>7.4969999999999999</v>
      </c>
      <c r="W14" s="124">
        <v>8.093</v>
      </c>
      <c r="X14" s="124">
        <v>7.024</v>
      </c>
      <c r="Y14" s="124">
        <v>6.17</v>
      </c>
      <c r="Z14" s="124">
        <v>3.2879999999999998</v>
      </c>
      <c r="AA14" s="124">
        <v>5.4269999999999996</v>
      </c>
      <c r="AB14" s="124">
        <v>8.4870000000000001</v>
      </c>
      <c r="AC14" s="124">
        <v>11.595000000000001</v>
      </c>
      <c r="AD14" s="124">
        <v>13.795</v>
      </c>
      <c r="AE14" s="124">
        <v>6.5670000000000002</v>
      </c>
      <c r="AF14" s="124">
        <v>7.0650000000000004</v>
      </c>
      <c r="AG14" s="124">
        <v>4.41</v>
      </c>
      <c r="AH14" s="125">
        <v>6.6689999999999996</v>
      </c>
      <c r="AI14" s="173">
        <v>6.0389999999999997</v>
      </c>
      <c r="AJ14" s="173">
        <v>3.2759999999999998</v>
      </c>
      <c r="AK14" s="173">
        <v>7.3940000000000001</v>
      </c>
      <c r="AL14" s="173">
        <v>8.5229999999999997</v>
      </c>
      <c r="AM14" s="173">
        <v>5.8250000000000002</v>
      </c>
      <c r="AN14" s="173"/>
      <c r="AO14" s="173"/>
      <c r="AP14" s="173"/>
      <c r="AQ14" s="173"/>
      <c r="AR14" s="173"/>
      <c r="AS14" s="173"/>
      <c r="AT14" s="173"/>
      <c r="AU14" s="173"/>
      <c r="AV14" s="173"/>
      <c r="AW14" s="173"/>
      <c r="AX14" s="173"/>
      <c r="AY14" s="173"/>
    </row>
    <row r="15" spans="1:54" ht="14.45" customHeight="1">
      <c r="A15" s="190">
        <v>43800</v>
      </c>
      <c r="B15" s="165">
        <v>6.44</v>
      </c>
      <c r="C15" s="165">
        <v>7.22</v>
      </c>
      <c r="D15" s="166">
        <v>6.34</v>
      </c>
      <c r="E15" s="124">
        <v>5.758</v>
      </c>
      <c r="F15" s="124">
        <v>7.1920000000000002</v>
      </c>
      <c r="G15" s="124">
        <v>5.6859999999999999</v>
      </c>
      <c r="H15" s="124">
        <v>5.72</v>
      </c>
      <c r="I15" s="124">
        <v>6.9009999999999998</v>
      </c>
      <c r="J15" s="124">
        <v>8.9</v>
      </c>
      <c r="K15" s="124">
        <v>6.5570000000000004</v>
      </c>
      <c r="L15" s="124">
        <v>5.9640000000000004</v>
      </c>
      <c r="M15" s="124">
        <v>4.5369999999999999</v>
      </c>
      <c r="N15" s="124">
        <v>8.6319999999999997</v>
      </c>
      <c r="O15" s="124">
        <v>5.4820000000000002</v>
      </c>
      <c r="P15" s="124">
        <v>4.625</v>
      </c>
      <c r="Q15" s="124">
        <v>6.423</v>
      </c>
      <c r="R15" s="124">
        <v>5.1580000000000004</v>
      </c>
      <c r="S15" s="124">
        <v>6.57</v>
      </c>
      <c r="T15" s="124">
        <v>4.9790000000000001</v>
      </c>
      <c r="U15" s="124">
        <v>6.9980000000000002</v>
      </c>
      <c r="V15" s="124">
        <v>6.1020000000000003</v>
      </c>
      <c r="W15" s="124">
        <v>6.8689999999999998</v>
      </c>
      <c r="X15" s="124">
        <v>5.3559999999999999</v>
      </c>
      <c r="Y15" s="124">
        <v>5.3680000000000003</v>
      </c>
      <c r="Z15" s="124">
        <v>2.6150000000000002</v>
      </c>
      <c r="AA15" s="124">
        <v>4.51</v>
      </c>
      <c r="AB15" s="124">
        <v>5.7809999999999997</v>
      </c>
      <c r="AC15" s="124">
        <v>7.6150000000000002</v>
      </c>
      <c r="AD15" s="124">
        <v>7.7610000000000001</v>
      </c>
      <c r="AE15" s="124">
        <v>5.4260000000000002</v>
      </c>
      <c r="AF15" s="124">
        <v>5.601</v>
      </c>
      <c r="AG15" s="124">
        <v>3.4409999999999998</v>
      </c>
      <c r="AH15" s="125">
        <v>4.8330000000000002</v>
      </c>
      <c r="AI15" s="173">
        <v>4.7350000000000003</v>
      </c>
      <c r="AJ15" s="173">
        <v>2.9849999999999999</v>
      </c>
      <c r="AK15" s="173">
        <v>5.5670000000000002</v>
      </c>
      <c r="AL15" s="173">
        <v>5.548</v>
      </c>
      <c r="AM15" s="173">
        <v>5.0759999999999996</v>
      </c>
      <c r="AN15" s="173"/>
      <c r="AO15" s="173"/>
      <c r="AP15" s="173"/>
      <c r="AQ15" s="173"/>
      <c r="AR15" s="173"/>
      <c r="AS15" s="173"/>
      <c r="AT15" s="173"/>
      <c r="AU15" s="173"/>
      <c r="AV15" s="173"/>
      <c r="AW15" s="173"/>
      <c r="AX15" s="173"/>
      <c r="AY15" s="173"/>
    </row>
    <row r="16" spans="1:54" ht="14.45" customHeight="1">
      <c r="A16" s="190">
        <v>43831</v>
      </c>
      <c r="B16" s="165">
        <v>5.62</v>
      </c>
      <c r="C16" s="165">
        <v>5.92</v>
      </c>
      <c r="D16" s="166">
        <v>5.39</v>
      </c>
      <c r="E16" s="124">
        <v>4.6360000000000001</v>
      </c>
      <c r="F16" s="124">
        <v>5.952</v>
      </c>
      <c r="G16" s="124">
        <v>4.819</v>
      </c>
      <c r="H16" s="124">
        <v>4.9290000000000003</v>
      </c>
      <c r="I16" s="124">
        <v>5.7249999999999996</v>
      </c>
      <c r="J16" s="124">
        <v>6.4240000000000004</v>
      </c>
      <c r="K16" s="124">
        <v>5.3159999999999998</v>
      </c>
      <c r="L16" s="124">
        <v>4.7850000000000001</v>
      </c>
      <c r="M16" s="124">
        <v>3.831</v>
      </c>
      <c r="N16" s="124">
        <v>6.4889999999999999</v>
      </c>
      <c r="O16" s="124">
        <v>4.5949999999999998</v>
      </c>
      <c r="P16" s="124">
        <v>3.9</v>
      </c>
      <c r="Q16" s="124">
        <v>5.5389999999999997</v>
      </c>
      <c r="R16" s="124">
        <v>4.3719999999999999</v>
      </c>
      <c r="S16" s="124">
        <v>5.6449999999999996</v>
      </c>
      <c r="T16" s="124">
        <v>4.0439999999999996</v>
      </c>
      <c r="U16" s="124">
        <v>5.8150000000000004</v>
      </c>
      <c r="V16" s="124">
        <v>4.6310000000000002</v>
      </c>
      <c r="W16" s="124">
        <v>5.8780000000000001</v>
      </c>
      <c r="X16" s="124">
        <v>4.5049999999999999</v>
      </c>
      <c r="Y16" s="124">
        <v>4.6079999999999997</v>
      </c>
      <c r="Z16" s="124">
        <v>2.2170000000000001</v>
      </c>
      <c r="AA16" s="124">
        <v>3.661</v>
      </c>
      <c r="AB16" s="124">
        <v>5.4089999999999998</v>
      </c>
      <c r="AC16" s="124">
        <v>6.1820000000000004</v>
      </c>
      <c r="AD16" s="124">
        <v>5.915</v>
      </c>
      <c r="AE16" s="124">
        <v>4.3739999999999997</v>
      </c>
      <c r="AF16" s="124">
        <v>4.7210000000000001</v>
      </c>
      <c r="AG16" s="124">
        <v>2.887</v>
      </c>
      <c r="AH16" s="125">
        <v>4.0010000000000003</v>
      </c>
      <c r="AI16" s="173">
        <v>3.9470000000000001</v>
      </c>
      <c r="AJ16" s="173">
        <v>2.5449999999999999</v>
      </c>
      <c r="AK16" s="173">
        <v>4.5880000000000001</v>
      </c>
      <c r="AL16" s="173">
        <v>4.5060000000000002</v>
      </c>
      <c r="AM16" s="173">
        <v>4.4809999999999999</v>
      </c>
      <c r="AN16" s="173"/>
      <c r="AO16" s="173"/>
      <c r="AP16" s="173"/>
      <c r="AQ16" s="173"/>
      <c r="AR16" s="173"/>
      <c r="AS16" s="173"/>
      <c r="AT16" s="173"/>
      <c r="AU16" s="173"/>
      <c r="AV16" s="173"/>
      <c r="AW16" s="173"/>
      <c r="AX16" s="173"/>
      <c r="AY16" s="173"/>
    </row>
    <row r="17" spans="1:51" ht="14.45" customHeight="1">
      <c r="A17" s="190">
        <v>43862</v>
      </c>
      <c r="B17" s="165">
        <v>4.9800000000000004</v>
      </c>
      <c r="C17" s="165">
        <v>5.27</v>
      </c>
      <c r="D17" s="166">
        <v>4.74</v>
      </c>
      <c r="E17" s="124">
        <v>3.7050000000000001</v>
      </c>
      <c r="F17" s="124">
        <v>4.843</v>
      </c>
      <c r="G17" s="124">
        <v>3.9359999999999999</v>
      </c>
      <c r="H17" s="124">
        <v>3.915</v>
      </c>
      <c r="I17" s="124">
        <v>5.5049999999999999</v>
      </c>
      <c r="J17" s="124">
        <v>7.5629999999999997</v>
      </c>
      <c r="K17" s="124">
        <v>4.3120000000000003</v>
      </c>
      <c r="L17" s="124">
        <v>3.8580000000000001</v>
      </c>
      <c r="M17" s="124">
        <v>3.117</v>
      </c>
      <c r="N17" s="124">
        <v>5.3970000000000002</v>
      </c>
      <c r="O17" s="124">
        <v>3.8380000000000001</v>
      </c>
      <c r="P17" s="124">
        <v>3.1469999999999998</v>
      </c>
      <c r="Q17" s="124">
        <v>4.5410000000000004</v>
      </c>
      <c r="R17" s="124">
        <v>4.3620000000000001</v>
      </c>
      <c r="S17" s="124">
        <v>5.6890000000000001</v>
      </c>
      <c r="T17" s="124">
        <v>3.246</v>
      </c>
      <c r="U17" s="124">
        <v>4.7309999999999999</v>
      </c>
      <c r="V17" s="124">
        <v>4.3109999999999999</v>
      </c>
      <c r="W17" s="124">
        <v>5.0250000000000004</v>
      </c>
      <c r="X17" s="124">
        <v>3.67</v>
      </c>
      <c r="Y17" s="124">
        <v>3.7810000000000001</v>
      </c>
      <c r="Z17" s="124">
        <v>2.1269999999999998</v>
      </c>
      <c r="AA17" s="124">
        <v>3.0070000000000001</v>
      </c>
      <c r="AB17" s="124">
        <v>4.835</v>
      </c>
      <c r="AC17" s="124">
        <v>5.1070000000000002</v>
      </c>
      <c r="AD17" s="124">
        <v>5.1020000000000003</v>
      </c>
      <c r="AE17" s="124">
        <v>3.484</v>
      </c>
      <c r="AF17" s="124">
        <v>4.0789999999999997</v>
      </c>
      <c r="AG17" s="124">
        <v>2.3220000000000001</v>
      </c>
      <c r="AH17" s="125">
        <v>3.2890000000000001</v>
      </c>
      <c r="AI17" s="173">
        <v>3.0840000000000001</v>
      </c>
      <c r="AJ17" s="173">
        <v>2.2250000000000001</v>
      </c>
      <c r="AK17" s="173">
        <v>4.2130000000000001</v>
      </c>
      <c r="AL17" s="173">
        <v>4.9089999999999998</v>
      </c>
      <c r="AM17" s="173">
        <v>3.7269999999999999</v>
      </c>
      <c r="AN17" s="173"/>
      <c r="AO17" s="173"/>
      <c r="AP17" s="173"/>
      <c r="AQ17" s="173"/>
      <c r="AR17" s="173"/>
      <c r="AS17" s="173"/>
      <c r="AT17" s="173"/>
      <c r="AU17" s="173"/>
      <c r="AV17" s="173"/>
      <c r="AW17" s="173"/>
      <c r="AX17" s="173"/>
      <c r="AY17" s="173"/>
    </row>
    <row r="18" spans="1:51" ht="14.45" customHeight="1">
      <c r="A18" s="190">
        <v>43891</v>
      </c>
      <c r="B18" s="165">
        <v>7.55</v>
      </c>
      <c r="C18" s="165">
        <v>10.29</v>
      </c>
      <c r="D18" s="166">
        <v>8.6</v>
      </c>
      <c r="E18" s="124">
        <v>4.3250000000000002</v>
      </c>
      <c r="F18" s="124">
        <v>6.4969999999999999</v>
      </c>
      <c r="G18" s="124">
        <v>4.9960000000000004</v>
      </c>
      <c r="H18" s="124">
        <v>11.782999999999999</v>
      </c>
      <c r="I18" s="124">
        <v>13.471</v>
      </c>
      <c r="J18" s="124">
        <v>10.981</v>
      </c>
      <c r="K18" s="124">
        <v>5.444</v>
      </c>
      <c r="L18" s="124">
        <v>10.333</v>
      </c>
      <c r="M18" s="124">
        <v>4.91</v>
      </c>
      <c r="N18" s="124">
        <v>5.5659999999999998</v>
      </c>
      <c r="O18" s="124">
        <v>5.2789999999999999</v>
      </c>
      <c r="P18" s="124">
        <v>5.5069999999999997</v>
      </c>
      <c r="Q18" s="124">
        <v>7.2030000000000003</v>
      </c>
      <c r="R18" s="124">
        <v>12.727</v>
      </c>
      <c r="S18" s="124">
        <v>6.3369999999999997</v>
      </c>
      <c r="T18" s="124">
        <v>13.32</v>
      </c>
      <c r="U18" s="124">
        <v>7.2670000000000003</v>
      </c>
      <c r="V18" s="124">
        <v>6.6420000000000003</v>
      </c>
      <c r="W18" s="124">
        <v>6.0140000000000002</v>
      </c>
      <c r="X18" s="124">
        <v>6.3849999999999998</v>
      </c>
      <c r="Y18" s="124">
        <v>4.3959999999999999</v>
      </c>
      <c r="Z18" s="124">
        <v>3.7890000000000001</v>
      </c>
      <c r="AA18" s="124">
        <v>10.569000000000001</v>
      </c>
      <c r="AB18" s="124">
        <v>10.459</v>
      </c>
      <c r="AC18" s="124">
        <v>6.1390000000000002</v>
      </c>
      <c r="AD18" s="124">
        <v>17.442</v>
      </c>
      <c r="AE18" s="124">
        <v>4.3869999999999996</v>
      </c>
      <c r="AF18" s="124">
        <v>6.5949999999999998</v>
      </c>
      <c r="AG18" s="124">
        <v>2.718</v>
      </c>
      <c r="AH18" s="125">
        <v>5.3890000000000002</v>
      </c>
      <c r="AI18" s="173">
        <v>6.6</v>
      </c>
      <c r="AJ18" s="173">
        <v>3.2789999999999999</v>
      </c>
      <c r="AK18" s="173">
        <v>9.0579999999999998</v>
      </c>
      <c r="AL18" s="173">
        <v>10.218</v>
      </c>
      <c r="AM18" s="173">
        <v>4.3949999999999996</v>
      </c>
      <c r="AN18" s="173"/>
      <c r="AO18" s="173"/>
      <c r="AP18" s="173"/>
      <c r="AQ18" s="173"/>
      <c r="AR18" s="173"/>
      <c r="AS18" s="173"/>
      <c r="AT18" s="173"/>
      <c r="AU18" s="173"/>
      <c r="AV18" s="173"/>
      <c r="AW18" s="173"/>
      <c r="AX18" s="173"/>
      <c r="AY18" s="173"/>
    </row>
    <row r="19" spans="1:51" ht="14.45" customHeight="1">
      <c r="A19" s="190">
        <v>43922</v>
      </c>
      <c r="B19" s="165">
        <v>18.53</v>
      </c>
      <c r="C19" s="165">
        <v>27.74</v>
      </c>
      <c r="D19" s="166">
        <v>23.32</v>
      </c>
      <c r="E19" s="124">
        <v>10.032</v>
      </c>
      <c r="F19" s="124">
        <v>15.045999999999999</v>
      </c>
      <c r="G19" s="124">
        <v>15.557</v>
      </c>
      <c r="H19" s="124">
        <v>33</v>
      </c>
      <c r="I19" s="124">
        <v>36.018000000000001</v>
      </c>
      <c r="J19" s="124">
        <v>38.692</v>
      </c>
      <c r="K19" s="124">
        <v>14.259</v>
      </c>
      <c r="L19" s="124">
        <v>41.061999999999998</v>
      </c>
      <c r="M19" s="124">
        <v>16.134</v>
      </c>
      <c r="N19" s="124">
        <v>17.667999999999999</v>
      </c>
      <c r="O19" s="124">
        <v>31.343</v>
      </c>
      <c r="P19" s="124">
        <v>25.454999999999998</v>
      </c>
      <c r="Q19" s="124">
        <v>22.469000000000001</v>
      </c>
      <c r="R19" s="124">
        <v>21.103999999999999</v>
      </c>
      <c r="S19" s="124">
        <v>10.829000000000001</v>
      </c>
      <c r="T19" s="124">
        <v>25.611999999999998</v>
      </c>
      <c r="U19" s="124">
        <v>18.681000000000001</v>
      </c>
      <c r="V19" s="124">
        <v>11.823</v>
      </c>
      <c r="W19" s="124">
        <v>22.186</v>
      </c>
      <c r="X19" s="124">
        <v>25.190999999999999</v>
      </c>
      <c r="Y19" s="124">
        <v>8.5359999999999996</v>
      </c>
      <c r="Z19" s="124">
        <v>8.7059999999999995</v>
      </c>
      <c r="AA19" s="124">
        <v>37.076000000000001</v>
      </c>
      <c r="AB19" s="124">
        <v>32.783000000000001</v>
      </c>
      <c r="AC19" s="124">
        <v>21.943000000000001</v>
      </c>
      <c r="AD19" s="124">
        <v>26.466000000000001</v>
      </c>
      <c r="AE19" s="124">
        <v>19.646999999999998</v>
      </c>
      <c r="AF19" s="124">
        <v>12.846</v>
      </c>
      <c r="AG19" s="124">
        <v>11.294</v>
      </c>
      <c r="AH19" s="125">
        <v>15.013999999999999</v>
      </c>
      <c r="AI19" s="173">
        <v>23.393000000000001</v>
      </c>
      <c r="AJ19" s="173">
        <v>6.8339999999999996</v>
      </c>
      <c r="AK19" s="173">
        <v>19.675999999999998</v>
      </c>
      <c r="AL19" s="173">
        <v>14.026</v>
      </c>
      <c r="AM19" s="173">
        <v>12.465</v>
      </c>
      <c r="AN19" s="173"/>
      <c r="AO19" s="173"/>
      <c r="AP19" s="173"/>
      <c r="AQ19" s="173"/>
      <c r="AR19" s="173"/>
      <c r="AS19" s="173"/>
      <c r="AT19" s="173"/>
      <c r="AU19" s="173"/>
      <c r="AV19" s="173"/>
      <c r="AW19" s="173"/>
      <c r="AX19" s="173"/>
      <c r="AY19" s="173"/>
    </row>
    <row r="20" spans="1:51" ht="14.45" customHeight="1">
      <c r="A20" s="190">
        <v>43952</v>
      </c>
      <c r="B20" s="165">
        <v>61.91</v>
      </c>
      <c r="C20" s="165">
        <v>83.88</v>
      </c>
      <c r="D20" s="166">
        <v>71.430000000000007</v>
      </c>
      <c r="E20" s="124">
        <v>57.100999999999999</v>
      </c>
      <c r="F20" s="124">
        <v>60.426000000000002</v>
      </c>
      <c r="G20" s="124">
        <v>93.373999999999995</v>
      </c>
      <c r="H20" s="124">
        <v>98.712999999999994</v>
      </c>
      <c r="I20" s="124">
        <v>81.873999999999995</v>
      </c>
      <c r="J20" s="124">
        <v>101.63800000000001</v>
      </c>
      <c r="K20" s="124">
        <v>41.316000000000003</v>
      </c>
      <c r="L20" s="124">
        <v>68.566999999999993</v>
      </c>
      <c r="M20" s="124">
        <v>55.756999999999998</v>
      </c>
      <c r="N20" s="124">
        <v>60.676000000000002</v>
      </c>
      <c r="O20" s="124">
        <v>82.802999999999997</v>
      </c>
      <c r="P20" s="124">
        <v>88.588999999999999</v>
      </c>
      <c r="Q20" s="124">
        <v>75.73</v>
      </c>
      <c r="R20" s="124">
        <v>59.232999999999997</v>
      </c>
      <c r="S20" s="124">
        <v>55.335000000000001</v>
      </c>
      <c r="T20" s="124">
        <v>94.498999999999995</v>
      </c>
      <c r="U20" s="124">
        <v>69.954999999999998</v>
      </c>
      <c r="V20" s="124">
        <v>62.395000000000003</v>
      </c>
      <c r="W20" s="124">
        <v>57.968000000000004</v>
      </c>
      <c r="X20" s="124">
        <v>113.501</v>
      </c>
      <c r="Y20" s="124">
        <v>17.023</v>
      </c>
      <c r="Z20" s="124">
        <v>48.055</v>
      </c>
      <c r="AA20" s="124">
        <v>88.828999999999994</v>
      </c>
      <c r="AB20" s="124">
        <v>106.998</v>
      </c>
      <c r="AC20" s="124">
        <v>56.497999999999998</v>
      </c>
      <c r="AD20" s="124">
        <v>76.853999999999999</v>
      </c>
      <c r="AE20" s="124">
        <v>78.885999999999996</v>
      </c>
      <c r="AF20" s="124">
        <v>87.334000000000003</v>
      </c>
      <c r="AG20" s="124">
        <v>35.610999999999997</v>
      </c>
      <c r="AH20" s="125">
        <v>47.414000000000001</v>
      </c>
      <c r="AI20" s="173">
        <v>53.445</v>
      </c>
      <c r="AJ20" s="173">
        <v>19.997</v>
      </c>
      <c r="AK20" s="173">
        <v>59.850999999999999</v>
      </c>
      <c r="AL20" s="173">
        <v>46.3</v>
      </c>
      <c r="AM20" s="173">
        <v>41.027000000000001</v>
      </c>
      <c r="AN20" s="173"/>
      <c r="AO20" s="173"/>
      <c r="AP20" s="173"/>
      <c r="AQ20" s="173"/>
      <c r="AR20" s="173"/>
      <c r="AS20" s="173"/>
      <c r="AT20" s="173"/>
      <c r="AU20" s="173"/>
      <c r="AV20" s="173"/>
      <c r="AW20" s="173"/>
      <c r="AX20" s="173"/>
      <c r="AY20" s="173"/>
    </row>
    <row r="21" spans="1:51" ht="14.45" customHeight="1">
      <c r="A21" s="190">
        <v>43983</v>
      </c>
      <c r="B21" s="165">
        <v>49.36</v>
      </c>
      <c r="C21" s="165">
        <v>91.16</v>
      </c>
      <c r="D21" s="166">
        <v>70.349999999999994</v>
      </c>
      <c r="E21" s="124">
        <v>90.995999999999995</v>
      </c>
      <c r="F21" s="124">
        <v>127.879</v>
      </c>
      <c r="G21" s="124">
        <v>108.026</v>
      </c>
      <c r="H21" s="124">
        <v>152.47200000000001</v>
      </c>
      <c r="I21" s="124">
        <v>130.251</v>
      </c>
      <c r="J21" s="124">
        <v>125.45099999999999</v>
      </c>
      <c r="K21" s="124">
        <v>76.643000000000001</v>
      </c>
      <c r="L21" s="124">
        <v>52.752000000000002</v>
      </c>
      <c r="M21" s="124">
        <v>66.31</v>
      </c>
      <c r="N21" s="124">
        <v>93.581999999999994</v>
      </c>
      <c r="O21" s="124">
        <v>53.883000000000003</v>
      </c>
      <c r="P21" s="124">
        <v>121.08</v>
      </c>
      <c r="Q21" s="124">
        <v>62.838000000000001</v>
      </c>
      <c r="R21" s="124">
        <v>133.11000000000001</v>
      </c>
      <c r="S21" s="124">
        <v>28.059000000000001</v>
      </c>
      <c r="T21" s="124">
        <v>137.29400000000001</v>
      </c>
      <c r="U21" s="124">
        <v>58.738999999999997</v>
      </c>
      <c r="V21" s="124">
        <v>110.648</v>
      </c>
      <c r="W21" s="124">
        <v>29.516999999999999</v>
      </c>
      <c r="X21" s="124">
        <v>60.545999999999999</v>
      </c>
      <c r="Y21" s="124">
        <v>8.6240000000000006</v>
      </c>
      <c r="Z21" s="124">
        <v>38.804000000000002</v>
      </c>
      <c r="AA21" s="124">
        <v>47.585000000000001</v>
      </c>
      <c r="AB21" s="124">
        <v>127.934</v>
      </c>
      <c r="AC21" s="124">
        <v>29.425999999999998</v>
      </c>
      <c r="AD21" s="124">
        <v>49.716000000000001</v>
      </c>
      <c r="AE21" s="124">
        <v>103.057</v>
      </c>
      <c r="AF21" s="124">
        <v>47.408000000000001</v>
      </c>
      <c r="AG21" s="124">
        <v>58.661999999999999</v>
      </c>
      <c r="AH21" s="125">
        <v>91.332999999999998</v>
      </c>
      <c r="AI21" s="173">
        <v>28.641999999999999</v>
      </c>
      <c r="AJ21" s="173">
        <v>28.143999999999998</v>
      </c>
      <c r="AK21" s="173">
        <v>70.718999999999994</v>
      </c>
      <c r="AL21" s="173">
        <v>86.266999999999996</v>
      </c>
      <c r="AM21" s="173">
        <v>48.418999999999997</v>
      </c>
      <c r="AN21" s="173"/>
      <c r="AO21" s="173"/>
      <c r="AP21" s="173"/>
      <c r="AQ21" s="173"/>
      <c r="AR21" s="173"/>
      <c r="AS21" s="173"/>
      <c r="AT21" s="173"/>
      <c r="AU21" s="173"/>
      <c r="AV21" s="173"/>
      <c r="AW21" s="173"/>
      <c r="AX21" s="173"/>
      <c r="AY21" s="173"/>
    </row>
    <row r="22" spans="1:51" ht="14.45" customHeight="1">
      <c r="A22" s="190">
        <v>44013</v>
      </c>
      <c r="B22" s="165">
        <v>17.920000000000002</v>
      </c>
      <c r="C22" s="165">
        <v>37.72</v>
      </c>
      <c r="D22" s="166">
        <v>29.01</v>
      </c>
      <c r="E22" s="124">
        <v>37.057000000000002</v>
      </c>
      <c r="F22" s="124">
        <v>66.649000000000001</v>
      </c>
      <c r="G22" s="124">
        <v>38.226999999999997</v>
      </c>
      <c r="H22" s="124">
        <v>41.884</v>
      </c>
      <c r="I22" s="124">
        <v>57.03</v>
      </c>
      <c r="J22" s="124">
        <v>36.052999999999997</v>
      </c>
      <c r="K22" s="124">
        <v>27.056000000000001</v>
      </c>
      <c r="L22" s="124">
        <v>19.53</v>
      </c>
      <c r="M22" s="124">
        <v>31.899000000000001</v>
      </c>
      <c r="N22" s="124">
        <v>34.777999999999999</v>
      </c>
      <c r="O22" s="124">
        <v>23.553999999999998</v>
      </c>
      <c r="P22" s="124">
        <v>37.875999999999998</v>
      </c>
      <c r="Q22" s="124">
        <v>18.419</v>
      </c>
      <c r="R22" s="124">
        <v>79.784000000000006</v>
      </c>
      <c r="S22" s="124">
        <v>11.347</v>
      </c>
      <c r="T22" s="124">
        <v>35.350999999999999</v>
      </c>
      <c r="U22" s="124">
        <v>26.692</v>
      </c>
      <c r="V22" s="124">
        <v>61.113999999999997</v>
      </c>
      <c r="W22" s="124">
        <v>11.218</v>
      </c>
      <c r="X22" s="124">
        <v>18.391999999999999</v>
      </c>
      <c r="Y22" s="124">
        <v>4.5860000000000003</v>
      </c>
      <c r="Z22" s="124">
        <v>13.294</v>
      </c>
      <c r="AA22" s="124">
        <v>16.324999999999999</v>
      </c>
      <c r="AB22" s="124">
        <v>43.320999999999998</v>
      </c>
      <c r="AC22" s="124">
        <v>16.492000000000001</v>
      </c>
      <c r="AD22" s="124">
        <v>19.398</v>
      </c>
      <c r="AE22" s="124">
        <v>31.405000000000001</v>
      </c>
      <c r="AF22" s="124">
        <v>15.999000000000001</v>
      </c>
      <c r="AG22" s="124">
        <v>16.771999999999998</v>
      </c>
      <c r="AH22" s="125">
        <v>27.268000000000001</v>
      </c>
      <c r="AI22" s="173">
        <v>12.223000000000001</v>
      </c>
      <c r="AJ22" s="173">
        <v>9.859</v>
      </c>
      <c r="AK22" s="173">
        <v>19.920999999999999</v>
      </c>
      <c r="AL22" s="173">
        <v>28.888000000000002</v>
      </c>
      <c r="AM22" s="173">
        <v>25.486999999999998</v>
      </c>
      <c r="AN22" s="173"/>
      <c r="AO22" s="173"/>
      <c r="AP22" s="173"/>
      <c r="AQ22" s="173"/>
      <c r="AR22" s="173"/>
      <c r="AS22" s="173"/>
      <c r="AT22" s="173"/>
      <c r="AU22" s="173"/>
      <c r="AV22" s="173"/>
      <c r="AW22" s="173"/>
      <c r="AX22" s="173"/>
      <c r="AY22" s="173"/>
    </row>
    <row r="23" spans="1:51" ht="14.45" customHeight="1">
      <c r="A23" s="190">
        <v>44044</v>
      </c>
      <c r="B23" s="165">
        <v>14.76</v>
      </c>
      <c r="C23" s="165">
        <v>23.65</v>
      </c>
      <c r="D23" s="166">
        <v>19.8</v>
      </c>
      <c r="E23" s="124">
        <v>32.377000000000002</v>
      </c>
      <c r="F23" s="124">
        <v>25.529</v>
      </c>
      <c r="G23" s="124">
        <v>27.497</v>
      </c>
      <c r="H23" s="124">
        <v>16.992000000000001</v>
      </c>
      <c r="I23" s="124">
        <v>23.581</v>
      </c>
      <c r="J23" s="124">
        <v>20.713999999999999</v>
      </c>
      <c r="K23" s="124">
        <v>32.975000000000001</v>
      </c>
      <c r="L23" s="124">
        <v>17.742000000000001</v>
      </c>
      <c r="M23" s="124">
        <v>23.113</v>
      </c>
      <c r="N23" s="124">
        <v>18.315000000000001</v>
      </c>
      <c r="O23" s="124">
        <v>18.940999999999999</v>
      </c>
      <c r="P23" s="124">
        <v>19.704999999999998</v>
      </c>
      <c r="Q23" s="124">
        <v>13.243</v>
      </c>
      <c r="R23" s="124">
        <v>27.016999999999999</v>
      </c>
      <c r="S23" s="124">
        <v>9.0139999999999993</v>
      </c>
      <c r="T23" s="124">
        <v>26.757000000000001</v>
      </c>
      <c r="U23" s="124">
        <v>14.955</v>
      </c>
      <c r="V23" s="124">
        <v>50.747</v>
      </c>
      <c r="W23" s="124">
        <v>9.9120000000000008</v>
      </c>
      <c r="X23" s="124">
        <v>23.827000000000002</v>
      </c>
      <c r="Y23" s="124">
        <v>3.5739999999999998</v>
      </c>
      <c r="Z23" s="124">
        <v>10.458</v>
      </c>
      <c r="AA23" s="124">
        <v>10.090999999999999</v>
      </c>
      <c r="AB23" s="124">
        <v>22.704999999999998</v>
      </c>
      <c r="AC23" s="124">
        <v>13.257999999999999</v>
      </c>
      <c r="AD23" s="124">
        <v>26.641999999999999</v>
      </c>
      <c r="AE23" s="124">
        <v>15.039</v>
      </c>
      <c r="AF23" s="124">
        <v>9.4770000000000003</v>
      </c>
      <c r="AG23" s="124">
        <v>13.561999999999999</v>
      </c>
      <c r="AH23" s="125">
        <v>13.131</v>
      </c>
      <c r="AI23" s="173">
        <v>7.4770000000000003</v>
      </c>
      <c r="AJ23" s="173">
        <v>10.013999999999999</v>
      </c>
      <c r="AK23" s="173">
        <v>14.954000000000001</v>
      </c>
      <c r="AL23" s="173">
        <v>12.989000000000001</v>
      </c>
      <c r="AM23" s="173">
        <v>15.537000000000001</v>
      </c>
      <c r="AN23" s="173"/>
      <c r="AO23" s="173"/>
      <c r="AP23" s="173"/>
      <c r="AQ23" s="173"/>
      <c r="AR23" s="173"/>
      <c r="AS23" s="173"/>
      <c r="AT23" s="173"/>
      <c r="AU23" s="173"/>
      <c r="AV23" s="173"/>
      <c r="AW23" s="173"/>
      <c r="AX23" s="173"/>
      <c r="AY23" s="173"/>
    </row>
    <row r="24" spans="1:51" ht="14.45" customHeight="1">
      <c r="A24" s="190">
        <v>44075</v>
      </c>
      <c r="B24" s="165">
        <v>14.65</v>
      </c>
      <c r="C24" s="165">
        <v>21.07</v>
      </c>
      <c r="D24" s="166">
        <v>17.47</v>
      </c>
      <c r="E24" s="124">
        <v>32.244999999999997</v>
      </c>
      <c r="F24" s="124">
        <v>12.864000000000001</v>
      </c>
      <c r="G24" s="124">
        <v>20.25</v>
      </c>
      <c r="H24" s="124">
        <v>19.5</v>
      </c>
      <c r="I24" s="124">
        <v>23.943999999999999</v>
      </c>
      <c r="J24" s="124">
        <v>12.643000000000001</v>
      </c>
      <c r="K24" s="124">
        <v>22.382000000000001</v>
      </c>
      <c r="L24" s="124">
        <v>9.9600000000000009</v>
      </c>
      <c r="M24" s="124">
        <v>17.966000000000001</v>
      </c>
      <c r="N24" s="124">
        <v>33.130000000000003</v>
      </c>
      <c r="O24" s="124">
        <v>15.085000000000001</v>
      </c>
      <c r="P24" s="124">
        <v>17.571999999999999</v>
      </c>
      <c r="Q24" s="124">
        <v>14.826000000000001</v>
      </c>
      <c r="R24" s="124">
        <v>16.579000000000001</v>
      </c>
      <c r="S24" s="124">
        <v>8.7029999999999994</v>
      </c>
      <c r="T24" s="124">
        <v>33.604999999999997</v>
      </c>
      <c r="U24" s="124">
        <v>12.475</v>
      </c>
      <c r="V24" s="124">
        <v>32.484999999999999</v>
      </c>
      <c r="W24" s="124">
        <v>7.7249999999999996</v>
      </c>
      <c r="X24" s="124">
        <v>11.221</v>
      </c>
      <c r="Y24" s="124">
        <v>7.4939999999999998</v>
      </c>
      <c r="Z24" s="124">
        <v>14.422000000000001</v>
      </c>
      <c r="AA24" s="124">
        <v>14.175000000000001</v>
      </c>
      <c r="AB24" s="124">
        <v>16.986999999999998</v>
      </c>
      <c r="AC24" s="124">
        <v>12.853999999999999</v>
      </c>
      <c r="AD24" s="124">
        <v>16.87</v>
      </c>
      <c r="AE24" s="124">
        <v>15.292</v>
      </c>
      <c r="AF24" s="124">
        <v>8.6110000000000007</v>
      </c>
      <c r="AG24" s="124">
        <v>9.6010000000000009</v>
      </c>
      <c r="AH24" s="125">
        <v>10.109</v>
      </c>
      <c r="AI24" s="173">
        <v>5.8630000000000004</v>
      </c>
      <c r="AJ24" s="173">
        <v>23.891999999999999</v>
      </c>
      <c r="AK24" s="173">
        <v>15.343999999999999</v>
      </c>
      <c r="AL24" s="173">
        <v>10.368</v>
      </c>
      <c r="AM24" s="173">
        <v>8.3859999999999992</v>
      </c>
      <c r="AN24" s="173"/>
      <c r="AO24" s="173"/>
      <c r="AP24" s="173"/>
      <c r="AQ24" s="173"/>
      <c r="AR24" s="173"/>
      <c r="AS24" s="173"/>
      <c r="AT24" s="173"/>
      <c r="AU24" s="173"/>
      <c r="AV24" s="173"/>
      <c r="AW24" s="173"/>
      <c r="AX24" s="173"/>
      <c r="AY24" s="173"/>
    </row>
    <row r="25" spans="1:51" ht="14.45" customHeight="1">
      <c r="A25" s="190">
        <v>44105</v>
      </c>
      <c r="B25" s="165">
        <v>10.8</v>
      </c>
      <c r="C25" s="165">
        <v>17.88</v>
      </c>
      <c r="D25" s="166">
        <v>15.64</v>
      </c>
      <c r="E25" s="124">
        <v>18.381</v>
      </c>
      <c r="F25" s="124">
        <v>17.14</v>
      </c>
      <c r="G25" s="124">
        <v>15.084</v>
      </c>
      <c r="H25" s="124">
        <v>21.821999999999999</v>
      </c>
      <c r="I25" s="124">
        <v>25.558</v>
      </c>
      <c r="J25" s="124">
        <v>10.617000000000001</v>
      </c>
      <c r="K25" s="124">
        <v>16.963000000000001</v>
      </c>
      <c r="L25" s="124">
        <v>11.297000000000001</v>
      </c>
      <c r="M25" s="124">
        <v>18.164000000000001</v>
      </c>
      <c r="N25" s="124">
        <v>12.66</v>
      </c>
      <c r="O25" s="124">
        <v>9.1649999999999991</v>
      </c>
      <c r="P25" s="124">
        <v>11.327999999999999</v>
      </c>
      <c r="Q25" s="124">
        <v>9.4689999999999994</v>
      </c>
      <c r="R25" s="124">
        <v>11.688000000000001</v>
      </c>
      <c r="S25" s="124">
        <v>9.4649999999999999</v>
      </c>
      <c r="T25" s="124">
        <v>23.116</v>
      </c>
      <c r="U25" s="124">
        <v>9.7989999999999995</v>
      </c>
      <c r="V25" s="124">
        <v>13.406000000000001</v>
      </c>
      <c r="W25" s="124">
        <v>7.7809999999999997</v>
      </c>
      <c r="X25" s="124">
        <v>8.4329999999999998</v>
      </c>
      <c r="Y25" s="124">
        <v>5.3659999999999997</v>
      </c>
      <c r="Z25" s="124">
        <v>8.6820000000000004</v>
      </c>
      <c r="AA25" s="124">
        <v>13.385</v>
      </c>
      <c r="AB25" s="124">
        <v>22.994</v>
      </c>
      <c r="AC25" s="124">
        <v>37.091000000000001</v>
      </c>
      <c r="AD25" s="124">
        <v>13.211</v>
      </c>
      <c r="AE25" s="124">
        <v>10.696999999999999</v>
      </c>
      <c r="AF25" s="124">
        <v>8.1519999999999992</v>
      </c>
      <c r="AG25" s="124">
        <v>10.683</v>
      </c>
      <c r="AH25" s="125">
        <v>12.244999999999999</v>
      </c>
      <c r="AI25" s="173">
        <v>5.0830000000000002</v>
      </c>
      <c r="AJ25" s="173">
        <v>13.775</v>
      </c>
      <c r="AK25" s="173">
        <v>19.350000000000001</v>
      </c>
      <c r="AL25" s="173">
        <v>7.3940000000000001</v>
      </c>
      <c r="AM25" s="173">
        <v>16.295000000000002</v>
      </c>
      <c r="AN25" s="173"/>
      <c r="AO25" s="173"/>
      <c r="AP25" s="173"/>
      <c r="AQ25" s="173"/>
      <c r="AR25" s="173"/>
      <c r="AS25" s="173"/>
      <c r="AT25" s="173"/>
      <c r="AU25" s="173"/>
      <c r="AV25" s="173"/>
      <c r="AW25" s="173"/>
      <c r="AX25" s="173"/>
      <c r="AY25" s="173"/>
    </row>
    <row r="26" spans="1:51" ht="14.45" customHeight="1">
      <c r="A26" s="190">
        <v>44136</v>
      </c>
      <c r="B26" s="165">
        <v>7.67</v>
      </c>
      <c r="C26" s="165">
        <v>9.5299999999999994</v>
      </c>
      <c r="D26" s="166">
        <v>8.7799999999999994</v>
      </c>
      <c r="E26" s="124">
        <v>10.279</v>
      </c>
      <c r="F26" s="124">
        <v>8.9570000000000007</v>
      </c>
      <c r="G26" s="124">
        <v>9.4909999999999997</v>
      </c>
      <c r="H26" s="124">
        <v>12.217000000000001</v>
      </c>
      <c r="I26" s="124">
        <v>14.646000000000001</v>
      </c>
      <c r="J26" s="124">
        <v>9.9789999999999992</v>
      </c>
      <c r="K26" s="124">
        <v>9.9380000000000006</v>
      </c>
      <c r="L26" s="124">
        <v>6.8890000000000002</v>
      </c>
      <c r="M26" s="124">
        <v>11.148999999999999</v>
      </c>
      <c r="N26" s="124">
        <v>8.36</v>
      </c>
      <c r="O26" s="124">
        <v>7.26</v>
      </c>
      <c r="P26" s="124">
        <v>8.3689999999999998</v>
      </c>
      <c r="Q26" s="124">
        <v>7.3810000000000002</v>
      </c>
      <c r="R26" s="124">
        <v>8.4559999999999995</v>
      </c>
      <c r="S26" s="124">
        <v>5.8710000000000004</v>
      </c>
      <c r="T26" s="124">
        <v>11.233000000000001</v>
      </c>
      <c r="U26" s="124">
        <v>8.7360000000000007</v>
      </c>
      <c r="V26" s="124">
        <v>8.92</v>
      </c>
      <c r="W26" s="124">
        <v>6.25</v>
      </c>
      <c r="X26" s="124">
        <v>6.976</v>
      </c>
      <c r="Y26" s="124">
        <v>3.407</v>
      </c>
      <c r="Z26" s="124">
        <v>5.83</v>
      </c>
      <c r="AA26" s="124">
        <v>9.4239999999999995</v>
      </c>
      <c r="AB26" s="124">
        <v>12.896000000000001</v>
      </c>
      <c r="AC26" s="124">
        <v>13.449</v>
      </c>
      <c r="AD26" s="124">
        <v>7.6420000000000003</v>
      </c>
      <c r="AE26" s="124">
        <v>8.2750000000000004</v>
      </c>
      <c r="AF26" s="124">
        <v>6.3140000000000001</v>
      </c>
      <c r="AG26" s="124">
        <v>7.0720000000000001</v>
      </c>
      <c r="AH26" s="125">
        <v>7.7729999999999997</v>
      </c>
      <c r="AI26" s="173">
        <v>4.24</v>
      </c>
      <c r="AJ26" s="173">
        <v>6.6630000000000003</v>
      </c>
      <c r="AK26" s="173">
        <v>10.032999999999999</v>
      </c>
      <c r="AL26" s="173">
        <v>6.5119999999999996</v>
      </c>
      <c r="AM26" s="173">
        <v>8.02</v>
      </c>
      <c r="AN26" s="173"/>
      <c r="AO26" s="173"/>
      <c r="AP26" s="173"/>
      <c r="AQ26" s="173"/>
      <c r="AR26" s="173"/>
      <c r="AS26" s="173"/>
      <c r="AT26" s="173"/>
      <c r="AU26" s="173"/>
      <c r="AV26" s="173"/>
      <c r="AW26" s="173"/>
      <c r="AX26" s="173"/>
      <c r="AY26" s="173"/>
    </row>
    <row r="27" spans="1:51" ht="15">
      <c r="A27" s="190">
        <v>44166</v>
      </c>
      <c r="B27" s="165">
        <v>6.34</v>
      </c>
      <c r="C27" s="165">
        <v>6.34</v>
      </c>
      <c r="D27" s="166">
        <v>6.34</v>
      </c>
      <c r="E27" s="124">
        <v>7.8070000000000004</v>
      </c>
      <c r="F27" s="124">
        <v>7.5</v>
      </c>
      <c r="G27" s="124">
        <v>7.8220000000000001</v>
      </c>
      <c r="H27" s="124">
        <v>8.5820000000000007</v>
      </c>
      <c r="I27" s="124">
        <v>10.192</v>
      </c>
      <c r="J27" s="124">
        <v>7.532</v>
      </c>
      <c r="K27" s="124">
        <v>7.0149999999999997</v>
      </c>
      <c r="L27" s="124">
        <v>5.6790000000000003</v>
      </c>
      <c r="M27" s="124">
        <v>7.516</v>
      </c>
      <c r="N27" s="124">
        <v>6.96</v>
      </c>
      <c r="O27" s="124">
        <v>6.0679999999999996</v>
      </c>
      <c r="P27" s="124">
        <v>7.0780000000000003</v>
      </c>
      <c r="Q27" s="124">
        <v>5.9</v>
      </c>
      <c r="R27" s="124">
        <v>7.3920000000000003</v>
      </c>
      <c r="S27" s="124">
        <v>4.8760000000000003</v>
      </c>
      <c r="T27" s="124">
        <v>8.3629999999999995</v>
      </c>
      <c r="U27" s="124">
        <v>7.0970000000000004</v>
      </c>
      <c r="V27" s="124">
        <v>7.6180000000000003</v>
      </c>
      <c r="W27" s="124">
        <v>4.7649999999999997</v>
      </c>
      <c r="X27" s="124">
        <v>6.0789999999999997</v>
      </c>
      <c r="Y27" s="124">
        <v>2.72</v>
      </c>
      <c r="Z27" s="124">
        <v>4.8879999999999999</v>
      </c>
      <c r="AA27" s="124">
        <v>6.6210000000000004</v>
      </c>
      <c r="AB27" s="124">
        <v>8.4809999999999999</v>
      </c>
      <c r="AC27" s="124">
        <v>7.766</v>
      </c>
      <c r="AD27" s="124">
        <v>6.4619999999999997</v>
      </c>
      <c r="AE27" s="124">
        <v>6.6929999999999996</v>
      </c>
      <c r="AF27" s="124">
        <v>5.0819999999999999</v>
      </c>
      <c r="AG27" s="124">
        <v>5.2130000000000001</v>
      </c>
      <c r="AH27" s="125">
        <v>6.2329999999999997</v>
      </c>
      <c r="AI27" s="173">
        <v>3.8380000000000001</v>
      </c>
      <c r="AJ27" s="173">
        <v>4.9569999999999999</v>
      </c>
      <c r="AK27" s="173">
        <v>6.8780000000000001</v>
      </c>
      <c r="AL27" s="173">
        <v>5.7009999999999996</v>
      </c>
      <c r="AM27" s="173">
        <v>5.54</v>
      </c>
      <c r="AN27" s="173"/>
      <c r="AO27" s="173"/>
      <c r="AP27" s="173"/>
      <c r="AQ27" s="173"/>
      <c r="AR27" s="173"/>
      <c r="AS27" s="173"/>
      <c r="AT27" s="173"/>
      <c r="AU27" s="173"/>
      <c r="AV27" s="173"/>
      <c r="AW27" s="173"/>
      <c r="AX27" s="173"/>
      <c r="AY27" s="173"/>
    </row>
    <row r="28" spans="1:51" ht="14.45" customHeight="1">
      <c r="A28" s="190">
        <v>44197</v>
      </c>
      <c r="B28" s="165">
        <v>5.62</v>
      </c>
      <c r="C28" s="165">
        <v>5.92</v>
      </c>
      <c r="D28" s="166">
        <v>5.39</v>
      </c>
      <c r="E28" s="124">
        <v>6.4909999999999997</v>
      </c>
      <c r="F28" s="124">
        <v>6.391</v>
      </c>
      <c r="G28" s="124">
        <v>6.6859999999999999</v>
      </c>
      <c r="H28" s="124">
        <v>7.1159999999999997</v>
      </c>
      <c r="I28" s="124">
        <v>7.5010000000000003</v>
      </c>
      <c r="J28" s="124">
        <v>6.1470000000000002</v>
      </c>
      <c r="K28" s="124">
        <v>5.6959999999999997</v>
      </c>
      <c r="L28" s="124">
        <v>4.8109999999999999</v>
      </c>
      <c r="M28" s="124">
        <v>5.8209999999999997</v>
      </c>
      <c r="N28" s="124">
        <v>5.8689999999999998</v>
      </c>
      <c r="O28" s="124">
        <v>5.1420000000000003</v>
      </c>
      <c r="P28" s="124">
        <v>6.1029999999999998</v>
      </c>
      <c r="Q28" s="124">
        <v>5.0060000000000002</v>
      </c>
      <c r="R28" s="124">
        <v>6.3570000000000002</v>
      </c>
      <c r="S28" s="124">
        <v>3.976</v>
      </c>
      <c r="T28" s="124">
        <v>6.9790000000000001</v>
      </c>
      <c r="U28" s="124">
        <v>5.4779999999999998</v>
      </c>
      <c r="V28" s="124">
        <v>6.5289999999999999</v>
      </c>
      <c r="W28" s="124">
        <v>4.0069999999999997</v>
      </c>
      <c r="X28" s="124">
        <v>5.22</v>
      </c>
      <c r="Y28" s="124">
        <v>2.33</v>
      </c>
      <c r="Z28" s="124">
        <v>3.9849999999999999</v>
      </c>
      <c r="AA28" s="124">
        <v>6.173</v>
      </c>
      <c r="AB28" s="124">
        <v>6.883</v>
      </c>
      <c r="AC28" s="124">
        <v>5.9809999999999999</v>
      </c>
      <c r="AD28" s="124">
        <v>5.24</v>
      </c>
      <c r="AE28" s="124">
        <v>5.6760000000000002</v>
      </c>
      <c r="AF28" s="124">
        <v>4.2949999999999999</v>
      </c>
      <c r="AG28" s="124">
        <v>4.33</v>
      </c>
      <c r="AH28" s="125">
        <v>5.2430000000000003</v>
      </c>
      <c r="AI28" s="173">
        <v>3.2919999999999998</v>
      </c>
      <c r="AJ28" s="173">
        <v>4.0720000000000001</v>
      </c>
      <c r="AK28" s="173">
        <v>5.6710000000000003</v>
      </c>
      <c r="AL28" s="173">
        <v>4.984</v>
      </c>
      <c r="AM28" s="173">
        <v>4.4480000000000004</v>
      </c>
      <c r="AN28" s="173"/>
      <c r="AO28" s="173"/>
      <c r="AP28" s="173"/>
      <c r="AQ28" s="173"/>
      <c r="AR28" s="173"/>
      <c r="AS28" s="173"/>
      <c r="AT28" s="173"/>
      <c r="AU28" s="173"/>
      <c r="AV28" s="173"/>
      <c r="AW28" s="173"/>
      <c r="AX28" s="173"/>
      <c r="AY28" s="173"/>
    </row>
    <row r="29" spans="1:51" ht="14.45" customHeight="1">
      <c r="A29" s="190">
        <v>44228</v>
      </c>
      <c r="B29" s="165">
        <v>4.9800000000000004</v>
      </c>
      <c r="C29" s="165">
        <v>5.27</v>
      </c>
      <c r="D29" s="166">
        <v>4.74</v>
      </c>
      <c r="E29" s="124">
        <v>5.1130000000000004</v>
      </c>
      <c r="F29" s="124">
        <v>5.05</v>
      </c>
      <c r="G29" s="124">
        <v>5.1829999999999998</v>
      </c>
      <c r="H29" s="124">
        <v>6.4420000000000002</v>
      </c>
      <c r="I29" s="124">
        <v>8.3970000000000002</v>
      </c>
      <c r="J29" s="124">
        <v>4.8280000000000003</v>
      </c>
      <c r="K29" s="124">
        <v>4.4569999999999999</v>
      </c>
      <c r="L29" s="124">
        <v>3.774</v>
      </c>
      <c r="M29" s="124">
        <v>4.718</v>
      </c>
      <c r="N29" s="124">
        <v>4.7210000000000001</v>
      </c>
      <c r="O29" s="124">
        <v>4.0209999999999999</v>
      </c>
      <c r="P29" s="124">
        <v>4.8339999999999996</v>
      </c>
      <c r="Q29" s="124">
        <v>4.8109999999999999</v>
      </c>
      <c r="R29" s="124">
        <v>6.1390000000000002</v>
      </c>
      <c r="S29" s="124">
        <v>3.09</v>
      </c>
      <c r="T29" s="124">
        <v>5.4939999999999998</v>
      </c>
      <c r="U29" s="124">
        <v>4.8600000000000003</v>
      </c>
      <c r="V29" s="124">
        <v>5.3949999999999996</v>
      </c>
      <c r="W29" s="124">
        <v>3.1629999999999998</v>
      </c>
      <c r="X29" s="124">
        <v>4.1340000000000003</v>
      </c>
      <c r="Y29" s="124">
        <v>2.1349999999999998</v>
      </c>
      <c r="Z29" s="124">
        <v>3.17</v>
      </c>
      <c r="AA29" s="124">
        <v>5.2110000000000003</v>
      </c>
      <c r="AB29" s="124">
        <v>5.4550000000000001</v>
      </c>
      <c r="AC29" s="124">
        <v>5.0049999999999999</v>
      </c>
      <c r="AD29" s="124">
        <v>4.0529999999999999</v>
      </c>
      <c r="AE29" s="124">
        <v>4.7119999999999997</v>
      </c>
      <c r="AF29" s="124">
        <v>3.3490000000000002</v>
      </c>
      <c r="AG29" s="124">
        <v>3.4460000000000002</v>
      </c>
      <c r="AH29" s="125">
        <v>3.9929999999999999</v>
      </c>
      <c r="AI29" s="173">
        <v>2.7240000000000002</v>
      </c>
      <c r="AJ29" s="173">
        <v>3.64</v>
      </c>
      <c r="AK29" s="173">
        <v>5.7190000000000003</v>
      </c>
      <c r="AL29" s="173">
        <v>4.0209999999999999</v>
      </c>
      <c r="AM29" s="173">
        <v>3.4359999999999999</v>
      </c>
      <c r="AN29" s="173"/>
      <c r="AO29" s="173"/>
      <c r="AP29" s="173"/>
      <c r="AQ29" s="173"/>
      <c r="AR29" s="173"/>
      <c r="AS29" s="173"/>
      <c r="AT29" s="173"/>
      <c r="AU29" s="173"/>
      <c r="AV29" s="173"/>
      <c r="AW29" s="173"/>
      <c r="AX29" s="173"/>
      <c r="AY29" s="173"/>
    </row>
    <row r="30" spans="1:51" ht="14.45" customHeight="1">
      <c r="A30" s="190">
        <v>44256</v>
      </c>
      <c r="B30" s="165">
        <v>7.55</v>
      </c>
      <c r="C30" s="165">
        <v>10.29</v>
      </c>
      <c r="D30" s="166">
        <v>8.6</v>
      </c>
      <c r="E30" s="124">
        <v>6.9269999999999996</v>
      </c>
      <c r="F30" s="124">
        <v>6.4249999999999998</v>
      </c>
      <c r="G30" s="124">
        <v>14.209</v>
      </c>
      <c r="H30" s="124">
        <v>14.936999999999999</v>
      </c>
      <c r="I30" s="124">
        <v>12.135</v>
      </c>
      <c r="J30" s="124">
        <v>6.1559999999999997</v>
      </c>
      <c r="K30" s="124">
        <v>11.36</v>
      </c>
      <c r="L30" s="124">
        <v>5.6580000000000004</v>
      </c>
      <c r="M30" s="124">
        <v>5.0609999999999999</v>
      </c>
      <c r="N30" s="124">
        <v>6.4130000000000003</v>
      </c>
      <c r="O30" s="124">
        <v>6.7039999999999997</v>
      </c>
      <c r="P30" s="124">
        <v>7.6769999999999996</v>
      </c>
      <c r="Q30" s="124">
        <v>13.492000000000001</v>
      </c>
      <c r="R30" s="124">
        <v>6.9669999999999996</v>
      </c>
      <c r="S30" s="124">
        <v>13.116</v>
      </c>
      <c r="T30" s="124">
        <v>8.17</v>
      </c>
      <c r="U30" s="124">
        <v>7.3650000000000002</v>
      </c>
      <c r="V30" s="124">
        <v>6.6050000000000004</v>
      </c>
      <c r="W30" s="124">
        <v>5.9189999999999996</v>
      </c>
      <c r="X30" s="124">
        <v>4.806</v>
      </c>
      <c r="Y30" s="124">
        <v>3.8639999999999999</v>
      </c>
      <c r="Z30" s="124">
        <v>10.930999999999999</v>
      </c>
      <c r="AA30" s="124">
        <v>11.077999999999999</v>
      </c>
      <c r="AB30" s="124">
        <v>6.69</v>
      </c>
      <c r="AC30" s="124">
        <v>17.466999999999999</v>
      </c>
      <c r="AD30" s="124">
        <v>5.1369999999999996</v>
      </c>
      <c r="AE30" s="124">
        <v>7.5049999999999999</v>
      </c>
      <c r="AF30" s="124">
        <v>3.74</v>
      </c>
      <c r="AG30" s="124">
        <v>5.681</v>
      </c>
      <c r="AH30" s="125">
        <v>7.9980000000000002</v>
      </c>
      <c r="AI30" s="173">
        <v>3.867</v>
      </c>
      <c r="AJ30" s="173">
        <v>8.4190000000000005</v>
      </c>
      <c r="AK30" s="173">
        <v>11.596</v>
      </c>
      <c r="AL30" s="173">
        <v>4.8150000000000004</v>
      </c>
      <c r="AM30" s="173">
        <v>4.141</v>
      </c>
      <c r="AN30" s="173"/>
      <c r="AO30" s="173"/>
      <c r="AP30" s="173"/>
      <c r="AQ30" s="173"/>
      <c r="AR30" s="173"/>
      <c r="AS30" s="173"/>
      <c r="AT30" s="173"/>
      <c r="AU30" s="173"/>
      <c r="AV30" s="173"/>
      <c r="AW30" s="173"/>
      <c r="AX30" s="173"/>
      <c r="AY30" s="173"/>
    </row>
    <row r="31" spans="1:51" ht="14.45" customHeight="1">
      <c r="A31" s="190">
        <v>44287</v>
      </c>
      <c r="B31" s="165">
        <v>18.53</v>
      </c>
      <c r="C31" s="165">
        <v>27.74</v>
      </c>
      <c r="D31" s="166">
        <v>23.32</v>
      </c>
      <c r="E31" s="124">
        <v>15.590999999999999</v>
      </c>
      <c r="F31" s="124">
        <v>17.606999999999999</v>
      </c>
      <c r="G31" s="124">
        <v>36.405000000000001</v>
      </c>
      <c r="H31" s="124">
        <v>37.39</v>
      </c>
      <c r="I31" s="124">
        <v>40.451000000000001</v>
      </c>
      <c r="J31" s="124">
        <v>15.074999999999999</v>
      </c>
      <c r="K31" s="124">
        <v>42.534999999999997</v>
      </c>
      <c r="L31" s="124">
        <v>16.998000000000001</v>
      </c>
      <c r="M31" s="124">
        <v>16.855</v>
      </c>
      <c r="N31" s="124">
        <v>33.292000000000002</v>
      </c>
      <c r="O31" s="124">
        <v>27.323</v>
      </c>
      <c r="P31" s="124">
        <v>23.259</v>
      </c>
      <c r="Q31" s="124">
        <v>21.99</v>
      </c>
      <c r="R31" s="124">
        <v>11.548999999999999</v>
      </c>
      <c r="S31" s="124">
        <v>25.321999999999999</v>
      </c>
      <c r="T31" s="124">
        <v>19.334</v>
      </c>
      <c r="U31" s="124">
        <v>12.693</v>
      </c>
      <c r="V31" s="124">
        <v>22.795000000000002</v>
      </c>
      <c r="W31" s="124">
        <v>24.43</v>
      </c>
      <c r="X31" s="124">
        <v>8.9380000000000006</v>
      </c>
      <c r="Y31" s="124">
        <v>8.6649999999999991</v>
      </c>
      <c r="Z31" s="124">
        <v>37.567</v>
      </c>
      <c r="AA31" s="124">
        <v>33.820999999999998</v>
      </c>
      <c r="AB31" s="124">
        <v>22.710999999999999</v>
      </c>
      <c r="AC31" s="124">
        <v>26.542000000000002</v>
      </c>
      <c r="AD31" s="124">
        <v>20.727</v>
      </c>
      <c r="AE31" s="124">
        <v>14.013999999999999</v>
      </c>
      <c r="AF31" s="124">
        <v>12.532999999999999</v>
      </c>
      <c r="AG31" s="124">
        <v>15.372</v>
      </c>
      <c r="AH31" s="125">
        <v>25.576000000000001</v>
      </c>
      <c r="AI31" s="173">
        <v>7.3680000000000003</v>
      </c>
      <c r="AJ31" s="173">
        <v>19</v>
      </c>
      <c r="AK31" s="173">
        <v>15.159000000000001</v>
      </c>
      <c r="AL31" s="173">
        <v>12.861000000000001</v>
      </c>
      <c r="AM31" s="173">
        <v>9.2059999999999995</v>
      </c>
      <c r="AN31" s="173"/>
      <c r="AO31" s="173"/>
      <c r="AP31" s="173"/>
      <c r="AQ31" s="173"/>
      <c r="AR31" s="173"/>
      <c r="AS31" s="173"/>
      <c r="AT31" s="173"/>
      <c r="AU31" s="173"/>
      <c r="AV31" s="173"/>
      <c r="AW31" s="173"/>
      <c r="AX31" s="173"/>
      <c r="AY31" s="173"/>
    </row>
    <row r="32" spans="1:51" ht="14.45" customHeight="1">
      <c r="A32" s="190">
        <v>44317</v>
      </c>
      <c r="B32" s="165">
        <v>61.91</v>
      </c>
      <c r="C32" s="165">
        <v>83.88</v>
      </c>
      <c r="D32" s="166">
        <v>71.430000000000007</v>
      </c>
      <c r="E32" s="124">
        <v>61.232999999999997</v>
      </c>
      <c r="F32" s="124">
        <v>96.744</v>
      </c>
      <c r="G32" s="124">
        <v>102.119</v>
      </c>
      <c r="H32" s="124">
        <v>83.224999999999994</v>
      </c>
      <c r="I32" s="124">
        <v>103.218</v>
      </c>
      <c r="J32" s="124">
        <v>43.317999999999998</v>
      </c>
      <c r="K32" s="124">
        <v>69.501000000000005</v>
      </c>
      <c r="L32" s="124">
        <v>56.41</v>
      </c>
      <c r="M32" s="124">
        <v>59.765000000000001</v>
      </c>
      <c r="N32" s="124">
        <v>84.471000000000004</v>
      </c>
      <c r="O32" s="124">
        <v>90.600999999999999</v>
      </c>
      <c r="P32" s="124">
        <v>74.765000000000001</v>
      </c>
      <c r="Q32" s="124">
        <v>60.024000000000001</v>
      </c>
      <c r="R32" s="124">
        <v>57.15</v>
      </c>
      <c r="S32" s="124">
        <v>94.16</v>
      </c>
      <c r="T32" s="124">
        <v>69.695999999999998</v>
      </c>
      <c r="U32" s="124">
        <v>63.573999999999998</v>
      </c>
      <c r="V32" s="124">
        <v>58.456000000000003</v>
      </c>
      <c r="W32" s="124">
        <v>111.59</v>
      </c>
      <c r="X32" s="124">
        <v>17.213000000000001</v>
      </c>
      <c r="Y32" s="124">
        <v>47.107999999999997</v>
      </c>
      <c r="Z32" s="124">
        <v>89.328000000000003</v>
      </c>
      <c r="AA32" s="124">
        <v>108.64700000000001</v>
      </c>
      <c r="AB32" s="124">
        <v>56.959000000000003</v>
      </c>
      <c r="AC32" s="124">
        <v>76.855999999999995</v>
      </c>
      <c r="AD32" s="124">
        <v>80.108999999999995</v>
      </c>
      <c r="AE32" s="124">
        <v>89.346000000000004</v>
      </c>
      <c r="AF32" s="124">
        <v>36.177</v>
      </c>
      <c r="AG32" s="124">
        <v>47.886000000000003</v>
      </c>
      <c r="AH32" s="125">
        <v>55.259</v>
      </c>
      <c r="AI32" s="173">
        <v>20.800999999999998</v>
      </c>
      <c r="AJ32" s="173">
        <v>55.966999999999999</v>
      </c>
      <c r="AK32" s="173">
        <v>47.735999999999997</v>
      </c>
      <c r="AL32" s="173">
        <v>41.399000000000001</v>
      </c>
      <c r="AM32" s="173">
        <v>54.987000000000002</v>
      </c>
      <c r="AN32" s="173"/>
      <c r="AO32" s="173"/>
      <c r="AP32" s="173"/>
      <c r="AQ32" s="173"/>
      <c r="AR32" s="173"/>
      <c r="AS32" s="173"/>
      <c r="AT32" s="173"/>
      <c r="AU32" s="173"/>
      <c r="AV32" s="173"/>
      <c r="AW32" s="173"/>
      <c r="AX32" s="173"/>
      <c r="AY32" s="173"/>
    </row>
    <row r="33" spans="1:51" ht="14.45" customHeight="1">
      <c r="A33" s="190">
        <v>44348</v>
      </c>
      <c r="B33" s="165">
        <v>49.36</v>
      </c>
      <c r="C33" s="165">
        <v>91.16</v>
      </c>
      <c r="D33" s="166">
        <v>70.349999999999994</v>
      </c>
      <c r="E33" s="124">
        <v>128.42099999999999</v>
      </c>
      <c r="F33" s="124">
        <v>109.39</v>
      </c>
      <c r="G33" s="124">
        <v>153.96100000000001</v>
      </c>
      <c r="H33" s="124">
        <v>130.83799999999999</v>
      </c>
      <c r="I33" s="124">
        <v>126.167</v>
      </c>
      <c r="J33" s="124">
        <v>78.265000000000001</v>
      </c>
      <c r="K33" s="124">
        <v>53.082999999999998</v>
      </c>
      <c r="L33" s="124">
        <v>67.623999999999995</v>
      </c>
      <c r="M33" s="124">
        <v>92.894999999999996</v>
      </c>
      <c r="N33" s="124">
        <v>54.488999999999997</v>
      </c>
      <c r="O33" s="124">
        <v>122.06</v>
      </c>
      <c r="P33" s="124">
        <v>65.167000000000002</v>
      </c>
      <c r="Q33" s="124">
        <v>133.709</v>
      </c>
      <c r="R33" s="124">
        <v>28.654</v>
      </c>
      <c r="S33" s="124">
        <v>137.07599999999999</v>
      </c>
      <c r="T33" s="124">
        <v>61.091000000000001</v>
      </c>
      <c r="U33" s="124">
        <v>111.38200000000001</v>
      </c>
      <c r="V33" s="124">
        <v>29.77</v>
      </c>
      <c r="W33" s="124">
        <v>60.082999999999998</v>
      </c>
      <c r="X33" s="124">
        <v>9.1029999999999998</v>
      </c>
      <c r="Y33" s="124">
        <v>38.384999999999998</v>
      </c>
      <c r="Z33" s="124">
        <v>47.741</v>
      </c>
      <c r="AA33" s="124">
        <v>128.71799999999999</v>
      </c>
      <c r="AB33" s="124">
        <v>30.265000000000001</v>
      </c>
      <c r="AC33" s="124">
        <v>49.683999999999997</v>
      </c>
      <c r="AD33" s="124">
        <v>103.788</v>
      </c>
      <c r="AE33" s="124">
        <v>48.006</v>
      </c>
      <c r="AF33" s="124">
        <v>61.122999999999998</v>
      </c>
      <c r="AG33" s="124">
        <v>91.760999999999996</v>
      </c>
      <c r="AH33" s="125">
        <v>29.385000000000002</v>
      </c>
      <c r="AI33" s="173">
        <v>28.824999999999999</v>
      </c>
      <c r="AJ33" s="173">
        <v>72.828000000000003</v>
      </c>
      <c r="AK33" s="173">
        <v>87.409000000000006</v>
      </c>
      <c r="AL33" s="173">
        <v>48.737000000000002</v>
      </c>
      <c r="AM33" s="173">
        <v>90.325999999999993</v>
      </c>
      <c r="AN33" s="173"/>
      <c r="AO33" s="173"/>
      <c r="AP33" s="173"/>
      <c r="AQ33" s="173"/>
      <c r="AR33" s="173"/>
      <c r="AS33" s="173"/>
      <c r="AT33" s="173"/>
      <c r="AU33" s="173"/>
      <c r="AV33" s="173"/>
      <c r="AW33" s="173"/>
      <c r="AX33" s="173"/>
      <c r="AY33" s="173"/>
    </row>
    <row r="34" spans="1:51" ht="14.45" customHeight="1">
      <c r="A34" s="190">
        <v>44378</v>
      </c>
      <c r="B34" s="163">
        <v>17.920000000000002</v>
      </c>
      <c r="C34" s="163">
        <v>37.72</v>
      </c>
      <c r="D34" s="166">
        <v>29.01</v>
      </c>
      <c r="E34" s="124">
        <v>66.613</v>
      </c>
      <c r="F34" s="124">
        <v>38.564999999999998</v>
      </c>
      <c r="G34" s="124">
        <v>42.081000000000003</v>
      </c>
      <c r="H34" s="124">
        <v>59.220999999999997</v>
      </c>
      <c r="I34" s="124">
        <v>36.19</v>
      </c>
      <c r="J34" s="124">
        <v>27.451000000000001</v>
      </c>
      <c r="K34" s="124">
        <v>19.702999999999999</v>
      </c>
      <c r="L34" s="124">
        <v>32.619999999999997</v>
      </c>
      <c r="M34" s="124">
        <v>34.536000000000001</v>
      </c>
      <c r="N34" s="124">
        <v>23.837</v>
      </c>
      <c r="O34" s="124">
        <v>38.043999999999997</v>
      </c>
      <c r="P34" s="124">
        <v>18.989999999999998</v>
      </c>
      <c r="Q34" s="124">
        <v>79.947999999999993</v>
      </c>
      <c r="R34" s="124">
        <v>11.651</v>
      </c>
      <c r="S34" s="124">
        <v>35.302999999999997</v>
      </c>
      <c r="T34" s="124">
        <v>27.501000000000001</v>
      </c>
      <c r="U34" s="124">
        <v>61.360999999999997</v>
      </c>
      <c r="V34" s="124">
        <v>11.38</v>
      </c>
      <c r="W34" s="124">
        <v>18.27</v>
      </c>
      <c r="X34" s="124">
        <v>4.8369999999999997</v>
      </c>
      <c r="Y34" s="124">
        <v>13.198</v>
      </c>
      <c r="Z34" s="124">
        <v>16.388999999999999</v>
      </c>
      <c r="AA34" s="124">
        <v>43.439</v>
      </c>
      <c r="AB34" s="124">
        <v>16.722000000000001</v>
      </c>
      <c r="AC34" s="124">
        <v>19.405000000000001</v>
      </c>
      <c r="AD34" s="124">
        <v>31.574000000000002</v>
      </c>
      <c r="AE34" s="124">
        <v>16.276</v>
      </c>
      <c r="AF34" s="124">
        <v>17.303999999999998</v>
      </c>
      <c r="AG34" s="124">
        <v>27.367000000000001</v>
      </c>
      <c r="AH34" s="125">
        <v>12.667</v>
      </c>
      <c r="AI34" s="173">
        <v>10.163</v>
      </c>
      <c r="AJ34" s="173">
        <v>20.221</v>
      </c>
      <c r="AK34" s="173">
        <v>29.253</v>
      </c>
      <c r="AL34" s="173">
        <v>25.658999999999999</v>
      </c>
      <c r="AM34" s="173">
        <v>39.045999999999999</v>
      </c>
      <c r="AN34" s="173"/>
      <c r="AO34" s="173"/>
      <c r="AP34" s="173"/>
      <c r="AQ34" s="173"/>
      <c r="AR34" s="173"/>
      <c r="AS34" s="173"/>
      <c r="AT34" s="173"/>
      <c r="AU34" s="173"/>
      <c r="AV34" s="173"/>
      <c r="AW34" s="173"/>
      <c r="AX34" s="173"/>
      <c r="AY34" s="173"/>
    </row>
    <row r="35" spans="1:51" ht="14.45" customHeight="1">
      <c r="A35" s="190">
        <v>44409</v>
      </c>
      <c r="B35" s="163">
        <v>14.76</v>
      </c>
      <c r="C35" s="163">
        <v>23.65</v>
      </c>
      <c r="D35" s="166">
        <v>19.8</v>
      </c>
      <c r="E35" s="124">
        <v>25.548999999999999</v>
      </c>
      <c r="F35" s="124">
        <v>27.706</v>
      </c>
      <c r="G35" s="124">
        <v>17.073</v>
      </c>
      <c r="H35" s="124">
        <v>23.928999999999998</v>
      </c>
      <c r="I35" s="124">
        <v>20.797000000000001</v>
      </c>
      <c r="J35" s="124">
        <v>33.302999999999997</v>
      </c>
      <c r="K35" s="124">
        <v>17.913</v>
      </c>
      <c r="L35" s="124">
        <v>23.347999999999999</v>
      </c>
      <c r="M35" s="124">
        <v>18.190000000000001</v>
      </c>
      <c r="N35" s="124">
        <v>19.163</v>
      </c>
      <c r="O35" s="124">
        <v>19.785</v>
      </c>
      <c r="P35" s="124">
        <v>13.433</v>
      </c>
      <c r="Q35" s="124">
        <v>27.073</v>
      </c>
      <c r="R35" s="124">
        <v>9.2620000000000005</v>
      </c>
      <c r="S35" s="124">
        <v>26.73</v>
      </c>
      <c r="T35" s="124">
        <v>15.311999999999999</v>
      </c>
      <c r="U35" s="124">
        <v>50.935000000000002</v>
      </c>
      <c r="V35" s="124">
        <v>10.055999999999999</v>
      </c>
      <c r="W35" s="124">
        <v>23.718</v>
      </c>
      <c r="X35" s="124">
        <v>3.782</v>
      </c>
      <c r="Y35" s="124">
        <v>10.401999999999999</v>
      </c>
      <c r="Z35" s="124">
        <v>10.135999999999999</v>
      </c>
      <c r="AA35" s="124">
        <v>22.751999999999999</v>
      </c>
      <c r="AB35" s="124">
        <v>13.555</v>
      </c>
      <c r="AC35" s="124">
        <v>26.655000000000001</v>
      </c>
      <c r="AD35" s="124">
        <v>15.135999999999999</v>
      </c>
      <c r="AE35" s="124">
        <v>9.6880000000000006</v>
      </c>
      <c r="AF35" s="124">
        <v>14.295</v>
      </c>
      <c r="AG35" s="124">
        <v>13.19</v>
      </c>
      <c r="AH35" s="125">
        <v>7.8179999999999996</v>
      </c>
      <c r="AI35" s="173">
        <v>10.272</v>
      </c>
      <c r="AJ35" s="173">
        <v>15.018000000000001</v>
      </c>
      <c r="AK35" s="173">
        <v>13.224</v>
      </c>
      <c r="AL35" s="173">
        <v>15.657</v>
      </c>
      <c r="AM35" s="173">
        <v>31.995999999999999</v>
      </c>
      <c r="AN35" s="173"/>
      <c r="AO35" s="173"/>
      <c r="AP35" s="173"/>
      <c r="AQ35" s="173"/>
      <c r="AR35" s="173"/>
      <c r="AS35" s="173"/>
      <c r="AT35" s="173"/>
      <c r="AU35" s="173"/>
      <c r="AV35" s="173"/>
      <c r="AW35" s="173"/>
      <c r="AX35" s="173"/>
      <c r="AY35" s="173"/>
    </row>
    <row r="36" spans="1:51" ht="15">
      <c r="A36" s="190">
        <v>44440</v>
      </c>
      <c r="B36" s="163">
        <v>14.65</v>
      </c>
      <c r="C36" s="163">
        <v>21.07</v>
      </c>
      <c r="D36" s="164">
        <v>17.47</v>
      </c>
      <c r="E36" s="124">
        <v>12.888</v>
      </c>
      <c r="F36" s="124">
        <v>20.408999999999999</v>
      </c>
      <c r="G36" s="124">
        <v>19.571000000000002</v>
      </c>
      <c r="H36" s="124">
        <v>24.361000000000001</v>
      </c>
      <c r="I36" s="124">
        <v>12.702999999999999</v>
      </c>
      <c r="J36" s="124">
        <v>22.593</v>
      </c>
      <c r="K36" s="124">
        <v>10.08</v>
      </c>
      <c r="L36" s="124">
        <v>17.844000000000001</v>
      </c>
      <c r="M36" s="124">
        <v>32.996000000000002</v>
      </c>
      <c r="N36" s="124">
        <v>15.247</v>
      </c>
      <c r="O36" s="124">
        <v>17.635000000000002</v>
      </c>
      <c r="P36" s="124">
        <v>14.965999999999999</v>
      </c>
      <c r="Q36" s="124">
        <v>16.619</v>
      </c>
      <c r="R36" s="124">
        <v>8.9190000000000005</v>
      </c>
      <c r="S36" s="124">
        <v>33.585000000000001</v>
      </c>
      <c r="T36" s="124">
        <v>12.781000000000001</v>
      </c>
      <c r="U36" s="124">
        <v>32.594000000000001</v>
      </c>
      <c r="V36" s="124">
        <v>7.8419999999999996</v>
      </c>
      <c r="W36" s="124">
        <v>11.161</v>
      </c>
      <c r="X36" s="124">
        <v>7.617</v>
      </c>
      <c r="Y36" s="124">
        <v>14.379</v>
      </c>
      <c r="Z36" s="124">
        <v>14.221</v>
      </c>
      <c r="AA36" s="124">
        <v>17.016999999999999</v>
      </c>
      <c r="AB36" s="124">
        <v>12.903</v>
      </c>
      <c r="AC36" s="124">
        <v>16.881</v>
      </c>
      <c r="AD36" s="124">
        <v>15.377000000000001</v>
      </c>
      <c r="AE36" s="125">
        <v>8.7919999999999998</v>
      </c>
      <c r="AF36" s="124">
        <v>10.005000000000001</v>
      </c>
      <c r="AG36" s="124">
        <v>10.154999999999999</v>
      </c>
      <c r="AH36" s="124">
        <v>6.1429999999999998</v>
      </c>
      <c r="AI36" s="173">
        <v>24.196999999999999</v>
      </c>
      <c r="AJ36" s="173">
        <v>14.673</v>
      </c>
      <c r="AK36" s="173">
        <v>10.57</v>
      </c>
      <c r="AL36" s="173">
        <v>8.4719999999999995</v>
      </c>
      <c r="AM36" s="173">
        <v>32.322000000000003</v>
      </c>
      <c r="AN36" s="173"/>
      <c r="AO36" s="173"/>
      <c r="AP36" s="173"/>
      <c r="AQ36" s="173"/>
      <c r="AR36" s="173"/>
      <c r="AS36" s="173"/>
      <c r="AT36" s="173"/>
      <c r="AU36" s="173"/>
      <c r="AV36" s="173"/>
      <c r="AW36" s="173"/>
      <c r="AX36" s="173"/>
      <c r="AY36" s="173"/>
    </row>
    <row r="37" spans="1:51" ht="15">
      <c r="A37" s="190">
        <v>44470</v>
      </c>
      <c r="B37" s="164">
        <v>10.8</v>
      </c>
      <c r="C37" s="164">
        <v>17.88</v>
      </c>
      <c r="D37" s="164">
        <v>15.64</v>
      </c>
      <c r="E37" s="124">
        <v>17.167000000000002</v>
      </c>
      <c r="F37" s="124">
        <v>15.21</v>
      </c>
      <c r="G37" s="124">
        <v>21.885000000000002</v>
      </c>
      <c r="H37" s="124">
        <v>25.792000000000002</v>
      </c>
      <c r="I37" s="124">
        <v>10.67</v>
      </c>
      <c r="J37" s="124">
        <v>17.106999999999999</v>
      </c>
      <c r="K37" s="124">
        <v>11.412000000000001</v>
      </c>
      <c r="L37" s="124">
        <v>18.640999999999998</v>
      </c>
      <c r="M37" s="124">
        <v>12.581</v>
      </c>
      <c r="N37" s="124">
        <v>9.2889999999999997</v>
      </c>
      <c r="O37" s="124">
        <v>11.372999999999999</v>
      </c>
      <c r="P37" s="124">
        <v>9.6180000000000003</v>
      </c>
      <c r="Q37" s="124">
        <v>11.718999999999999</v>
      </c>
      <c r="R37" s="124">
        <v>9.6620000000000008</v>
      </c>
      <c r="S37" s="124">
        <v>23.103999999999999</v>
      </c>
      <c r="T37" s="124">
        <v>9.8960000000000008</v>
      </c>
      <c r="U37" s="124">
        <v>13.471</v>
      </c>
      <c r="V37" s="124">
        <v>7.8949999999999996</v>
      </c>
      <c r="W37" s="124">
        <v>8.3829999999999991</v>
      </c>
      <c r="X37" s="124">
        <v>5.5819999999999999</v>
      </c>
      <c r="Y37" s="124">
        <v>8.6549999999999994</v>
      </c>
      <c r="Z37" s="124">
        <v>13.425000000000001</v>
      </c>
      <c r="AA37" s="124">
        <v>23.021000000000001</v>
      </c>
      <c r="AB37" s="124">
        <v>37.26</v>
      </c>
      <c r="AC37" s="124">
        <v>13.221</v>
      </c>
      <c r="AD37" s="124">
        <v>10.763</v>
      </c>
      <c r="AE37" s="125">
        <v>8.3160000000000007</v>
      </c>
      <c r="AF37" s="124">
        <v>11.086</v>
      </c>
      <c r="AG37" s="124">
        <v>12.294</v>
      </c>
      <c r="AH37" s="124">
        <v>5.3330000000000002</v>
      </c>
      <c r="AI37" s="173">
        <v>13.941000000000001</v>
      </c>
      <c r="AJ37" s="173">
        <v>19.957999999999998</v>
      </c>
      <c r="AK37" s="173">
        <v>7.5609999999999999</v>
      </c>
      <c r="AL37" s="173">
        <v>16.390999999999998</v>
      </c>
      <c r="AM37" s="173">
        <v>18.928000000000001</v>
      </c>
      <c r="AN37" s="173"/>
      <c r="AO37" s="173"/>
      <c r="AP37" s="173"/>
      <c r="AQ37" s="173"/>
      <c r="AR37" s="173"/>
      <c r="AS37" s="173"/>
      <c r="AT37" s="173"/>
      <c r="AU37" s="173"/>
      <c r="AV37" s="173"/>
      <c r="AW37" s="173"/>
      <c r="AX37" s="173"/>
      <c r="AY37" s="173"/>
    </row>
    <row r="38" spans="1:51" ht="15">
      <c r="A38" s="190">
        <v>44501</v>
      </c>
      <c r="B38" s="164">
        <v>7.67</v>
      </c>
      <c r="C38" s="164">
        <v>9.5299999999999994</v>
      </c>
      <c r="D38" s="164">
        <v>8.7799999999999994</v>
      </c>
      <c r="E38" s="124">
        <v>8.9749999999999996</v>
      </c>
      <c r="F38" s="124">
        <v>9.59</v>
      </c>
      <c r="G38" s="124">
        <v>12.257999999999999</v>
      </c>
      <c r="H38" s="124">
        <v>15.154999999999999</v>
      </c>
      <c r="I38" s="124">
        <v>10.029</v>
      </c>
      <c r="J38" s="124">
        <v>10.039</v>
      </c>
      <c r="K38" s="124">
        <v>6.9740000000000002</v>
      </c>
      <c r="L38" s="124">
        <v>11.544</v>
      </c>
      <c r="M38" s="124">
        <v>8.2949999999999999</v>
      </c>
      <c r="N38" s="124">
        <v>7.3659999999999997</v>
      </c>
      <c r="O38" s="124">
        <v>8.4039999999999999</v>
      </c>
      <c r="P38" s="124">
        <v>7.5389999999999997</v>
      </c>
      <c r="Q38" s="124">
        <v>8.48</v>
      </c>
      <c r="R38" s="124">
        <v>6.0209999999999999</v>
      </c>
      <c r="S38" s="124">
        <v>11.225</v>
      </c>
      <c r="T38" s="124">
        <v>8.9440000000000008</v>
      </c>
      <c r="U38" s="124">
        <v>8.9710000000000001</v>
      </c>
      <c r="V38" s="124">
        <v>6.3410000000000002</v>
      </c>
      <c r="W38" s="124">
        <v>6.9340000000000002</v>
      </c>
      <c r="X38" s="124">
        <v>3.5609999999999999</v>
      </c>
      <c r="Y38" s="124">
        <v>5.8120000000000003</v>
      </c>
      <c r="Z38" s="124">
        <v>9.4550000000000001</v>
      </c>
      <c r="AA38" s="124">
        <v>12.913</v>
      </c>
      <c r="AB38" s="124">
        <v>14.037000000000001</v>
      </c>
      <c r="AC38" s="124">
        <v>7.65</v>
      </c>
      <c r="AD38" s="124">
        <v>8.3279999999999994</v>
      </c>
      <c r="AE38" s="125">
        <v>6.4470000000000001</v>
      </c>
      <c r="AF38" s="124">
        <v>7.4390000000000001</v>
      </c>
      <c r="AG38" s="124">
        <v>7.806</v>
      </c>
      <c r="AH38" s="124">
        <v>4.45</v>
      </c>
      <c r="AI38" s="173">
        <v>6.7770000000000001</v>
      </c>
      <c r="AJ38" s="173">
        <v>10.244</v>
      </c>
      <c r="AK38" s="173">
        <v>6.6539999999999999</v>
      </c>
      <c r="AL38" s="173">
        <v>8.0809999999999995</v>
      </c>
      <c r="AM38" s="173">
        <v>10.39</v>
      </c>
      <c r="AN38" s="173"/>
      <c r="AO38" s="173"/>
      <c r="AP38" s="173"/>
      <c r="AQ38" s="173"/>
      <c r="AR38" s="173"/>
      <c r="AS38" s="173"/>
      <c r="AT38" s="173"/>
      <c r="AU38" s="173"/>
      <c r="AV38" s="173"/>
      <c r="AW38" s="173"/>
      <c r="AX38" s="173"/>
      <c r="AY38" s="173"/>
    </row>
    <row r="39" spans="1:51" ht="15">
      <c r="A39" s="190">
        <v>44531</v>
      </c>
      <c r="B39" s="164">
        <v>6.34</v>
      </c>
      <c r="C39" s="164">
        <v>6.34</v>
      </c>
      <c r="D39" s="164">
        <v>6.34</v>
      </c>
      <c r="E39" s="124">
        <v>7.5149999999999997</v>
      </c>
      <c r="F39" s="124">
        <v>7.9080000000000004</v>
      </c>
      <c r="G39" s="124">
        <v>8.6150000000000002</v>
      </c>
      <c r="H39" s="124">
        <v>10.416</v>
      </c>
      <c r="I39" s="124">
        <v>7.57</v>
      </c>
      <c r="J39" s="124">
        <v>7.101</v>
      </c>
      <c r="K39" s="124">
        <v>5.7539999999999996</v>
      </c>
      <c r="L39" s="124">
        <v>7.7560000000000002</v>
      </c>
      <c r="M39" s="124">
        <v>6.9039999999999999</v>
      </c>
      <c r="N39" s="124">
        <v>6.1580000000000004</v>
      </c>
      <c r="O39" s="124">
        <v>7.1079999999999997</v>
      </c>
      <c r="P39" s="124">
        <v>5.992</v>
      </c>
      <c r="Q39" s="124">
        <v>7.4139999999999997</v>
      </c>
      <c r="R39" s="124">
        <v>5.0039999999999996</v>
      </c>
      <c r="S39" s="124">
        <v>8.3559999999999999</v>
      </c>
      <c r="T39" s="124">
        <v>7.2789999999999999</v>
      </c>
      <c r="U39" s="124">
        <v>7.6639999999999997</v>
      </c>
      <c r="V39" s="124">
        <v>4.8390000000000004</v>
      </c>
      <c r="W39" s="124">
        <v>6.0419999999999998</v>
      </c>
      <c r="X39" s="124">
        <v>2.85</v>
      </c>
      <c r="Y39" s="124">
        <v>4.8730000000000002</v>
      </c>
      <c r="Z39" s="124">
        <v>6.6449999999999996</v>
      </c>
      <c r="AA39" s="124">
        <v>8.4949999999999992</v>
      </c>
      <c r="AB39" s="124">
        <v>7.9720000000000004</v>
      </c>
      <c r="AC39" s="124">
        <v>6.47</v>
      </c>
      <c r="AD39" s="124">
        <v>6.7389999999999999</v>
      </c>
      <c r="AE39" s="125">
        <v>5.1989999999999998</v>
      </c>
      <c r="AF39" s="124">
        <v>5.444</v>
      </c>
      <c r="AG39" s="124">
        <v>6.2619999999999996</v>
      </c>
      <c r="AH39" s="124">
        <v>4.0259999999999998</v>
      </c>
      <c r="AI39" s="173">
        <v>5.0549999999999997</v>
      </c>
      <c r="AJ39" s="173">
        <v>6.915</v>
      </c>
      <c r="AK39" s="173">
        <v>5.8289999999999997</v>
      </c>
      <c r="AL39" s="173">
        <v>5.593</v>
      </c>
      <c r="AM39" s="173">
        <v>7.8529999999999998</v>
      </c>
      <c r="AN39" s="173"/>
      <c r="AO39" s="173"/>
      <c r="AP39" s="173"/>
      <c r="AQ39" s="173"/>
      <c r="AR39" s="173"/>
      <c r="AS39" s="173"/>
      <c r="AT39" s="173"/>
      <c r="AU39" s="173"/>
      <c r="AV39" s="173"/>
      <c r="AW39" s="173"/>
      <c r="AX39" s="173"/>
      <c r="AY39" s="173"/>
    </row>
    <row r="40" spans="1:51" ht="15">
      <c r="A40" s="190">
        <v>44562</v>
      </c>
      <c r="B40" s="164">
        <v>5.62</v>
      </c>
      <c r="C40" s="164">
        <v>5.92</v>
      </c>
      <c r="D40" s="164">
        <v>5.39</v>
      </c>
      <c r="E40" s="124">
        <v>6.4050000000000002</v>
      </c>
      <c r="F40" s="124">
        <v>6.758</v>
      </c>
      <c r="G40" s="124">
        <v>7.1449999999999996</v>
      </c>
      <c r="H40" s="124">
        <v>7.5990000000000002</v>
      </c>
      <c r="I40" s="124">
        <v>6.1779999999999999</v>
      </c>
      <c r="J40" s="124">
        <v>5.7690000000000001</v>
      </c>
      <c r="K40" s="124">
        <v>4.875</v>
      </c>
      <c r="L40" s="124">
        <v>5.9409999999999998</v>
      </c>
      <c r="M40" s="124">
        <v>5.8209999999999997</v>
      </c>
      <c r="N40" s="124">
        <v>5.2190000000000003</v>
      </c>
      <c r="O40" s="124">
        <v>6.1289999999999996</v>
      </c>
      <c r="P40" s="124">
        <v>5.0860000000000003</v>
      </c>
      <c r="Q40" s="124">
        <v>6.3760000000000003</v>
      </c>
      <c r="R40" s="124">
        <v>4.0830000000000002</v>
      </c>
      <c r="S40" s="124">
        <v>6.9729999999999999</v>
      </c>
      <c r="T40" s="124">
        <v>5.5890000000000004</v>
      </c>
      <c r="U40" s="124">
        <v>6.57</v>
      </c>
      <c r="V40" s="124">
        <v>4.07</v>
      </c>
      <c r="W40" s="124">
        <v>5.1879999999999997</v>
      </c>
      <c r="X40" s="124">
        <v>2.42</v>
      </c>
      <c r="Y40" s="124">
        <v>3.9710000000000001</v>
      </c>
      <c r="Z40" s="124">
        <v>6.1950000000000003</v>
      </c>
      <c r="AA40" s="124">
        <v>6.8949999999999996</v>
      </c>
      <c r="AB40" s="124">
        <v>6.0960000000000001</v>
      </c>
      <c r="AC40" s="124">
        <v>5.2460000000000004</v>
      </c>
      <c r="AD40" s="124">
        <v>5.7160000000000002</v>
      </c>
      <c r="AE40" s="125">
        <v>4.3959999999999999</v>
      </c>
      <c r="AF40" s="124">
        <v>4.5170000000000003</v>
      </c>
      <c r="AG40" s="124">
        <v>5.2670000000000003</v>
      </c>
      <c r="AH40" s="124">
        <v>3.4550000000000001</v>
      </c>
      <c r="AI40" s="173">
        <v>4.1559999999999997</v>
      </c>
      <c r="AJ40" s="173">
        <v>5.6639999999999997</v>
      </c>
      <c r="AK40" s="173">
        <v>5.093</v>
      </c>
      <c r="AL40" s="173">
        <v>4.4930000000000003</v>
      </c>
      <c r="AM40" s="173">
        <v>6.5110000000000001</v>
      </c>
      <c r="AN40" s="173"/>
      <c r="AO40" s="173"/>
      <c r="AP40" s="173"/>
      <c r="AQ40" s="173"/>
      <c r="AR40" s="173"/>
      <c r="AS40" s="173"/>
      <c r="AT40" s="173"/>
      <c r="AU40" s="173"/>
      <c r="AV40" s="173"/>
      <c r="AW40" s="173"/>
      <c r="AX40" s="173"/>
      <c r="AY40" s="173"/>
    </row>
    <row r="41" spans="1:51" ht="15">
      <c r="A41" s="190">
        <v>44593</v>
      </c>
      <c r="B41" s="164">
        <v>4.9800000000000004</v>
      </c>
      <c r="C41" s="164">
        <v>5.27</v>
      </c>
      <c r="D41" s="164">
        <v>4.74</v>
      </c>
      <c r="E41" s="124">
        <v>5.0609999999999999</v>
      </c>
      <c r="F41" s="124">
        <v>5.2409999999999997</v>
      </c>
      <c r="G41" s="124">
        <v>6.4820000000000002</v>
      </c>
      <c r="H41" s="124">
        <v>8.4779999999999998</v>
      </c>
      <c r="I41" s="124">
        <v>4.8529999999999998</v>
      </c>
      <c r="J41" s="124">
        <v>4.5149999999999997</v>
      </c>
      <c r="K41" s="124">
        <v>3.8250000000000002</v>
      </c>
      <c r="L41" s="124">
        <v>4.7919999999999998</v>
      </c>
      <c r="M41" s="124">
        <v>4.6820000000000004</v>
      </c>
      <c r="N41" s="124">
        <v>4.0819999999999999</v>
      </c>
      <c r="O41" s="124">
        <v>4.8540000000000001</v>
      </c>
      <c r="P41" s="124">
        <v>4.7930000000000001</v>
      </c>
      <c r="Q41" s="124">
        <v>6.157</v>
      </c>
      <c r="R41" s="124">
        <v>3.1739999999999999</v>
      </c>
      <c r="S41" s="124">
        <v>5.4889999999999999</v>
      </c>
      <c r="T41" s="124">
        <v>4.9169999999999998</v>
      </c>
      <c r="U41" s="124">
        <v>5.4290000000000003</v>
      </c>
      <c r="V41" s="124">
        <v>3.2130000000000001</v>
      </c>
      <c r="W41" s="124">
        <v>4.109</v>
      </c>
      <c r="X41" s="124">
        <v>2.2250000000000001</v>
      </c>
      <c r="Y41" s="124">
        <v>3.16</v>
      </c>
      <c r="Z41" s="124">
        <v>5.2279999999999998</v>
      </c>
      <c r="AA41" s="124">
        <v>5.4640000000000004</v>
      </c>
      <c r="AB41" s="124">
        <v>5.0839999999999996</v>
      </c>
      <c r="AC41" s="124">
        <v>4.0579999999999998</v>
      </c>
      <c r="AD41" s="124">
        <v>4.7450000000000001</v>
      </c>
      <c r="AE41" s="125">
        <v>3.4289999999999998</v>
      </c>
      <c r="AF41" s="124">
        <v>3.5840000000000001</v>
      </c>
      <c r="AG41" s="124">
        <v>4.0119999999999996</v>
      </c>
      <c r="AH41" s="124">
        <v>2.8540000000000001</v>
      </c>
      <c r="AI41" s="173">
        <v>3.7080000000000002</v>
      </c>
      <c r="AJ41" s="173">
        <v>5.726</v>
      </c>
      <c r="AK41" s="173">
        <v>4.1130000000000004</v>
      </c>
      <c r="AL41" s="173">
        <v>3.472</v>
      </c>
      <c r="AM41" s="173">
        <v>5.1139999999999999</v>
      </c>
      <c r="AN41" s="173"/>
      <c r="AO41" s="173"/>
      <c r="AP41" s="173"/>
      <c r="AQ41" s="173"/>
      <c r="AR41" s="173"/>
      <c r="AS41" s="173"/>
      <c r="AT41" s="173"/>
      <c r="AU41" s="173"/>
      <c r="AV41" s="173"/>
      <c r="AW41" s="173"/>
      <c r="AX41" s="173"/>
      <c r="AY41" s="173"/>
    </row>
    <row r="42" spans="1:51" ht="15">
      <c r="A42" s="190">
        <v>44621</v>
      </c>
      <c r="B42" s="164">
        <v>7.55</v>
      </c>
      <c r="C42" s="164">
        <v>10.29</v>
      </c>
      <c r="D42" s="164">
        <v>8.6</v>
      </c>
      <c r="E42" s="124">
        <v>6.4390000000000001</v>
      </c>
      <c r="F42" s="124">
        <v>14.33</v>
      </c>
      <c r="G42" s="124">
        <v>14.991</v>
      </c>
      <c r="H42" s="124">
        <v>12.247</v>
      </c>
      <c r="I42" s="124">
        <v>6.1859999999999999</v>
      </c>
      <c r="J42" s="124">
        <v>11.45</v>
      </c>
      <c r="K42" s="124">
        <v>5.7190000000000003</v>
      </c>
      <c r="L42" s="124">
        <v>5.1349999999999998</v>
      </c>
      <c r="M42" s="124">
        <v>6.3630000000000004</v>
      </c>
      <c r="N42" s="124">
        <v>6.7859999999999996</v>
      </c>
      <c r="O42" s="124">
        <v>7.702</v>
      </c>
      <c r="P42" s="124">
        <v>13.561</v>
      </c>
      <c r="Q42" s="124">
        <v>6.9859999999999998</v>
      </c>
      <c r="R42" s="124">
        <v>13.266999999999999</v>
      </c>
      <c r="S42" s="124">
        <v>8.1639999999999997</v>
      </c>
      <c r="T42" s="124">
        <v>7.4249999999999998</v>
      </c>
      <c r="U42" s="124">
        <v>6.6470000000000002</v>
      </c>
      <c r="V42" s="124">
        <v>5.9909999999999997</v>
      </c>
      <c r="W42" s="124">
        <v>4.7809999999999997</v>
      </c>
      <c r="X42" s="124">
        <v>3.8540000000000001</v>
      </c>
      <c r="Y42" s="124">
        <v>10.932</v>
      </c>
      <c r="Z42" s="124">
        <v>11.1</v>
      </c>
      <c r="AA42" s="124">
        <v>6.6989999999999998</v>
      </c>
      <c r="AB42" s="124">
        <v>17.265000000000001</v>
      </c>
      <c r="AC42" s="124">
        <v>5.1429999999999998</v>
      </c>
      <c r="AD42" s="124">
        <v>7.5449999999999999</v>
      </c>
      <c r="AE42" s="125">
        <v>3.8239999999999998</v>
      </c>
      <c r="AF42" s="124">
        <v>5.7169999999999996</v>
      </c>
      <c r="AG42" s="124">
        <v>8.0229999999999997</v>
      </c>
      <c r="AH42" s="124">
        <v>4.0039999999999996</v>
      </c>
      <c r="AI42" s="173">
        <v>8.4979999999999993</v>
      </c>
      <c r="AJ42" s="173">
        <v>11.257999999999999</v>
      </c>
      <c r="AK42" s="173">
        <v>4.9059999999999997</v>
      </c>
      <c r="AL42" s="173">
        <v>4.1779999999999999</v>
      </c>
      <c r="AM42" s="173">
        <v>6.9539999999999997</v>
      </c>
      <c r="AN42" s="173"/>
      <c r="AO42" s="173"/>
      <c r="AP42" s="173"/>
      <c r="AQ42" s="173"/>
      <c r="AR42" s="173"/>
      <c r="AS42" s="173"/>
      <c r="AT42" s="173"/>
      <c r="AU42" s="173"/>
      <c r="AV42" s="173"/>
      <c r="AW42" s="173"/>
      <c r="AX42" s="173"/>
      <c r="AY42" s="173"/>
    </row>
    <row r="43" spans="1:51" ht="15">
      <c r="A43" s="190">
        <v>44652</v>
      </c>
      <c r="B43" s="164">
        <v>18.53</v>
      </c>
      <c r="C43" s="164">
        <v>27.74</v>
      </c>
      <c r="D43" s="164">
        <v>23.32</v>
      </c>
      <c r="E43" s="124">
        <v>17.629000000000001</v>
      </c>
      <c r="F43" s="124">
        <v>36.524000000000001</v>
      </c>
      <c r="G43" s="124">
        <v>37.441000000000003</v>
      </c>
      <c r="H43" s="124">
        <v>37.875</v>
      </c>
      <c r="I43" s="124">
        <v>15.108000000000001</v>
      </c>
      <c r="J43" s="124">
        <v>42.639000000000003</v>
      </c>
      <c r="K43" s="124">
        <v>17.071999999999999</v>
      </c>
      <c r="L43" s="124">
        <v>16.847999999999999</v>
      </c>
      <c r="M43" s="124">
        <v>33.195999999999998</v>
      </c>
      <c r="N43" s="124">
        <v>27.47</v>
      </c>
      <c r="O43" s="124">
        <v>23.305</v>
      </c>
      <c r="P43" s="124">
        <v>21.501000000000001</v>
      </c>
      <c r="Q43" s="124">
        <v>11.565</v>
      </c>
      <c r="R43" s="124">
        <v>25.462</v>
      </c>
      <c r="S43" s="124">
        <v>19.324999999999999</v>
      </c>
      <c r="T43" s="124">
        <v>12.006</v>
      </c>
      <c r="U43" s="124">
        <v>22.85</v>
      </c>
      <c r="V43" s="124">
        <v>24.533999999999999</v>
      </c>
      <c r="W43" s="124">
        <v>8.9139999999999997</v>
      </c>
      <c r="X43" s="124">
        <v>8.5730000000000004</v>
      </c>
      <c r="Y43" s="124">
        <v>37.564999999999998</v>
      </c>
      <c r="Z43" s="124">
        <v>33.850999999999999</v>
      </c>
      <c r="AA43" s="124">
        <v>22.727</v>
      </c>
      <c r="AB43" s="124">
        <v>25.234999999999999</v>
      </c>
      <c r="AC43" s="124">
        <v>20.742000000000001</v>
      </c>
      <c r="AD43" s="124">
        <v>14.054</v>
      </c>
      <c r="AE43" s="125">
        <v>12.663</v>
      </c>
      <c r="AF43" s="124">
        <v>15.22</v>
      </c>
      <c r="AG43" s="124">
        <v>25.602</v>
      </c>
      <c r="AH43" s="124">
        <v>7.4989999999999997</v>
      </c>
      <c r="AI43" s="173">
        <v>19.077999999999999</v>
      </c>
      <c r="AJ43" s="173">
        <v>14.973000000000001</v>
      </c>
      <c r="AK43" s="173">
        <v>12.955</v>
      </c>
      <c r="AL43" s="173">
        <v>9.2509999999999994</v>
      </c>
      <c r="AM43" s="173">
        <v>14.516999999999999</v>
      </c>
      <c r="AN43" s="173"/>
      <c r="AO43" s="173"/>
      <c r="AP43" s="173"/>
      <c r="AQ43" s="173"/>
      <c r="AR43" s="173"/>
      <c r="AS43" s="173"/>
      <c r="AT43" s="173"/>
      <c r="AU43" s="173"/>
      <c r="AV43" s="173"/>
      <c r="AW43" s="173"/>
      <c r="AX43" s="173"/>
      <c r="AY43" s="173"/>
    </row>
    <row r="44" spans="1:51" ht="15">
      <c r="A44" s="190">
        <v>44682</v>
      </c>
      <c r="B44" s="164">
        <v>61.91</v>
      </c>
      <c r="C44" s="164">
        <v>83.88</v>
      </c>
      <c r="D44" s="164">
        <v>71.430000000000007</v>
      </c>
      <c r="E44" s="124">
        <v>96.766999999999996</v>
      </c>
      <c r="F44" s="124">
        <v>102.193</v>
      </c>
      <c r="G44" s="124">
        <v>83.256</v>
      </c>
      <c r="H44" s="124">
        <v>104.206</v>
      </c>
      <c r="I44" s="124">
        <v>43.341999999999999</v>
      </c>
      <c r="J44" s="124">
        <v>69.569999999999993</v>
      </c>
      <c r="K44" s="124">
        <v>56.475999999999999</v>
      </c>
      <c r="L44" s="124">
        <v>57.418999999999997</v>
      </c>
      <c r="M44" s="124">
        <v>84.421999999999997</v>
      </c>
      <c r="N44" s="124">
        <v>90.716999999999999</v>
      </c>
      <c r="O44" s="124">
        <v>74.802999999999997</v>
      </c>
      <c r="P44" s="124">
        <v>59.014000000000003</v>
      </c>
      <c r="Q44" s="124">
        <v>57.165999999999997</v>
      </c>
      <c r="R44" s="124">
        <v>94.311999999999998</v>
      </c>
      <c r="S44" s="124">
        <v>69.69</v>
      </c>
      <c r="T44" s="124">
        <v>61.398000000000003</v>
      </c>
      <c r="U44" s="124">
        <v>58.488</v>
      </c>
      <c r="V44" s="124">
        <v>111.68</v>
      </c>
      <c r="W44" s="124">
        <v>17.189</v>
      </c>
      <c r="X44" s="124">
        <v>44.783000000000001</v>
      </c>
      <c r="Y44" s="124">
        <v>89.284000000000006</v>
      </c>
      <c r="Z44" s="124">
        <v>108.678</v>
      </c>
      <c r="AA44" s="124">
        <v>56.973999999999997</v>
      </c>
      <c r="AB44" s="124">
        <v>76.847999999999999</v>
      </c>
      <c r="AC44" s="124">
        <v>80.111999999999995</v>
      </c>
      <c r="AD44" s="124">
        <v>89.391000000000005</v>
      </c>
      <c r="AE44" s="125">
        <v>36.277000000000001</v>
      </c>
      <c r="AF44" s="124">
        <v>46.569000000000003</v>
      </c>
      <c r="AG44" s="124">
        <v>55.28</v>
      </c>
      <c r="AH44" s="124">
        <v>20.923999999999999</v>
      </c>
      <c r="AI44" s="173">
        <v>56.061</v>
      </c>
      <c r="AJ44" s="173">
        <v>46.293999999999997</v>
      </c>
      <c r="AK44" s="173">
        <v>41.491999999999997</v>
      </c>
      <c r="AL44" s="173">
        <v>55.057000000000002</v>
      </c>
      <c r="AM44" s="173">
        <v>58.100999999999999</v>
      </c>
      <c r="AN44" s="173"/>
      <c r="AO44" s="173"/>
      <c r="AP44" s="173"/>
      <c r="AQ44" s="173"/>
      <c r="AR44" s="173"/>
      <c r="AS44" s="173"/>
      <c r="AT44" s="173"/>
      <c r="AU44" s="173"/>
      <c r="AV44" s="173"/>
      <c r="AW44" s="173"/>
      <c r="AX44" s="173"/>
      <c r="AY44" s="173"/>
    </row>
    <row r="45" spans="1:51" ht="15">
      <c r="A45" s="190">
        <v>44713</v>
      </c>
      <c r="B45" s="164">
        <v>49.36</v>
      </c>
      <c r="C45" s="164">
        <v>91.16</v>
      </c>
      <c r="D45" s="164">
        <v>70.349999999999994</v>
      </c>
      <c r="E45" s="124">
        <v>109.39700000000001</v>
      </c>
      <c r="F45" s="124">
        <v>153.99</v>
      </c>
      <c r="G45" s="124">
        <v>130.85499999999999</v>
      </c>
      <c r="H45" s="124">
        <v>125.443</v>
      </c>
      <c r="I45" s="124">
        <v>78.284000000000006</v>
      </c>
      <c r="J45" s="124">
        <v>53.116999999999997</v>
      </c>
      <c r="K45" s="124">
        <v>67.655000000000001</v>
      </c>
      <c r="L45" s="124">
        <v>94.054000000000002</v>
      </c>
      <c r="M45" s="124">
        <v>54.470999999999997</v>
      </c>
      <c r="N45" s="124">
        <v>122.10899999999999</v>
      </c>
      <c r="O45" s="124">
        <v>65.183999999999997</v>
      </c>
      <c r="P45" s="124">
        <v>131.90700000000001</v>
      </c>
      <c r="Q45" s="124">
        <v>28.663</v>
      </c>
      <c r="R45" s="124">
        <v>137.15700000000001</v>
      </c>
      <c r="S45" s="124">
        <v>61.088000000000001</v>
      </c>
      <c r="T45" s="124">
        <v>111.65300000000001</v>
      </c>
      <c r="U45" s="124">
        <v>29.786000000000001</v>
      </c>
      <c r="V45" s="124">
        <v>60.106999999999999</v>
      </c>
      <c r="W45" s="124">
        <v>9.0869999999999997</v>
      </c>
      <c r="X45" s="124">
        <v>40.610999999999997</v>
      </c>
      <c r="Y45" s="124">
        <v>47.726999999999997</v>
      </c>
      <c r="Z45" s="124">
        <v>128.73099999999999</v>
      </c>
      <c r="AA45" s="124">
        <v>30.274999999999999</v>
      </c>
      <c r="AB45" s="124">
        <v>50.703000000000003</v>
      </c>
      <c r="AC45" s="124">
        <v>103.79300000000001</v>
      </c>
      <c r="AD45" s="124">
        <v>48.024999999999999</v>
      </c>
      <c r="AE45" s="125">
        <v>61.183999999999997</v>
      </c>
      <c r="AF45" s="124">
        <v>92.35</v>
      </c>
      <c r="AG45" s="124">
        <v>29.395</v>
      </c>
      <c r="AH45" s="124">
        <v>28.919</v>
      </c>
      <c r="AI45" s="173">
        <v>72.902000000000001</v>
      </c>
      <c r="AJ45" s="173">
        <v>88.087000000000003</v>
      </c>
      <c r="AK45" s="173">
        <v>48.798000000000002</v>
      </c>
      <c r="AL45" s="173">
        <v>90.361999999999995</v>
      </c>
      <c r="AM45" s="173">
        <v>129.143</v>
      </c>
      <c r="AN45" s="173"/>
      <c r="AO45" s="173"/>
      <c r="AP45" s="173"/>
      <c r="AQ45" s="173"/>
      <c r="AR45" s="173"/>
      <c r="AS45" s="173"/>
      <c r="AT45" s="173"/>
      <c r="AU45" s="173"/>
      <c r="AV45" s="173"/>
      <c r="AW45" s="173"/>
      <c r="AX45" s="173"/>
      <c r="AY45" s="173"/>
    </row>
    <row r="46" spans="1:51" ht="15">
      <c r="A46" s="190">
        <v>44743</v>
      </c>
      <c r="B46" s="164">
        <v>17.920000000000002</v>
      </c>
      <c r="C46" s="164">
        <v>37.72</v>
      </c>
      <c r="D46" s="164">
        <v>29.01</v>
      </c>
      <c r="E46" s="124">
        <v>38.567</v>
      </c>
      <c r="F46" s="124">
        <v>42.085999999999999</v>
      </c>
      <c r="G46" s="124">
        <v>59.226999999999997</v>
      </c>
      <c r="H46" s="124">
        <v>38.116999999999997</v>
      </c>
      <c r="I46" s="124">
        <v>27.460999999999999</v>
      </c>
      <c r="J46" s="124">
        <v>19.72</v>
      </c>
      <c r="K46" s="124">
        <v>32.640999999999998</v>
      </c>
      <c r="L46" s="124">
        <v>35.68</v>
      </c>
      <c r="M46" s="124">
        <v>23.826000000000001</v>
      </c>
      <c r="N46" s="124">
        <v>38.052</v>
      </c>
      <c r="O46" s="124">
        <v>18.997</v>
      </c>
      <c r="P46" s="124">
        <v>82.707999999999998</v>
      </c>
      <c r="Q46" s="124">
        <v>11.657999999999999</v>
      </c>
      <c r="R46" s="124">
        <v>35.317999999999998</v>
      </c>
      <c r="S46" s="124">
        <v>27.498999999999999</v>
      </c>
      <c r="T46" s="124">
        <v>62.985999999999997</v>
      </c>
      <c r="U46" s="124">
        <v>11.391999999999999</v>
      </c>
      <c r="V46" s="124">
        <v>18.280999999999999</v>
      </c>
      <c r="W46" s="124">
        <v>4.8250000000000002</v>
      </c>
      <c r="X46" s="124">
        <v>13.316000000000001</v>
      </c>
      <c r="Y46" s="124">
        <v>16.387</v>
      </c>
      <c r="Z46" s="124">
        <v>43.441000000000003</v>
      </c>
      <c r="AA46" s="124">
        <v>16.724</v>
      </c>
      <c r="AB46" s="124">
        <v>19.591000000000001</v>
      </c>
      <c r="AC46" s="124">
        <v>31.576000000000001</v>
      </c>
      <c r="AD46" s="124">
        <v>16.286999999999999</v>
      </c>
      <c r="AE46" s="125">
        <v>17.335000000000001</v>
      </c>
      <c r="AF46" s="124">
        <v>28.207000000000001</v>
      </c>
      <c r="AG46" s="124">
        <v>12.673999999999999</v>
      </c>
      <c r="AH46" s="124">
        <v>10.225</v>
      </c>
      <c r="AI46" s="173">
        <v>20.242999999999999</v>
      </c>
      <c r="AJ46" s="173">
        <v>29.949000000000002</v>
      </c>
      <c r="AK46" s="173">
        <v>25.704999999999998</v>
      </c>
      <c r="AL46" s="173">
        <v>39.058</v>
      </c>
      <c r="AM46" s="173">
        <v>69.433999999999997</v>
      </c>
      <c r="AN46" s="173"/>
      <c r="AO46" s="173"/>
      <c r="AP46" s="173"/>
      <c r="AQ46" s="173"/>
      <c r="AR46" s="173"/>
      <c r="AS46" s="173"/>
      <c r="AT46" s="173"/>
      <c r="AU46" s="173"/>
      <c r="AV46" s="173"/>
      <c r="AW46" s="173"/>
      <c r="AX46" s="173"/>
      <c r="AY46" s="173"/>
    </row>
    <row r="47" spans="1:51" ht="15">
      <c r="A47" s="190">
        <v>44774</v>
      </c>
      <c r="B47" s="164">
        <v>14.76</v>
      </c>
      <c r="C47" s="164">
        <v>23.65</v>
      </c>
      <c r="D47" s="164">
        <v>19.8</v>
      </c>
      <c r="E47" s="124">
        <v>27.707999999999998</v>
      </c>
      <c r="F47" s="124">
        <v>17.074999999999999</v>
      </c>
      <c r="G47" s="124">
        <v>23.933</v>
      </c>
      <c r="H47" s="124">
        <v>20.870999999999999</v>
      </c>
      <c r="I47" s="124">
        <v>33.314999999999998</v>
      </c>
      <c r="J47" s="124">
        <v>17.928000000000001</v>
      </c>
      <c r="K47" s="124">
        <v>23.364999999999998</v>
      </c>
      <c r="L47" s="124">
        <v>18.521000000000001</v>
      </c>
      <c r="M47" s="124">
        <v>19.152999999999999</v>
      </c>
      <c r="N47" s="124">
        <v>19.79</v>
      </c>
      <c r="O47" s="124">
        <v>13.438000000000001</v>
      </c>
      <c r="P47" s="124">
        <v>27.414000000000001</v>
      </c>
      <c r="Q47" s="124">
        <v>9.2680000000000007</v>
      </c>
      <c r="R47" s="124">
        <v>26.74</v>
      </c>
      <c r="S47" s="124">
        <v>15.311</v>
      </c>
      <c r="T47" s="124">
        <v>51.207000000000001</v>
      </c>
      <c r="U47" s="124">
        <v>10.067</v>
      </c>
      <c r="V47" s="124">
        <v>23.728999999999999</v>
      </c>
      <c r="W47" s="124">
        <v>3.7709999999999999</v>
      </c>
      <c r="X47" s="124">
        <v>10.183999999999999</v>
      </c>
      <c r="Y47" s="124">
        <v>10.135</v>
      </c>
      <c r="Z47" s="124">
        <v>22.751999999999999</v>
      </c>
      <c r="AA47" s="124">
        <v>13.557</v>
      </c>
      <c r="AB47" s="124">
        <v>26.716999999999999</v>
      </c>
      <c r="AC47" s="124">
        <v>15.137</v>
      </c>
      <c r="AD47" s="124">
        <v>9.6969999999999992</v>
      </c>
      <c r="AE47" s="125">
        <v>14.323</v>
      </c>
      <c r="AF47" s="124">
        <v>13.467000000000001</v>
      </c>
      <c r="AG47" s="124">
        <v>7.8239999999999998</v>
      </c>
      <c r="AH47" s="124">
        <v>10.327999999999999</v>
      </c>
      <c r="AI47" s="173">
        <v>15.035</v>
      </c>
      <c r="AJ47" s="173">
        <v>13.395</v>
      </c>
      <c r="AK47" s="173">
        <v>15.694000000000001</v>
      </c>
      <c r="AL47" s="173">
        <v>32.006</v>
      </c>
      <c r="AM47" s="173">
        <v>26.091000000000001</v>
      </c>
      <c r="AN47" s="173"/>
      <c r="AO47" s="173"/>
      <c r="AP47" s="173"/>
      <c r="AQ47" s="173"/>
      <c r="AR47" s="173"/>
      <c r="AS47" s="173"/>
      <c r="AT47" s="173"/>
      <c r="AU47" s="173"/>
      <c r="AV47" s="173"/>
      <c r="AW47" s="173"/>
      <c r="AX47" s="173"/>
      <c r="AY47" s="173"/>
    </row>
    <row r="48" spans="1:51" ht="15">
      <c r="A48" s="190">
        <v>44805</v>
      </c>
      <c r="B48" s="164">
        <v>14.65</v>
      </c>
      <c r="C48" s="164">
        <v>21.07</v>
      </c>
      <c r="D48" s="164">
        <v>17.47</v>
      </c>
      <c r="E48" s="124">
        <v>20.411000000000001</v>
      </c>
      <c r="F48" s="124">
        <v>19.573</v>
      </c>
      <c r="G48" s="124">
        <v>24.364000000000001</v>
      </c>
      <c r="H48" s="124">
        <v>12.907</v>
      </c>
      <c r="I48" s="124">
        <v>22.600999999999999</v>
      </c>
      <c r="J48" s="124">
        <v>10.09</v>
      </c>
      <c r="K48" s="124">
        <v>17.856999999999999</v>
      </c>
      <c r="L48" s="124">
        <v>32.963000000000001</v>
      </c>
      <c r="M48" s="124">
        <v>15.239000000000001</v>
      </c>
      <c r="N48" s="124">
        <v>17.638999999999999</v>
      </c>
      <c r="O48" s="124">
        <v>14.971</v>
      </c>
      <c r="P48" s="124">
        <v>16.527000000000001</v>
      </c>
      <c r="Q48" s="124">
        <v>8.9250000000000007</v>
      </c>
      <c r="R48" s="124">
        <v>33.594999999999999</v>
      </c>
      <c r="S48" s="124">
        <v>12.78</v>
      </c>
      <c r="T48" s="124">
        <v>33.308</v>
      </c>
      <c r="U48" s="124">
        <v>7.851</v>
      </c>
      <c r="V48" s="124">
        <v>11.167999999999999</v>
      </c>
      <c r="W48" s="124">
        <v>7.6059999999999999</v>
      </c>
      <c r="X48" s="124">
        <v>14.734</v>
      </c>
      <c r="Y48" s="124">
        <v>14.22</v>
      </c>
      <c r="Z48" s="124">
        <v>17.016999999999999</v>
      </c>
      <c r="AA48" s="124">
        <v>12.904999999999999</v>
      </c>
      <c r="AB48" s="124">
        <v>16.994</v>
      </c>
      <c r="AC48" s="124">
        <v>15.378</v>
      </c>
      <c r="AD48" s="124">
        <v>8.8000000000000007</v>
      </c>
      <c r="AE48" s="125">
        <v>10.026999999999999</v>
      </c>
      <c r="AF48" s="124">
        <v>10.194000000000001</v>
      </c>
      <c r="AG48" s="124">
        <v>6.1479999999999997</v>
      </c>
      <c r="AH48" s="124">
        <v>24.26</v>
      </c>
      <c r="AI48" s="173">
        <v>14.686999999999999</v>
      </c>
      <c r="AJ48" s="173">
        <v>10.644</v>
      </c>
      <c r="AK48" s="173">
        <v>8.4990000000000006</v>
      </c>
      <c r="AL48" s="173">
        <v>32.331000000000003</v>
      </c>
      <c r="AM48" s="173">
        <v>12.718</v>
      </c>
      <c r="AN48" s="173"/>
      <c r="AO48" s="173"/>
      <c r="AP48" s="173"/>
      <c r="AQ48" s="173"/>
      <c r="AR48" s="173"/>
      <c r="AS48" s="173"/>
      <c r="AT48" s="173"/>
      <c r="AU48" s="173"/>
      <c r="AV48" s="173"/>
      <c r="AW48" s="173"/>
      <c r="AX48" s="173"/>
      <c r="AY48" s="173"/>
    </row>
    <row r="49" spans="1:1005" ht="15">
      <c r="A49" s="190">
        <v>44835</v>
      </c>
      <c r="B49" s="164">
        <v>10.8</v>
      </c>
      <c r="C49" s="164">
        <v>17.88</v>
      </c>
      <c r="D49" s="164">
        <v>15.64</v>
      </c>
      <c r="E49" s="124">
        <v>15.211</v>
      </c>
      <c r="F49" s="124">
        <v>21.887</v>
      </c>
      <c r="G49" s="124">
        <v>25.795999999999999</v>
      </c>
      <c r="H49" s="124">
        <v>10.686</v>
      </c>
      <c r="I49" s="124">
        <v>17.113</v>
      </c>
      <c r="J49" s="124">
        <v>11.423</v>
      </c>
      <c r="K49" s="124">
        <v>18.652000000000001</v>
      </c>
      <c r="L49" s="124">
        <v>12.903</v>
      </c>
      <c r="M49" s="124">
        <v>9.2829999999999995</v>
      </c>
      <c r="N49" s="124">
        <v>11.375999999999999</v>
      </c>
      <c r="O49" s="124">
        <v>9.6219999999999999</v>
      </c>
      <c r="P49" s="124">
        <v>12.226000000000001</v>
      </c>
      <c r="Q49" s="124">
        <v>9.6679999999999993</v>
      </c>
      <c r="R49" s="124">
        <v>23.11</v>
      </c>
      <c r="S49" s="124">
        <v>9.8949999999999996</v>
      </c>
      <c r="T49" s="124">
        <v>13.773999999999999</v>
      </c>
      <c r="U49" s="124">
        <v>7.9050000000000002</v>
      </c>
      <c r="V49" s="124">
        <v>8.3889999999999993</v>
      </c>
      <c r="W49" s="124">
        <v>5.5739999999999998</v>
      </c>
      <c r="X49" s="124">
        <v>9.0350000000000001</v>
      </c>
      <c r="Y49" s="124">
        <v>13.425000000000001</v>
      </c>
      <c r="Z49" s="124">
        <v>23.021000000000001</v>
      </c>
      <c r="AA49" s="124">
        <v>37.262</v>
      </c>
      <c r="AB49" s="124">
        <v>13.551</v>
      </c>
      <c r="AC49" s="124">
        <v>10.763999999999999</v>
      </c>
      <c r="AD49" s="124">
        <v>8.3239999999999998</v>
      </c>
      <c r="AE49" s="125">
        <v>11.106999999999999</v>
      </c>
      <c r="AF49" s="124">
        <v>12.314</v>
      </c>
      <c r="AG49" s="124">
        <v>5.3369999999999997</v>
      </c>
      <c r="AH49" s="124">
        <v>13.981999999999999</v>
      </c>
      <c r="AI49" s="173">
        <v>19.972000000000001</v>
      </c>
      <c r="AJ49" s="173">
        <v>7.5910000000000002</v>
      </c>
      <c r="AK49" s="173">
        <v>16.420999999999999</v>
      </c>
      <c r="AL49" s="173">
        <v>18.933</v>
      </c>
      <c r="AM49" s="173">
        <v>17.699000000000002</v>
      </c>
      <c r="AN49" s="173"/>
      <c r="AO49" s="173"/>
      <c r="AP49" s="173"/>
      <c r="AQ49" s="173"/>
      <c r="AR49" s="173"/>
      <c r="AS49" s="173"/>
      <c r="AT49" s="173"/>
      <c r="AU49" s="173"/>
      <c r="AV49" s="173"/>
      <c r="AW49" s="173"/>
      <c r="AX49" s="173"/>
      <c r="AY49" s="173"/>
    </row>
    <row r="50" spans="1:1005" ht="15">
      <c r="A50" s="190">
        <v>44866</v>
      </c>
      <c r="B50" s="164">
        <v>7.67</v>
      </c>
      <c r="C50" s="164">
        <v>9.5299999999999994</v>
      </c>
      <c r="D50" s="164">
        <v>8.7799999999999994</v>
      </c>
      <c r="E50" s="124">
        <v>9.5909999999999993</v>
      </c>
      <c r="F50" s="124">
        <v>12.26</v>
      </c>
      <c r="G50" s="124">
        <v>15.157999999999999</v>
      </c>
      <c r="H50" s="124">
        <v>10.122</v>
      </c>
      <c r="I50" s="124">
        <v>10.044</v>
      </c>
      <c r="J50" s="124">
        <v>6.9820000000000002</v>
      </c>
      <c r="K50" s="124">
        <v>11.553000000000001</v>
      </c>
      <c r="L50" s="124">
        <v>8.375</v>
      </c>
      <c r="M50" s="124">
        <v>7.3609999999999998</v>
      </c>
      <c r="N50" s="124">
        <v>8.4060000000000006</v>
      </c>
      <c r="O50" s="124">
        <v>7.5419999999999998</v>
      </c>
      <c r="P50" s="124">
        <v>8.5299999999999994</v>
      </c>
      <c r="Q50" s="124">
        <v>6.0250000000000004</v>
      </c>
      <c r="R50" s="124">
        <v>11.23</v>
      </c>
      <c r="S50" s="124">
        <v>8.9440000000000008</v>
      </c>
      <c r="T50" s="124">
        <v>9.0540000000000003</v>
      </c>
      <c r="U50" s="124">
        <v>6.3479999999999999</v>
      </c>
      <c r="V50" s="124">
        <v>6.9390000000000001</v>
      </c>
      <c r="W50" s="124">
        <v>3.5539999999999998</v>
      </c>
      <c r="X50" s="124">
        <v>5.92</v>
      </c>
      <c r="Y50" s="124">
        <v>9.4550000000000001</v>
      </c>
      <c r="Z50" s="124">
        <v>12.913</v>
      </c>
      <c r="AA50" s="124">
        <v>14.039</v>
      </c>
      <c r="AB50" s="124">
        <v>7.7889999999999997</v>
      </c>
      <c r="AC50" s="124">
        <v>8.3279999999999994</v>
      </c>
      <c r="AD50" s="124">
        <v>6.4530000000000003</v>
      </c>
      <c r="AE50" s="125">
        <v>7.4550000000000001</v>
      </c>
      <c r="AF50" s="124">
        <v>7.9119999999999999</v>
      </c>
      <c r="AG50" s="124">
        <v>4.4539999999999997</v>
      </c>
      <c r="AH50" s="124">
        <v>6.8070000000000004</v>
      </c>
      <c r="AI50" s="173">
        <v>10.252000000000001</v>
      </c>
      <c r="AJ50" s="173">
        <v>6.6879999999999997</v>
      </c>
      <c r="AK50" s="173">
        <v>8.1020000000000003</v>
      </c>
      <c r="AL50" s="173">
        <v>10.394</v>
      </c>
      <c r="AM50" s="173">
        <v>9.1140000000000008</v>
      </c>
      <c r="AN50" s="173"/>
      <c r="AO50" s="173"/>
      <c r="AP50" s="173"/>
      <c r="AQ50" s="173"/>
      <c r="AR50" s="173"/>
      <c r="AS50" s="173"/>
      <c r="AT50" s="173"/>
      <c r="AU50" s="173"/>
      <c r="AV50" s="173"/>
      <c r="AW50" s="173"/>
      <c r="AX50" s="173"/>
      <c r="AY50" s="173"/>
    </row>
    <row r="51" spans="1:1005" ht="15">
      <c r="A51" s="190">
        <v>44896</v>
      </c>
      <c r="B51" s="164">
        <v>6.34</v>
      </c>
      <c r="C51" s="164">
        <v>6.34</v>
      </c>
      <c r="D51" s="164">
        <v>6.34</v>
      </c>
      <c r="E51" s="124">
        <v>7.9089999999999998</v>
      </c>
      <c r="F51" s="124">
        <v>8.6159999999999997</v>
      </c>
      <c r="G51" s="124">
        <v>10.417</v>
      </c>
      <c r="H51" s="124">
        <v>7.6269999999999998</v>
      </c>
      <c r="I51" s="124">
        <v>7.1050000000000004</v>
      </c>
      <c r="J51" s="124">
        <v>5.76</v>
      </c>
      <c r="K51" s="124">
        <v>7.7629999999999999</v>
      </c>
      <c r="L51" s="124">
        <v>6.9630000000000001</v>
      </c>
      <c r="M51" s="124">
        <v>6.1539999999999999</v>
      </c>
      <c r="N51" s="124">
        <v>7.11</v>
      </c>
      <c r="O51" s="124">
        <v>5.9939999999999998</v>
      </c>
      <c r="P51" s="124">
        <v>7.4509999999999996</v>
      </c>
      <c r="Q51" s="124">
        <v>5.0069999999999997</v>
      </c>
      <c r="R51" s="124">
        <v>8.36</v>
      </c>
      <c r="S51" s="124">
        <v>7.2789999999999999</v>
      </c>
      <c r="T51" s="124">
        <v>7.7140000000000004</v>
      </c>
      <c r="U51" s="124">
        <v>4.8460000000000001</v>
      </c>
      <c r="V51" s="124">
        <v>6.0460000000000003</v>
      </c>
      <c r="W51" s="124">
        <v>2.8439999999999999</v>
      </c>
      <c r="X51" s="124">
        <v>4.9349999999999996</v>
      </c>
      <c r="Y51" s="124">
        <v>6.6449999999999996</v>
      </c>
      <c r="Z51" s="124">
        <v>8.4960000000000004</v>
      </c>
      <c r="AA51" s="124">
        <v>7.9729999999999999</v>
      </c>
      <c r="AB51" s="124">
        <v>6.5190000000000001</v>
      </c>
      <c r="AC51" s="124">
        <v>6.7389999999999999</v>
      </c>
      <c r="AD51" s="124">
        <v>5.2039999999999997</v>
      </c>
      <c r="AE51" s="125">
        <v>5.4580000000000002</v>
      </c>
      <c r="AF51" s="124">
        <v>6.3289999999999997</v>
      </c>
      <c r="AG51" s="124">
        <v>4.03</v>
      </c>
      <c r="AH51" s="124">
        <v>5.0810000000000004</v>
      </c>
      <c r="AI51" s="173">
        <v>6.9219999999999997</v>
      </c>
      <c r="AJ51" s="173">
        <v>5.8330000000000002</v>
      </c>
      <c r="AK51" s="173">
        <v>5.61</v>
      </c>
      <c r="AL51" s="173">
        <v>7.8559999999999999</v>
      </c>
      <c r="AM51" s="173">
        <v>7.5739999999999998</v>
      </c>
      <c r="AN51" s="173"/>
      <c r="AO51" s="173"/>
      <c r="AP51" s="173"/>
      <c r="AQ51" s="173"/>
      <c r="AR51" s="173"/>
      <c r="AS51" s="173"/>
      <c r="AT51" s="173"/>
      <c r="AU51" s="173"/>
      <c r="AV51" s="173"/>
      <c r="AW51" s="173"/>
      <c r="AX51" s="173"/>
      <c r="AY51" s="173"/>
    </row>
    <row r="52" spans="1:1005" ht="15">
      <c r="A52" s="190">
        <v>44927</v>
      </c>
      <c r="B52" s="164">
        <v>5.62</v>
      </c>
      <c r="C52" s="164">
        <v>5.92</v>
      </c>
      <c r="D52" s="164">
        <v>5.39</v>
      </c>
      <c r="E52" s="124">
        <v>6.7590000000000003</v>
      </c>
      <c r="F52" s="124">
        <v>7.1459999999999999</v>
      </c>
      <c r="G52" s="124">
        <v>7.6</v>
      </c>
      <c r="H52" s="124">
        <v>6.21</v>
      </c>
      <c r="I52" s="124">
        <v>5.7729999999999997</v>
      </c>
      <c r="J52" s="124">
        <v>4.8810000000000002</v>
      </c>
      <c r="K52" s="124">
        <v>5.9470000000000001</v>
      </c>
      <c r="L52" s="124">
        <v>5.86</v>
      </c>
      <c r="M52" s="124">
        <v>5.2149999999999999</v>
      </c>
      <c r="N52" s="124">
        <v>6.1310000000000002</v>
      </c>
      <c r="O52" s="124">
        <v>5.0880000000000001</v>
      </c>
      <c r="P52" s="124">
        <v>6.4039999999999999</v>
      </c>
      <c r="Q52" s="124">
        <v>4.0860000000000003</v>
      </c>
      <c r="R52" s="124">
        <v>6.976</v>
      </c>
      <c r="S52" s="124">
        <v>5.5880000000000001</v>
      </c>
      <c r="T52" s="124">
        <v>6.6079999999999997</v>
      </c>
      <c r="U52" s="124">
        <v>4.0759999999999996</v>
      </c>
      <c r="V52" s="124">
        <v>5.1920000000000002</v>
      </c>
      <c r="W52" s="124">
        <v>2.415</v>
      </c>
      <c r="X52" s="124">
        <v>4.0199999999999996</v>
      </c>
      <c r="Y52" s="124">
        <v>6.1959999999999997</v>
      </c>
      <c r="Z52" s="124">
        <v>6.8949999999999996</v>
      </c>
      <c r="AA52" s="124">
        <v>6.0970000000000004</v>
      </c>
      <c r="AB52" s="124">
        <v>5.2880000000000003</v>
      </c>
      <c r="AC52" s="124">
        <v>5.7160000000000002</v>
      </c>
      <c r="AD52" s="124">
        <v>4.4009999999999998</v>
      </c>
      <c r="AE52" s="125">
        <v>4.5289999999999999</v>
      </c>
      <c r="AF52" s="124">
        <v>5.3049999999999997</v>
      </c>
      <c r="AG52" s="124">
        <v>3.4580000000000002</v>
      </c>
      <c r="AH52" s="124">
        <v>4.1779999999999999</v>
      </c>
      <c r="AI52" s="173">
        <v>5.67</v>
      </c>
      <c r="AJ52" s="173">
        <v>5.1319999999999997</v>
      </c>
      <c r="AK52" s="173">
        <v>4.508</v>
      </c>
      <c r="AL52" s="173">
        <v>6.5140000000000002</v>
      </c>
      <c r="AM52" s="173">
        <v>6.4450000000000003</v>
      </c>
      <c r="AN52" s="173"/>
      <c r="AO52" s="173"/>
      <c r="AP52" s="173"/>
      <c r="AQ52" s="173"/>
      <c r="AR52" s="173"/>
      <c r="AS52" s="173"/>
      <c r="AT52" s="173"/>
      <c r="AU52" s="173"/>
      <c r="AV52" s="173"/>
      <c r="AW52" s="173"/>
      <c r="AX52" s="173"/>
      <c r="AY52" s="173"/>
    </row>
    <row r="53" spans="1:1005" ht="15">
      <c r="A53" s="190">
        <v>44958</v>
      </c>
      <c r="B53" s="164">
        <v>4.9800000000000004</v>
      </c>
      <c r="C53" s="164">
        <v>5.27</v>
      </c>
      <c r="D53" s="164">
        <v>4.74</v>
      </c>
      <c r="E53" s="124">
        <v>5.2409999999999997</v>
      </c>
      <c r="F53" s="124">
        <v>6.4829999999999997</v>
      </c>
      <c r="G53" s="124">
        <v>8.48</v>
      </c>
      <c r="H53" s="124">
        <v>4.8540000000000001</v>
      </c>
      <c r="I53" s="124">
        <v>4.5179999999999998</v>
      </c>
      <c r="J53" s="124">
        <v>3.83</v>
      </c>
      <c r="K53" s="124">
        <v>4.7969999999999997</v>
      </c>
      <c r="L53" s="124">
        <v>4.7130000000000001</v>
      </c>
      <c r="M53" s="124">
        <v>4.0789999999999997</v>
      </c>
      <c r="N53" s="124">
        <v>4.8550000000000004</v>
      </c>
      <c r="O53" s="124">
        <v>4.7949999999999999</v>
      </c>
      <c r="P53" s="124">
        <v>6.141</v>
      </c>
      <c r="Q53" s="124">
        <v>3.1760000000000002</v>
      </c>
      <c r="R53" s="124">
        <v>5.492</v>
      </c>
      <c r="S53" s="124">
        <v>4.9169999999999998</v>
      </c>
      <c r="T53" s="124">
        <v>5.4480000000000004</v>
      </c>
      <c r="U53" s="124">
        <v>3.218</v>
      </c>
      <c r="V53" s="124">
        <v>4.1120000000000001</v>
      </c>
      <c r="W53" s="124">
        <v>2.2210000000000001</v>
      </c>
      <c r="X53" s="124">
        <v>3.1720000000000002</v>
      </c>
      <c r="Y53" s="124">
        <v>5.2279999999999998</v>
      </c>
      <c r="Z53" s="124">
        <v>5.4640000000000004</v>
      </c>
      <c r="AA53" s="124">
        <v>5.085</v>
      </c>
      <c r="AB53" s="124">
        <v>4.0860000000000003</v>
      </c>
      <c r="AC53" s="124">
        <v>4.7450000000000001</v>
      </c>
      <c r="AD53" s="124">
        <v>3.4329999999999998</v>
      </c>
      <c r="AE53" s="125">
        <v>3.593</v>
      </c>
      <c r="AF53" s="124">
        <v>4.0389999999999997</v>
      </c>
      <c r="AG53" s="124">
        <v>2.8559999999999999</v>
      </c>
      <c r="AH53" s="124">
        <v>3.7269999999999999</v>
      </c>
      <c r="AI53" s="173">
        <v>5.7309999999999999</v>
      </c>
      <c r="AJ53" s="173">
        <v>4.0880000000000001</v>
      </c>
      <c r="AK53" s="173">
        <v>3.484</v>
      </c>
      <c r="AL53" s="173">
        <v>5.117</v>
      </c>
      <c r="AM53" s="173">
        <v>5.0919999999999996</v>
      </c>
      <c r="AN53" s="173"/>
      <c r="AO53" s="173"/>
      <c r="AP53" s="173"/>
      <c r="AQ53" s="173"/>
      <c r="AR53" s="173"/>
      <c r="AS53" s="173"/>
      <c r="AT53" s="173"/>
      <c r="AU53" s="173"/>
      <c r="AV53" s="173"/>
      <c r="AW53" s="173"/>
      <c r="AX53" s="173"/>
      <c r="AY53" s="173"/>
    </row>
    <row r="54" spans="1:1005" ht="15">
      <c r="A54" s="190">
        <v>44986</v>
      </c>
      <c r="B54" s="164">
        <v>7.55</v>
      </c>
      <c r="C54" s="164">
        <v>10.29</v>
      </c>
      <c r="D54" s="164">
        <v>8.6</v>
      </c>
      <c r="E54" s="124">
        <v>14.332000000000001</v>
      </c>
      <c r="F54" s="124">
        <v>14.994</v>
      </c>
      <c r="G54" s="124">
        <v>12.249000000000001</v>
      </c>
      <c r="H54" s="124">
        <v>6.1749999999999998</v>
      </c>
      <c r="I54" s="124">
        <v>11.456</v>
      </c>
      <c r="J54" s="124">
        <v>5.7249999999999996</v>
      </c>
      <c r="K54" s="124">
        <v>5.141</v>
      </c>
      <c r="L54" s="124">
        <v>6.2690000000000001</v>
      </c>
      <c r="M54" s="124">
        <v>6.7809999999999997</v>
      </c>
      <c r="N54" s="124">
        <v>7.7039999999999997</v>
      </c>
      <c r="O54" s="124">
        <v>13.565</v>
      </c>
      <c r="P54" s="124">
        <v>7.0049999999999999</v>
      </c>
      <c r="Q54" s="124">
        <v>13.278</v>
      </c>
      <c r="R54" s="124">
        <v>8.1669999999999998</v>
      </c>
      <c r="S54" s="124">
        <v>7.4240000000000004</v>
      </c>
      <c r="T54" s="124">
        <v>6.5540000000000003</v>
      </c>
      <c r="U54" s="124">
        <v>5.9969999999999999</v>
      </c>
      <c r="V54" s="124">
        <v>4.7839999999999998</v>
      </c>
      <c r="W54" s="124">
        <v>3.85</v>
      </c>
      <c r="X54" s="124">
        <v>10.614000000000001</v>
      </c>
      <c r="Y54" s="124">
        <v>11.102</v>
      </c>
      <c r="Z54" s="124">
        <v>6.7</v>
      </c>
      <c r="AA54" s="124">
        <v>17.265999999999998</v>
      </c>
      <c r="AB54" s="124">
        <v>4.9589999999999996</v>
      </c>
      <c r="AC54" s="124">
        <v>7.5460000000000003</v>
      </c>
      <c r="AD54" s="124">
        <v>3.8279999999999998</v>
      </c>
      <c r="AE54" s="125">
        <v>5.73</v>
      </c>
      <c r="AF54" s="124">
        <v>7.6849999999999996</v>
      </c>
      <c r="AG54" s="124">
        <v>4.0060000000000002</v>
      </c>
      <c r="AH54" s="124">
        <v>8.5220000000000002</v>
      </c>
      <c r="AI54" s="173">
        <v>11.265000000000001</v>
      </c>
      <c r="AJ54" s="173">
        <v>4.9039999999999999</v>
      </c>
      <c r="AK54" s="173">
        <v>4.1920000000000002</v>
      </c>
      <c r="AL54" s="173">
        <v>6.9569999999999999</v>
      </c>
      <c r="AM54" s="173">
        <v>6.4080000000000004</v>
      </c>
      <c r="AN54" s="173"/>
      <c r="AO54" s="173"/>
      <c r="AP54" s="173"/>
      <c r="AQ54" s="173"/>
      <c r="AR54" s="173"/>
      <c r="AS54" s="173"/>
      <c r="AT54" s="173"/>
      <c r="AU54" s="173"/>
      <c r="AV54" s="173"/>
      <c r="AW54" s="173"/>
      <c r="AX54" s="173"/>
      <c r="AY54" s="173"/>
    </row>
    <row r="55" spans="1:1005" ht="15">
      <c r="A55" s="190">
        <v>45017</v>
      </c>
      <c r="B55" s="164">
        <v>18.53</v>
      </c>
      <c r="C55" s="164">
        <v>27.74</v>
      </c>
      <c r="D55" s="164">
        <v>23.32</v>
      </c>
      <c r="E55" s="124">
        <v>36.524999999999999</v>
      </c>
      <c r="F55" s="124">
        <v>37.444000000000003</v>
      </c>
      <c r="G55" s="124">
        <v>37.878</v>
      </c>
      <c r="H55" s="124">
        <v>14.678000000000001</v>
      </c>
      <c r="I55" s="124">
        <v>42.645000000000003</v>
      </c>
      <c r="J55" s="124">
        <v>17.079000000000001</v>
      </c>
      <c r="K55" s="124">
        <v>16.856999999999999</v>
      </c>
      <c r="L55" s="124">
        <v>31.367999999999999</v>
      </c>
      <c r="M55" s="124">
        <v>27.460999999999999</v>
      </c>
      <c r="N55" s="124">
        <v>23.308</v>
      </c>
      <c r="O55" s="124">
        <v>21.504000000000001</v>
      </c>
      <c r="P55" s="124">
        <v>11.452</v>
      </c>
      <c r="Q55" s="124">
        <v>25.463999999999999</v>
      </c>
      <c r="R55" s="124">
        <v>19.329999999999998</v>
      </c>
      <c r="S55" s="124">
        <v>12.005000000000001</v>
      </c>
      <c r="T55" s="124">
        <v>21.834</v>
      </c>
      <c r="U55" s="124">
        <v>24.545000000000002</v>
      </c>
      <c r="V55" s="124">
        <v>8.9169999999999998</v>
      </c>
      <c r="W55" s="124">
        <v>8.5690000000000008</v>
      </c>
      <c r="X55" s="124">
        <v>37.106999999999999</v>
      </c>
      <c r="Y55" s="124">
        <v>33.853000000000002</v>
      </c>
      <c r="Z55" s="124">
        <v>22.728000000000002</v>
      </c>
      <c r="AA55" s="124">
        <v>25.236000000000001</v>
      </c>
      <c r="AB55" s="124">
        <v>20.254000000000001</v>
      </c>
      <c r="AC55" s="124">
        <v>14.054</v>
      </c>
      <c r="AD55" s="124">
        <v>12.67</v>
      </c>
      <c r="AE55" s="125">
        <v>15.234</v>
      </c>
      <c r="AF55" s="124">
        <v>25.65</v>
      </c>
      <c r="AG55" s="124">
        <v>7.5010000000000003</v>
      </c>
      <c r="AH55" s="124">
        <v>19.102</v>
      </c>
      <c r="AI55" s="173">
        <v>14.978</v>
      </c>
      <c r="AJ55" s="173">
        <v>12.279</v>
      </c>
      <c r="AK55" s="173">
        <v>9.2759999999999998</v>
      </c>
      <c r="AL55" s="173">
        <v>14.521000000000001</v>
      </c>
      <c r="AM55" s="173">
        <v>17.707999999999998</v>
      </c>
      <c r="AN55" s="173"/>
      <c r="AO55" s="173"/>
      <c r="AP55" s="173"/>
      <c r="AQ55" s="173"/>
      <c r="AR55" s="173"/>
      <c r="AS55" s="173"/>
      <c r="AT55" s="173"/>
      <c r="AU55" s="173"/>
      <c r="AV55" s="173"/>
      <c r="AW55" s="173"/>
      <c r="AX55" s="173"/>
      <c r="AY55" s="173"/>
    </row>
    <row r="56" spans="1:1005" ht="15">
      <c r="A56" s="190">
        <v>45047</v>
      </c>
      <c r="B56" s="164">
        <v>61.91</v>
      </c>
      <c r="C56" s="164">
        <v>83.88</v>
      </c>
      <c r="D56" s="164">
        <v>71.430000000000007</v>
      </c>
      <c r="E56" s="124">
        <v>102.193</v>
      </c>
      <c r="F56" s="124">
        <v>83.257000000000005</v>
      </c>
      <c r="G56" s="124">
        <v>104.20699999999999</v>
      </c>
      <c r="H56" s="124">
        <v>42.036999999999999</v>
      </c>
      <c r="I56" s="124">
        <v>69.572000000000003</v>
      </c>
      <c r="J56" s="124">
        <v>56.482999999999997</v>
      </c>
      <c r="K56" s="124">
        <v>57.424999999999997</v>
      </c>
      <c r="L56" s="124">
        <v>85.013999999999996</v>
      </c>
      <c r="M56" s="124">
        <v>90.712000000000003</v>
      </c>
      <c r="N56" s="124">
        <v>74.805000000000007</v>
      </c>
      <c r="O56" s="124">
        <v>59.017000000000003</v>
      </c>
      <c r="P56" s="124">
        <v>56.536000000000001</v>
      </c>
      <c r="Q56" s="124">
        <v>94.313999999999993</v>
      </c>
      <c r="R56" s="124">
        <v>69.692999999999998</v>
      </c>
      <c r="S56" s="124">
        <v>61.396999999999998</v>
      </c>
      <c r="T56" s="124">
        <v>58</v>
      </c>
      <c r="U56" s="124">
        <v>111.68600000000001</v>
      </c>
      <c r="V56" s="124">
        <v>17.190999999999999</v>
      </c>
      <c r="W56" s="124">
        <v>44.777999999999999</v>
      </c>
      <c r="X56" s="124">
        <v>89.254000000000005</v>
      </c>
      <c r="Y56" s="124">
        <v>108.676</v>
      </c>
      <c r="Z56" s="124">
        <v>56.973999999999997</v>
      </c>
      <c r="AA56" s="124">
        <v>76.849000000000004</v>
      </c>
      <c r="AB56" s="124">
        <v>77.06</v>
      </c>
      <c r="AC56" s="124">
        <v>89.391999999999996</v>
      </c>
      <c r="AD56" s="124">
        <v>36.280999999999999</v>
      </c>
      <c r="AE56" s="125">
        <v>46.581000000000003</v>
      </c>
      <c r="AF56" s="124">
        <v>54.968000000000004</v>
      </c>
      <c r="AG56" s="124">
        <v>20.925999999999998</v>
      </c>
      <c r="AH56" s="124">
        <v>56.081000000000003</v>
      </c>
      <c r="AI56" s="173">
        <v>46.298999999999999</v>
      </c>
      <c r="AJ56" s="173">
        <v>40.606999999999999</v>
      </c>
      <c r="AK56" s="173">
        <v>55.078000000000003</v>
      </c>
      <c r="AL56" s="173">
        <v>58.106000000000002</v>
      </c>
      <c r="AM56" s="173">
        <v>97.137</v>
      </c>
      <c r="AN56" s="173"/>
      <c r="AO56" s="173"/>
      <c r="AP56" s="173"/>
      <c r="AQ56" s="173"/>
      <c r="AR56" s="173"/>
      <c r="AS56" s="173"/>
      <c r="AT56" s="173"/>
      <c r="AU56" s="173"/>
      <c r="AV56" s="173"/>
      <c r="AW56" s="173"/>
      <c r="AX56" s="173"/>
      <c r="AY56" s="173"/>
    </row>
    <row r="57" spans="1:1005" ht="15">
      <c r="A57" s="190">
        <v>45078</v>
      </c>
      <c r="B57" s="164">
        <v>49.36</v>
      </c>
      <c r="C57" s="164">
        <v>91.16</v>
      </c>
      <c r="D57" s="164">
        <v>70.349999999999994</v>
      </c>
      <c r="E57" s="124">
        <v>153.99</v>
      </c>
      <c r="F57" s="124">
        <v>130.85499999999999</v>
      </c>
      <c r="G57" s="124">
        <v>125.443</v>
      </c>
      <c r="H57" s="124">
        <v>78.125</v>
      </c>
      <c r="I57" s="124">
        <v>53.118000000000002</v>
      </c>
      <c r="J57" s="124">
        <v>67.658000000000001</v>
      </c>
      <c r="K57" s="124">
        <v>94.057000000000002</v>
      </c>
      <c r="L57" s="124">
        <v>55.345999999999997</v>
      </c>
      <c r="M57" s="124">
        <v>122.108</v>
      </c>
      <c r="N57" s="124">
        <v>65.185000000000002</v>
      </c>
      <c r="O57" s="124">
        <v>131.90799999999999</v>
      </c>
      <c r="P57" s="124">
        <v>28.917999999999999</v>
      </c>
      <c r="Q57" s="124">
        <v>137.15700000000001</v>
      </c>
      <c r="R57" s="124">
        <v>61.09</v>
      </c>
      <c r="S57" s="124">
        <v>111.65300000000001</v>
      </c>
      <c r="T57" s="124">
        <v>31.31</v>
      </c>
      <c r="U57" s="124">
        <v>60.109000000000002</v>
      </c>
      <c r="V57" s="124">
        <v>9.0890000000000004</v>
      </c>
      <c r="W57" s="124">
        <v>40.607999999999997</v>
      </c>
      <c r="X57" s="124">
        <v>48.158999999999999</v>
      </c>
      <c r="Y57" s="124">
        <v>128.72999999999999</v>
      </c>
      <c r="Z57" s="124">
        <v>30.274999999999999</v>
      </c>
      <c r="AA57" s="124">
        <v>50.703000000000003</v>
      </c>
      <c r="AB57" s="124">
        <v>106.306</v>
      </c>
      <c r="AC57" s="124">
        <v>48.024999999999999</v>
      </c>
      <c r="AD57" s="124">
        <v>61.186999999999998</v>
      </c>
      <c r="AE57" s="125">
        <v>92.356999999999999</v>
      </c>
      <c r="AF57" s="124">
        <v>29.991</v>
      </c>
      <c r="AG57" s="124">
        <v>28.920999999999999</v>
      </c>
      <c r="AH57" s="124">
        <v>72.914000000000001</v>
      </c>
      <c r="AI57" s="173">
        <v>88.091999999999999</v>
      </c>
      <c r="AJ57" s="173">
        <v>49.857999999999997</v>
      </c>
      <c r="AK57" s="173">
        <v>90.37</v>
      </c>
      <c r="AL57" s="173">
        <v>129.14599999999999</v>
      </c>
      <c r="AM57" s="173">
        <v>109.617</v>
      </c>
      <c r="AN57" s="173"/>
      <c r="AO57" s="173"/>
      <c r="AP57" s="173"/>
      <c r="AQ57" s="173"/>
      <c r="AR57" s="173"/>
      <c r="AS57" s="173"/>
      <c r="AT57" s="173"/>
      <c r="AU57" s="173"/>
      <c r="AV57" s="173"/>
      <c r="AW57" s="173"/>
      <c r="AX57" s="173"/>
      <c r="AY57" s="173"/>
    </row>
    <row r="58" spans="1:1005" ht="15">
      <c r="A58" s="190">
        <v>45108</v>
      </c>
      <c r="B58" s="164">
        <v>17.920000000000002</v>
      </c>
      <c r="C58" s="164">
        <v>37.72</v>
      </c>
      <c r="D58" s="164">
        <v>29.01</v>
      </c>
      <c r="E58" s="124">
        <v>42.085999999999999</v>
      </c>
      <c r="F58" s="124">
        <v>59.226999999999997</v>
      </c>
      <c r="G58" s="124">
        <v>38.116999999999997</v>
      </c>
      <c r="H58" s="124">
        <v>29.024999999999999</v>
      </c>
      <c r="I58" s="124">
        <v>19.72</v>
      </c>
      <c r="J58" s="124">
        <v>32.643000000000001</v>
      </c>
      <c r="K58" s="124">
        <v>35.680999999999997</v>
      </c>
      <c r="L58" s="124">
        <v>24.074000000000002</v>
      </c>
      <c r="M58" s="124">
        <v>38.052</v>
      </c>
      <c r="N58" s="124">
        <v>18.998000000000001</v>
      </c>
      <c r="O58" s="124">
        <v>82.707999999999998</v>
      </c>
      <c r="P58" s="124">
        <v>12.117000000000001</v>
      </c>
      <c r="Q58" s="124">
        <v>35.317999999999998</v>
      </c>
      <c r="R58" s="124">
        <v>27.5</v>
      </c>
      <c r="S58" s="124">
        <v>62.985999999999997</v>
      </c>
      <c r="T58" s="124">
        <v>11.553000000000001</v>
      </c>
      <c r="U58" s="124">
        <v>18.282</v>
      </c>
      <c r="V58" s="124">
        <v>4.827</v>
      </c>
      <c r="W58" s="124">
        <v>13.314</v>
      </c>
      <c r="X58" s="124">
        <v>16.693000000000001</v>
      </c>
      <c r="Y58" s="124">
        <v>43.441000000000003</v>
      </c>
      <c r="Z58" s="124">
        <v>16.724</v>
      </c>
      <c r="AA58" s="124">
        <v>19.591000000000001</v>
      </c>
      <c r="AB58" s="124">
        <v>32.357999999999997</v>
      </c>
      <c r="AC58" s="124">
        <v>16.286999999999999</v>
      </c>
      <c r="AD58" s="124">
        <v>17.337</v>
      </c>
      <c r="AE58" s="125">
        <v>28.210999999999999</v>
      </c>
      <c r="AF58" s="124">
        <v>12.807</v>
      </c>
      <c r="AG58" s="124">
        <v>10.227</v>
      </c>
      <c r="AH58" s="124">
        <v>20.248999999999999</v>
      </c>
      <c r="AI58" s="173">
        <v>29.952000000000002</v>
      </c>
      <c r="AJ58" s="173">
        <v>25.690999999999999</v>
      </c>
      <c r="AK58" s="173">
        <v>39.061999999999998</v>
      </c>
      <c r="AL58" s="173">
        <v>69.435000000000002</v>
      </c>
      <c r="AM58" s="173">
        <v>38.622999999999998</v>
      </c>
      <c r="AN58" s="173"/>
      <c r="AO58" s="173"/>
      <c r="AP58" s="173"/>
      <c r="AQ58" s="173"/>
      <c r="AR58" s="173"/>
      <c r="AS58" s="173"/>
      <c r="AT58" s="173"/>
      <c r="AU58" s="173"/>
      <c r="AV58" s="173"/>
      <c r="AW58" s="173"/>
      <c r="AX58" s="173"/>
      <c r="AY58" s="173"/>
    </row>
    <row r="59" spans="1:1005" ht="15">
      <c r="A59" s="190">
        <v>45139</v>
      </c>
      <c r="B59" s="164">
        <v>14.76</v>
      </c>
      <c r="C59" s="164">
        <v>23.65</v>
      </c>
      <c r="D59" s="164">
        <v>19.8</v>
      </c>
      <c r="E59" s="124">
        <v>17.074999999999999</v>
      </c>
      <c r="F59" s="124">
        <v>23.933</v>
      </c>
      <c r="G59" s="124">
        <v>20.870999999999999</v>
      </c>
      <c r="H59" s="124">
        <v>32.83</v>
      </c>
      <c r="I59" s="124">
        <v>17.928999999999998</v>
      </c>
      <c r="J59" s="124">
        <v>23.367000000000001</v>
      </c>
      <c r="K59" s="124">
        <v>18.521999999999998</v>
      </c>
      <c r="L59" s="124">
        <v>19.045999999999999</v>
      </c>
      <c r="M59" s="124">
        <v>19.789000000000001</v>
      </c>
      <c r="N59" s="124">
        <v>13.439</v>
      </c>
      <c r="O59" s="124">
        <v>27.414000000000001</v>
      </c>
      <c r="P59" s="124">
        <v>9.2360000000000007</v>
      </c>
      <c r="Q59" s="124">
        <v>26.74</v>
      </c>
      <c r="R59" s="124">
        <v>15.311999999999999</v>
      </c>
      <c r="S59" s="124">
        <v>51.207000000000001</v>
      </c>
      <c r="T59" s="124">
        <v>9.89</v>
      </c>
      <c r="U59" s="124">
        <v>23.73</v>
      </c>
      <c r="V59" s="124">
        <v>3.7730000000000001</v>
      </c>
      <c r="W59" s="124">
        <v>10.183</v>
      </c>
      <c r="X59" s="124">
        <v>10.198</v>
      </c>
      <c r="Y59" s="124">
        <v>22.751999999999999</v>
      </c>
      <c r="Z59" s="124">
        <v>13.557</v>
      </c>
      <c r="AA59" s="124">
        <v>26.718</v>
      </c>
      <c r="AB59" s="124">
        <v>15.414</v>
      </c>
      <c r="AC59" s="124">
        <v>9.6969999999999992</v>
      </c>
      <c r="AD59" s="124">
        <v>14.324999999999999</v>
      </c>
      <c r="AE59" s="125">
        <v>13.47</v>
      </c>
      <c r="AF59" s="124">
        <v>7.89</v>
      </c>
      <c r="AG59" s="124">
        <v>10.329000000000001</v>
      </c>
      <c r="AH59" s="124">
        <v>15.041</v>
      </c>
      <c r="AI59" s="173">
        <v>13.397</v>
      </c>
      <c r="AJ59" s="173">
        <v>15.98</v>
      </c>
      <c r="AK59" s="173">
        <v>32.01</v>
      </c>
      <c r="AL59" s="173">
        <v>26.091999999999999</v>
      </c>
      <c r="AM59" s="173">
        <v>27.734999999999999</v>
      </c>
      <c r="AN59" s="173"/>
      <c r="AO59" s="173"/>
      <c r="AP59" s="173"/>
      <c r="AQ59" s="173"/>
      <c r="AR59" s="173"/>
      <c r="AS59" s="173"/>
      <c r="AT59" s="173"/>
      <c r="AU59" s="173"/>
      <c r="AV59" s="173"/>
      <c r="AW59" s="173"/>
      <c r="AX59" s="173"/>
      <c r="AY59" s="173"/>
    </row>
    <row r="60" spans="1:1005" ht="15">
      <c r="A60" s="190">
        <v>45170</v>
      </c>
      <c r="B60" s="164">
        <v>14.65</v>
      </c>
      <c r="C60" s="164">
        <v>21.07</v>
      </c>
      <c r="D60" s="164">
        <v>17.47</v>
      </c>
      <c r="E60" s="124">
        <v>19.573</v>
      </c>
      <c r="F60" s="124">
        <v>24.364999999999998</v>
      </c>
      <c r="G60" s="124">
        <v>12.907</v>
      </c>
      <c r="H60" s="124">
        <v>23.041</v>
      </c>
      <c r="I60" s="124">
        <v>10.090999999999999</v>
      </c>
      <c r="J60" s="124">
        <v>17.859000000000002</v>
      </c>
      <c r="K60" s="124">
        <v>32.963999999999999</v>
      </c>
      <c r="L60" s="124">
        <v>15.605</v>
      </c>
      <c r="M60" s="124">
        <v>17.638999999999999</v>
      </c>
      <c r="N60" s="124">
        <v>14.971</v>
      </c>
      <c r="O60" s="124">
        <v>16.527000000000001</v>
      </c>
      <c r="P60" s="124">
        <v>8.9589999999999996</v>
      </c>
      <c r="Q60" s="124">
        <v>33.594999999999999</v>
      </c>
      <c r="R60" s="124">
        <v>12.78</v>
      </c>
      <c r="S60" s="124">
        <v>33.308</v>
      </c>
      <c r="T60" s="124">
        <v>8.1010000000000009</v>
      </c>
      <c r="U60" s="124">
        <v>11.169</v>
      </c>
      <c r="V60" s="124">
        <v>7.6079999999999997</v>
      </c>
      <c r="W60" s="124">
        <v>14.731999999999999</v>
      </c>
      <c r="X60" s="124">
        <v>14.003</v>
      </c>
      <c r="Y60" s="124">
        <v>17.016999999999999</v>
      </c>
      <c r="Z60" s="124">
        <v>12.904999999999999</v>
      </c>
      <c r="AA60" s="124">
        <v>16.995000000000001</v>
      </c>
      <c r="AB60" s="124">
        <v>15.43</v>
      </c>
      <c r="AC60" s="124">
        <v>8.8000000000000007</v>
      </c>
      <c r="AD60" s="124">
        <v>10.028</v>
      </c>
      <c r="AE60" s="125">
        <v>10.196</v>
      </c>
      <c r="AF60" s="124">
        <v>6.1859999999999999</v>
      </c>
      <c r="AG60" s="124">
        <v>24.260999999999999</v>
      </c>
      <c r="AH60" s="124">
        <v>14.692</v>
      </c>
      <c r="AI60" s="173">
        <v>10.646000000000001</v>
      </c>
      <c r="AJ60" s="173">
        <v>8.6170000000000009</v>
      </c>
      <c r="AK60" s="173">
        <v>32.335000000000001</v>
      </c>
      <c r="AL60" s="173">
        <v>12.718</v>
      </c>
      <c r="AM60" s="173">
        <v>20.425999999999998</v>
      </c>
      <c r="AN60" s="173"/>
      <c r="AO60" s="173"/>
      <c r="AP60" s="173"/>
      <c r="AQ60" s="173"/>
      <c r="AR60" s="173"/>
      <c r="AS60" s="173"/>
      <c r="AT60" s="173"/>
      <c r="AU60" s="173"/>
      <c r="AV60" s="173"/>
      <c r="AW60" s="173"/>
      <c r="AX60" s="173"/>
      <c r="AY60" s="173"/>
    </row>
    <row r="61" spans="1:1005" ht="15">
      <c r="A61" s="190">
        <v>45200</v>
      </c>
      <c r="B61" s="164">
        <v>10.8</v>
      </c>
      <c r="C61" s="164">
        <v>17.88</v>
      </c>
      <c r="D61" s="164">
        <v>15.64</v>
      </c>
      <c r="E61" s="124">
        <v>21.887</v>
      </c>
      <c r="F61" s="124">
        <v>25.795999999999999</v>
      </c>
      <c r="G61" s="124">
        <v>10.686</v>
      </c>
      <c r="H61" s="124">
        <v>17.32</v>
      </c>
      <c r="I61" s="124">
        <v>11.423</v>
      </c>
      <c r="J61" s="124">
        <v>18.652999999999999</v>
      </c>
      <c r="K61" s="124">
        <v>12.904</v>
      </c>
      <c r="L61" s="124">
        <v>9.4120000000000008</v>
      </c>
      <c r="M61" s="124">
        <v>11.375999999999999</v>
      </c>
      <c r="N61" s="124">
        <v>9.6229999999999993</v>
      </c>
      <c r="O61" s="124">
        <v>12.226000000000001</v>
      </c>
      <c r="P61" s="124">
        <v>9.7550000000000008</v>
      </c>
      <c r="Q61" s="124">
        <v>23.11</v>
      </c>
      <c r="R61" s="124">
        <v>9.8960000000000008</v>
      </c>
      <c r="S61" s="124">
        <v>13.773999999999999</v>
      </c>
      <c r="T61" s="124">
        <v>7.8719999999999999</v>
      </c>
      <c r="U61" s="124">
        <v>8.39</v>
      </c>
      <c r="V61" s="124">
        <v>5.5750000000000002</v>
      </c>
      <c r="W61" s="124">
        <v>9.0340000000000007</v>
      </c>
      <c r="X61" s="124">
        <v>13.58</v>
      </c>
      <c r="Y61" s="124">
        <v>23.021000000000001</v>
      </c>
      <c r="Z61" s="124">
        <v>37.262999999999998</v>
      </c>
      <c r="AA61" s="124">
        <v>13.551</v>
      </c>
      <c r="AB61" s="124">
        <v>10.776</v>
      </c>
      <c r="AC61" s="124">
        <v>8.3239999999999998</v>
      </c>
      <c r="AD61" s="124">
        <v>11.108000000000001</v>
      </c>
      <c r="AE61" s="125">
        <v>12.317</v>
      </c>
      <c r="AF61" s="124">
        <v>5.3650000000000002</v>
      </c>
      <c r="AG61" s="124">
        <v>13.983000000000001</v>
      </c>
      <c r="AH61" s="124">
        <v>19.975999999999999</v>
      </c>
      <c r="AI61" s="173">
        <v>7.5919999999999996</v>
      </c>
      <c r="AJ61" s="173">
        <v>16.427</v>
      </c>
      <c r="AK61" s="173">
        <v>18.934999999999999</v>
      </c>
      <c r="AL61" s="173">
        <v>17.699000000000002</v>
      </c>
      <c r="AM61" s="173">
        <v>15.223000000000001</v>
      </c>
      <c r="AN61" s="173"/>
      <c r="AO61" s="173"/>
      <c r="AP61" s="173"/>
      <c r="AQ61" s="173"/>
      <c r="AR61" s="173"/>
      <c r="AS61" s="173"/>
      <c r="AT61" s="173"/>
      <c r="AU61" s="173"/>
      <c r="AV61" s="173"/>
      <c r="AW61" s="173"/>
      <c r="AX61" s="173"/>
      <c r="AY61" s="173"/>
    </row>
    <row r="62" spans="1:1005" ht="15">
      <c r="A62" s="190">
        <v>45231</v>
      </c>
      <c r="B62" s="164">
        <v>7.67</v>
      </c>
      <c r="C62" s="164">
        <v>9.5299999999999994</v>
      </c>
      <c r="D62" s="164">
        <v>8.7799999999999994</v>
      </c>
      <c r="E62" s="124">
        <v>12.26</v>
      </c>
      <c r="F62" s="124">
        <v>15.157999999999999</v>
      </c>
      <c r="G62" s="124">
        <v>10.122</v>
      </c>
      <c r="H62" s="124">
        <v>10.285</v>
      </c>
      <c r="I62" s="124">
        <v>6.9820000000000002</v>
      </c>
      <c r="J62" s="124">
        <v>11.554</v>
      </c>
      <c r="K62" s="124">
        <v>8.3759999999999994</v>
      </c>
      <c r="L62" s="124">
        <v>7.4029999999999996</v>
      </c>
      <c r="M62" s="124">
        <v>8.4060000000000006</v>
      </c>
      <c r="N62" s="124">
        <v>7.5419999999999998</v>
      </c>
      <c r="O62" s="124">
        <v>8.5299999999999994</v>
      </c>
      <c r="P62" s="124">
        <v>6.0359999999999996</v>
      </c>
      <c r="Q62" s="124">
        <v>11.23</v>
      </c>
      <c r="R62" s="124">
        <v>8.9440000000000008</v>
      </c>
      <c r="S62" s="124">
        <v>9.0540000000000003</v>
      </c>
      <c r="T62" s="124">
        <v>6.4619999999999997</v>
      </c>
      <c r="U62" s="124">
        <v>6.94</v>
      </c>
      <c r="V62" s="124">
        <v>3.5550000000000002</v>
      </c>
      <c r="W62" s="124">
        <v>5.9189999999999996</v>
      </c>
      <c r="X62" s="124">
        <v>9.6189999999999998</v>
      </c>
      <c r="Y62" s="124">
        <v>12.913</v>
      </c>
      <c r="Z62" s="124">
        <v>14.039</v>
      </c>
      <c r="AA62" s="124">
        <v>7.79</v>
      </c>
      <c r="AB62" s="124">
        <v>8.4429999999999996</v>
      </c>
      <c r="AC62" s="124">
        <v>6.4530000000000003</v>
      </c>
      <c r="AD62" s="124">
        <v>7.4560000000000004</v>
      </c>
      <c r="AE62" s="125">
        <v>7.9139999999999997</v>
      </c>
      <c r="AF62" s="124">
        <v>4.47</v>
      </c>
      <c r="AG62" s="124">
        <v>6.8079999999999998</v>
      </c>
      <c r="AH62" s="124">
        <v>10.255000000000001</v>
      </c>
      <c r="AI62" s="173">
        <v>6.6890000000000001</v>
      </c>
      <c r="AJ62" s="173">
        <v>8.3179999999999996</v>
      </c>
      <c r="AK62" s="173">
        <v>10.396000000000001</v>
      </c>
      <c r="AL62" s="173">
        <v>9.1140000000000008</v>
      </c>
      <c r="AM62" s="173">
        <v>9.6</v>
      </c>
      <c r="AN62" s="173"/>
      <c r="AO62" s="173"/>
      <c r="AP62" s="173"/>
      <c r="AQ62" s="173"/>
      <c r="AR62" s="173"/>
      <c r="AS62" s="173"/>
      <c r="AT62" s="173"/>
      <c r="AU62" s="173"/>
      <c r="AV62" s="173"/>
      <c r="AW62" s="173"/>
      <c r="AX62" s="173"/>
      <c r="AY62" s="173"/>
    </row>
    <row r="63" spans="1:1005" ht="15">
      <c r="A63" s="190">
        <v>45261</v>
      </c>
      <c r="B63" s="164">
        <v>6.34</v>
      </c>
      <c r="C63" s="164">
        <v>6.34</v>
      </c>
      <c r="D63" s="164">
        <v>6.34</v>
      </c>
      <c r="E63" s="124">
        <v>8.6159999999999997</v>
      </c>
      <c r="F63" s="124">
        <v>10.417</v>
      </c>
      <c r="G63" s="124">
        <v>7.6269999999999998</v>
      </c>
      <c r="H63" s="124">
        <v>7.173</v>
      </c>
      <c r="I63" s="124">
        <v>5.7610000000000001</v>
      </c>
      <c r="J63" s="124">
        <v>7.7640000000000002</v>
      </c>
      <c r="K63" s="124">
        <v>6.9640000000000004</v>
      </c>
      <c r="L63" s="124">
        <v>6.1929999999999996</v>
      </c>
      <c r="M63" s="124">
        <v>7.11</v>
      </c>
      <c r="N63" s="124">
        <v>5.9939999999999998</v>
      </c>
      <c r="O63" s="124">
        <v>7.4509999999999996</v>
      </c>
      <c r="P63" s="124">
        <v>5.0519999999999996</v>
      </c>
      <c r="Q63" s="124">
        <v>8.36</v>
      </c>
      <c r="R63" s="124">
        <v>7.2789999999999999</v>
      </c>
      <c r="S63" s="124">
        <v>7.7140000000000004</v>
      </c>
      <c r="T63" s="124">
        <v>4.88</v>
      </c>
      <c r="U63" s="124">
        <v>6.0469999999999997</v>
      </c>
      <c r="V63" s="124">
        <v>2.8450000000000002</v>
      </c>
      <c r="W63" s="124">
        <v>4.9340000000000002</v>
      </c>
      <c r="X63" s="124">
        <v>6.6769999999999996</v>
      </c>
      <c r="Y63" s="124">
        <v>8.4960000000000004</v>
      </c>
      <c r="Z63" s="124">
        <v>7.9729999999999999</v>
      </c>
      <c r="AA63" s="124">
        <v>6.5190000000000001</v>
      </c>
      <c r="AB63" s="124">
        <v>6.7830000000000004</v>
      </c>
      <c r="AC63" s="124">
        <v>5.2039999999999997</v>
      </c>
      <c r="AD63" s="124">
        <v>5.4580000000000002</v>
      </c>
      <c r="AE63" s="125">
        <v>6.3310000000000004</v>
      </c>
      <c r="AF63" s="124">
        <v>4.0519999999999996</v>
      </c>
      <c r="AG63" s="124">
        <v>5.0819999999999999</v>
      </c>
      <c r="AH63" s="124">
        <v>6.9249999999999998</v>
      </c>
      <c r="AI63" s="173">
        <v>5.8339999999999996</v>
      </c>
      <c r="AJ63" s="173">
        <v>5.6859999999999999</v>
      </c>
      <c r="AK63" s="173">
        <v>7.8579999999999997</v>
      </c>
      <c r="AL63" s="173">
        <v>7.5739999999999998</v>
      </c>
      <c r="AM63" s="173">
        <v>7.9169999999999998</v>
      </c>
      <c r="AN63" s="173"/>
      <c r="AO63" s="173"/>
      <c r="AP63" s="173"/>
      <c r="AQ63" s="173"/>
      <c r="AR63" s="173"/>
      <c r="AS63" s="173"/>
      <c r="AT63" s="173"/>
      <c r="AU63" s="173"/>
      <c r="AV63" s="173"/>
      <c r="AW63" s="173"/>
      <c r="AX63" s="173"/>
      <c r="AY63" s="173"/>
    </row>
    <row r="64" spans="1:1005" ht="1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43466</v>
      </c>
      <c r="B4" s="89">
        <v>16</v>
      </c>
      <c r="C4" s="89">
        <v>16</v>
      </c>
      <c r="D4" s="90">
        <v>16</v>
      </c>
      <c r="E4" s="91">
        <v>17.175999999999998</v>
      </c>
      <c r="F4" s="92">
        <v>16</v>
      </c>
      <c r="G4" s="92">
        <v>16</v>
      </c>
      <c r="H4" s="92">
        <v>16</v>
      </c>
      <c r="I4" s="92">
        <v>16.001000000000001</v>
      </c>
      <c r="J4" s="92">
        <v>16.105</v>
      </c>
      <c r="K4" s="92">
        <v>16.001000000000001</v>
      </c>
      <c r="L4" s="92">
        <v>16</v>
      </c>
      <c r="M4" s="92">
        <v>16</v>
      </c>
      <c r="N4" s="92">
        <v>16.134</v>
      </c>
      <c r="O4" s="92">
        <v>16.001000000000001</v>
      </c>
      <c r="P4" s="92">
        <v>16</v>
      </c>
      <c r="Q4" s="92">
        <v>16</v>
      </c>
      <c r="R4" s="92">
        <v>16</v>
      </c>
      <c r="S4" s="92">
        <v>16.286000000000001</v>
      </c>
      <c r="T4" s="92">
        <v>16.071999999999999</v>
      </c>
      <c r="U4" s="92">
        <v>16</v>
      </c>
      <c r="V4" s="92">
        <v>16.065999999999999</v>
      </c>
      <c r="W4" s="92">
        <v>16.001000000000001</v>
      </c>
      <c r="X4" s="92">
        <v>19.576000000000001</v>
      </c>
      <c r="Y4" s="92">
        <v>16.001000000000001</v>
      </c>
      <c r="Z4" s="92">
        <v>16</v>
      </c>
      <c r="AA4" s="92">
        <v>16.058</v>
      </c>
      <c r="AB4" s="92">
        <v>16</v>
      </c>
      <c r="AC4" s="92">
        <v>17.587</v>
      </c>
      <c r="AD4" s="92">
        <v>16</v>
      </c>
      <c r="AE4" s="92">
        <v>16</v>
      </c>
      <c r="AF4" s="92">
        <v>16</v>
      </c>
      <c r="AG4" s="92">
        <v>16.030999999999999</v>
      </c>
      <c r="AH4" s="93">
        <v>16</v>
      </c>
      <c r="AI4" s="173">
        <v>16</v>
      </c>
      <c r="AJ4" s="173">
        <v>16.372</v>
      </c>
      <c r="AK4" s="173">
        <v>16</v>
      </c>
      <c r="AL4" s="173">
        <v>16</v>
      </c>
      <c r="AM4" s="173">
        <v>16.001000000000001</v>
      </c>
      <c r="AN4" s="173"/>
      <c r="AO4" s="173"/>
      <c r="AP4" s="173"/>
      <c r="AQ4" s="173"/>
      <c r="AR4" s="173"/>
      <c r="AS4" s="173"/>
      <c r="AT4" s="173"/>
      <c r="AU4" s="173"/>
      <c r="AV4" s="173"/>
      <c r="AW4" s="173"/>
      <c r="AX4" s="173"/>
      <c r="AY4" s="173"/>
    </row>
    <row r="5" spans="1:54" ht="15">
      <c r="A5" s="224">
        <v>43497</v>
      </c>
      <c r="B5" s="89">
        <v>18</v>
      </c>
      <c r="C5" s="89">
        <v>18</v>
      </c>
      <c r="D5" s="90">
        <v>18</v>
      </c>
      <c r="E5" s="91">
        <v>26.59</v>
      </c>
      <c r="F5" s="92">
        <v>20.206</v>
      </c>
      <c r="G5" s="92">
        <v>17.082999999999998</v>
      </c>
      <c r="H5" s="92">
        <v>16.462</v>
      </c>
      <c r="I5" s="92">
        <v>16.463000000000001</v>
      </c>
      <c r="J5" s="92">
        <v>44.222999999999999</v>
      </c>
      <c r="K5" s="92">
        <v>29.783999999999999</v>
      </c>
      <c r="L5" s="92">
        <v>16.462</v>
      </c>
      <c r="M5" s="92">
        <v>16.478000000000002</v>
      </c>
      <c r="N5" s="92">
        <v>16.818000000000001</v>
      </c>
      <c r="O5" s="92">
        <v>16.882999999999999</v>
      </c>
      <c r="P5" s="92">
        <v>17.273</v>
      </c>
      <c r="Q5" s="92">
        <v>16.902999999999999</v>
      </c>
      <c r="R5" s="92">
        <v>16.834</v>
      </c>
      <c r="S5" s="92">
        <v>29.181000000000001</v>
      </c>
      <c r="T5" s="92">
        <v>26.768999999999998</v>
      </c>
      <c r="U5" s="92">
        <v>18.881</v>
      </c>
      <c r="V5" s="92">
        <v>19.352</v>
      </c>
      <c r="W5" s="92">
        <v>29.931000000000001</v>
      </c>
      <c r="X5" s="92">
        <v>32.218000000000004</v>
      </c>
      <c r="Y5" s="92">
        <v>18</v>
      </c>
      <c r="Z5" s="92">
        <v>16.766999999999999</v>
      </c>
      <c r="AA5" s="92">
        <v>23.173999999999999</v>
      </c>
      <c r="AB5" s="92">
        <v>16.994</v>
      </c>
      <c r="AC5" s="92">
        <v>27.408000000000001</v>
      </c>
      <c r="AD5" s="92">
        <v>16.463999999999999</v>
      </c>
      <c r="AE5" s="92">
        <v>20.375</v>
      </c>
      <c r="AF5" s="92">
        <v>16.462</v>
      </c>
      <c r="AG5" s="92">
        <v>20.503</v>
      </c>
      <c r="AH5" s="93">
        <v>16.462</v>
      </c>
      <c r="AI5" s="173">
        <v>16.698</v>
      </c>
      <c r="AJ5" s="173">
        <v>18.646999999999998</v>
      </c>
      <c r="AK5" s="173">
        <v>16.920000000000002</v>
      </c>
      <c r="AL5" s="173">
        <v>19.602</v>
      </c>
      <c r="AM5" s="173">
        <v>35.31</v>
      </c>
      <c r="AN5" s="173"/>
      <c r="AO5" s="173"/>
      <c r="AP5" s="173"/>
      <c r="AQ5" s="173"/>
      <c r="AR5" s="173"/>
      <c r="AS5" s="173"/>
      <c r="AT5" s="173"/>
      <c r="AU5" s="173"/>
      <c r="AV5" s="173"/>
      <c r="AW5" s="173"/>
      <c r="AX5" s="173"/>
      <c r="AY5" s="173"/>
    </row>
    <row r="6" spans="1:54" ht="15">
      <c r="A6" s="224">
        <v>43525</v>
      </c>
      <c r="B6" s="89">
        <v>55</v>
      </c>
      <c r="C6" s="89">
        <v>55</v>
      </c>
      <c r="D6" s="90">
        <v>55</v>
      </c>
      <c r="E6" s="91">
        <v>50.561</v>
      </c>
      <c r="F6" s="92">
        <v>58.572000000000003</v>
      </c>
      <c r="G6" s="92">
        <v>54.640999999999998</v>
      </c>
      <c r="H6" s="92">
        <v>28.318000000000001</v>
      </c>
      <c r="I6" s="92">
        <v>36.776000000000003</v>
      </c>
      <c r="J6" s="92">
        <v>126.254</v>
      </c>
      <c r="K6" s="92">
        <v>53.005000000000003</v>
      </c>
      <c r="L6" s="92">
        <v>29.341000000000001</v>
      </c>
      <c r="M6" s="92">
        <v>84.02</v>
      </c>
      <c r="N6" s="92">
        <v>59.697000000000003</v>
      </c>
      <c r="O6" s="92">
        <v>38.963999999999999</v>
      </c>
      <c r="P6" s="92">
        <v>52.210999999999999</v>
      </c>
      <c r="Q6" s="92">
        <v>57.261000000000003</v>
      </c>
      <c r="R6" s="92">
        <v>57.896000000000001</v>
      </c>
      <c r="S6" s="92">
        <v>87.838999999999999</v>
      </c>
      <c r="T6" s="92">
        <v>62.970999999999997</v>
      </c>
      <c r="U6" s="92">
        <v>64.826999999999998</v>
      </c>
      <c r="V6" s="92">
        <v>55</v>
      </c>
      <c r="W6" s="92">
        <v>71.468999999999994</v>
      </c>
      <c r="X6" s="92">
        <v>56.103000000000002</v>
      </c>
      <c r="Y6" s="92">
        <v>48.603000000000002</v>
      </c>
      <c r="Z6" s="92">
        <v>32.151000000000003</v>
      </c>
      <c r="AA6" s="92">
        <v>62.155999999999999</v>
      </c>
      <c r="AB6" s="92">
        <v>78.741</v>
      </c>
      <c r="AC6" s="92">
        <v>47.878999999999998</v>
      </c>
      <c r="AD6" s="92">
        <v>39.072000000000003</v>
      </c>
      <c r="AE6" s="92">
        <v>92.224999999999994</v>
      </c>
      <c r="AF6" s="92">
        <v>25.827000000000002</v>
      </c>
      <c r="AG6" s="92">
        <v>84.605000000000004</v>
      </c>
      <c r="AH6" s="93">
        <v>25.913</v>
      </c>
      <c r="AI6" s="173">
        <v>43.463000000000001</v>
      </c>
      <c r="AJ6" s="173">
        <v>70.572999999999993</v>
      </c>
      <c r="AK6" s="173">
        <v>40.600999999999999</v>
      </c>
      <c r="AL6" s="173">
        <v>50.351999999999997</v>
      </c>
      <c r="AM6" s="173">
        <v>68.049000000000007</v>
      </c>
      <c r="AN6" s="173"/>
      <c r="AO6" s="173"/>
      <c r="AP6" s="173"/>
      <c r="AQ6" s="173"/>
      <c r="AR6" s="173"/>
      <c r="AS6" s="173"/>
      <c r="AT6" s="173"/>
      <c r="AU6" s="173"/>
      <c r="AV6" s="173"/>
      <c r="AW6" s="173"/>
      <c r="AX6" s="173"/>
      <c r="AY6" s="173"/>
    </row>
    <row r="7" spans="1:54" ht="15">
      <c r="A7" s="224">
        <v>43556</v>
      </c>
      <c r="B7" s="89">
        <v>84.88</v>
      </c>
      <c r="C7" s="89">
        <v>254.65</v>
      </c>
      <c r="D7" s="90">
        <v>140</v>
      </c>
      <c r="E7" s="91">
        <v>126.259</v>
      </c>
      <c r="F7" s="92">
        <v>100.74299999999999</v>
      </c>
      <c r="G7" s="92">
        <v>75.744</v>
      </c>
      <c r="H7" s="92">
        <v>78.804000000000002</v>
      </c>
      <c r="I7" s="92">
        <v>187.44200000000001</v>
      </c>
      <c r="J7" s="92">
        <v>261.399</v>
      </c>
      <c r="K7" s="92">
        <v>134.48699999999999</v>
      </c>
      <c r="L7" s="92">
        <v>174.732</v>
      </c>
      <c r="M7" s="92">
        <v>212.58099999999999</v>
      </c>
      <c r="N7" s="92">
        <v>158.399</v>
      </c>
      <c r="O7" s="92">
        <v>107.137</v>
      </c>
      <c r="P7" s="92">
        <v>144.328</v>
      </c>
      <c r="Q7" s="92">
        <v>215.85900000000001</v>
      </c>
      <c r="R7" s="92">
        <v>135.91499999999999</v>
      </c>
      <c r="S7" s="92">
        <v>108.65</v>
      </c>
      <c r="T7" s="92">
        <v>253.41800000000001</v>
      </c>
      <c r="U7" s="92">
        <v>126.547</v>
      </c>
      <c r="V7" s="92">
        <v>156.29900000000001</v>
      </c>
      <c r="W7" s="92">
        <v>173.29599999999999</v>
      </c>
      <c r="X7" s="92">
        <v>197.899</v>
      </c>
      <c r="Y7" s="92">
        <v>132.37200000000001</v>
      </c>
      <c r="Z7" s="92">
        <v>119.977</v>
      </c>
      <c r="AA7" s="92">
        <v>190.90899999999999</v>
      </c>
      <c r="AB7" s="92">
        <v>162.78899999999999</v>
      </c>
      <c r="AC7" s="92">
        <v>131.761</v>
      </c>
      <c r="AD7" s="92">
        <v>191.00200000000001</v>
      </c>
      <c r="AE7" s="92">
        <v>129.096</v>
      </c>
      <c r="AF7" s="92">
        <v>89.628</v>
      </c>
      <c r="AG7" s="92">
        <v>226.66200000000001</v>
      </c>
      <c r="AH7" s="93">
        <v>138.251</v>
      </c>
      <c r="AI7" s="173">
        <v>206.71</v>
      </c>
      <c r="AJ7" s="173">
        <v>156.233</v>
      </c>
      <c r="AK7" s="173">
        <v>111.511</v>
      </c>
      <c r="AL7" s="173">
        <v>140</v>
      </c>
      <c r="AM7" s="173">
        <v>76.051000000000002</v>
      </c>
      <c r="AN7" s="173"/>
      <c r="AO7" s="173"/>
      <c r="AP7" s="173"/>
      <c r="AQ7" s="173"/>
      <c r="AR7" s="173"/>
      <c r="AS7" s="173"/>
      <c r="AT7" s="173"/>
      <c r="AU7" s="173"/>
      <c r="AV7" s="173"/>
      <c r="AW7" s="173"/>
      <c r="AX7" s="173"/>
      <c r="AY7" s="173"/>
    </row>
    <row r="8" spans="1:54" ht="15">
      <c r="A8" s="224">
        <v>43586</v>
      </c>
      <c r="B8" s="89">
        <v>209.87</v>
      </c>
      <c r="C8" s="89">
        <v>629.61</v>
      </c>
      <c r="D8" s="90">
        <v>410</v>
      </c>
      <c r="E8" s="91">
        <v>363.97399999999999</v>
      </c>
      <c r="F8" s="92">
        <v>357.03899999999999</v>
      </c>
      <c r="G8" s="92">
        <v>355.49200000000002</v>
      </c>
      <c r="H8" s="92">
        <v>446.779</v>
      </c>
      <c r="I8" s="92">
        <v>510.65600000000001</v>
      </c>
      <c r="J8" s="92">
        <v>410</v>
      </c>
      <c r="K8" s="92">
        <v>305.137</v>
      </c>
      <c r="L8" s="92">
        <v>492.245</v>
      </c>
      <c r="M8" s="92">
        <v>272.98599999999999</v>
      </c>
      <c r="N8" s="92">
        <v>236.73599999999999</v>
      </c>
      <c r="O8" s="92">
        <v>409.26100000000002</v>
      </c>
      <c r="P8" s="92">
        <v>343.74599999999998</v>
      </c>
      <c r="Q8" s="92">
        <v>697.78800000000001</v>
      </c>
      <c r="R8" s="92">
        <v>328.25299999999999</v>
      </c>
      <c r="S8" s="92">
        <v>659.59799999999996</v>
      </c>
      <c r="T8" s="92">
        <v>632.39599999999996</v>
      </c>
      <c r="U8" s="92">
        <v>554.60299999999995</v>
      </c>
      <c r="V8" s="92">
        <v>518.29300000000001</v>
      </c>
      <c r="W8" s="92">
        <v>485.09699999999998</v>
      </c>
      <c r="X8" s="92">
        <v>565.98</v>
      </c>
      <c r="Y8" s="92">
        <v>336.34</v>
      </c>
      <c r="Z8" s="92">
        <v>163.815</v>
      </c>
      <c r="AA8" s="92">
        <v>529.245</v>
      </c>
      <c r="AB8" s="92">
        <v>275.55700000000002</v>
      </c>
      <c r="AC8" s="92">
        <v>487.94200000000001</v>
      </c>
      <c r="AD8" s="92">
        <v>388.40699999999998</v>
      </c>
      <c r="AE8" s="92">
        <v>326.88</v>
      </c>
      <c r="AF8" s="92">
        <v>499.315</v>
      </c>
      <c r="AG8" s="92">
        <v>651.30700000000002</v>
      </c>
      <c r="AH8" s="93">
        <v>379.31700000000001</v>
      </c>
      <c r="AI8" s="173">
        <v>673.375</v>
      </c>
      <c r="AJ8" s="173">
        <v>217.62</v>
      </c>
      <c r="AK8" s="173">
        <v>465.38</v>
      </c>
      <c r="AL8" s="173">
        <v>455.55900000000003</v>
      </c>
      <c r="AM8" s="173">
        <v>221.583</v>
      </c>
      <c r="AN8" s="173"/>
      <c r="AO8" s="173"/>
      <c r="AP8" s="173"/>
      <c r="AQ8" s="173"/>
      <c r="AR8" s="173"/>
      <c r="AS8" s="173"/>
      <c r="AT8" s="173"/>
      <c r="AU8" s="173"/>
      <c r="AV8" s="173"/>
      <c r="AW8" s="173"/>
      <c r="AX8" s="173"/>
      <c r="AY8" s="173"/>
    </row>
    <row r="9" spans="1:54" ht="15">
      <c r="A9" s="224">
        <v>43617</v>
      </c>
      <c r="B9" s="89">
        <v>165.78</v>
      </c>
      <c r="C9" s="89">
        <v>497.35</v>
      </c>
      <c r="D9" s="90">
        <v>430</v>
      </c>
      <c r="E9" s="91">
        <v>301.81</v>
      </c>
      <c r="F9" s="92">
        <v>451.04500000000002</v>
      </c>
      <c r="G9" s="92">
        <v>595.85599999999999</v>
      </c>
      <c r="H9" s="92">
        <v>502.19</v>
      </c>
      <c r="I9" s="92">
        <v>294.70299999999997</v>
      </c>
      <c r="J9" s="92">
        <v>350.32400000000001</v>
      </c>
      <c r="K9" s="92">
        <v>120.41800000000001</v>
      </c>
      <c r="L9" s="92">
        <v>456.31599999999997</v>
      </c>
      <c r="M9" s="92">
        <v>163.80000000000001</v>
      </c>
      <c r="N9" s="92">
        <v>326.53300000000002</v>
      </c>
      <c r="O9" s="92">
        <v>430</v>
      </c>
      <c r="P9" s="92">
        <v>182.28299999999999</v>
      </c>
      <c r="Q9" s="92">
        <v>594.98400000000004</v>
      </c>
      <c r="R9" s="92">
        <v>186.56800000000001</v>
      </c>
      <c r="S9" s="92">
        <v>840.28899999999999</v>
      </c>
      <c r="T9" s="92">
        <v>492.55900000000003</v>
      </c>
      <c r="U9" s="92">
        <v>508.94799999999998</v>
      </c>
      <c r="V9" s="92">
        <v>489.47500000000002</v>
      </c>
      <c r="W9" s="92">
        <v>566.96299999999997</v>
      </c>
      <c r="X9" s="92">
        <v>371.61099999999999</v>
      </c>
      <c r="Y9" s="92">
        <v>189.53399999999999</v>
      </c>
      <c r="Z9" s="92">
        <v>171.36500000000001</v>
      </c>
      <c r="AA9" s="92">
        <v>472.875</v>
      </c>
      <c r="AB9" s="92">
        <v>130.74600000000001</v>
      </c>
      <c r="AC9" s="92">
        <v>478.89800000000002</v>
      </c>
      <c r="AD9" s="92">
        <v>221.79400000000001</v>
      </c>
      <c r="AE9" s="92">
        <v>170.66</v>
      </c>
      <c r="AF9" s="92">
        <v>656.06799999999998</v>
      </c>
      <c r="AG9" s="92">
        <v>483.178</v>
      </c>
      <c r="AH9" s="93">
        <v>629.91</v>
      </c>
      <c r="AI9" s="173">
        <v>898.71600000000001</v>
      </c>
      <c r="AJ9" s="173">
        <v>90.777000000000001</v>
      </c>
      <c r="AK9" s="173">
        <v>253.50800000000001</v>
      </c>
      <c r="AL9" s="173">
        <v>493.03500000000003</v>
      </c>
      <c r="AM9" s="173">
        <v>271.16300000000001</v>
      </c>
      <c r="AN9" s="173"/>
      <c r="AO9" s="173"/>
      <c r="AP9" s="173"/>
      <c r="AQ9" s="173"/>
      <c r="AR9" s="173"/>
      <c r="AS9" s="173"/>
      <c r="AT9" s="173"/>
      <c r="AU9" s="173"/>
      <c r="AV9" s="173"/>
      <c r="AW9" s="173"/>
      <c r="AX9" s="173"/>
      <c r="AY9" s="173"/>
    </row>
    <row r="10" spans="1:54" ht="15">
      <c r="A10" s="224">
        <v>43647</v>
      </c>
      <c r="B10" s="89">
        <v>39.46</v>
      </c>
      <c r="C10" s="89">
        <v>118.39</v>
      </c>
      <c r="D10" s="90">
        <v>70</v>
      </c>
      <c r="E10" s="91">
        <v>50.774999999999999</v>
      </c>
      <c r="F10" s="92">
        <v>157.31800000000001</v>
      </c>
      <c r="G10" s="92">
        <v>215.709</v>
      </c>
      <c r="H10" s="92">
        <v>104.425</v>
      </c>
      <c r="I10" s="92">
        <v>58.055</v>
      </c>
      <c r="J10" s="92">
        <v>70</v>
      </c>
      <c r="K10" s="92">
        <v>27.518000000000001</v>
      </c>
      <c r="L10" s="92">
        <v>65.992000000000004</v>
      </c>
      <c r="M10" s="92">
        <v>34.561999999999998</v>
      </c>
      <c r="N10" s="92">
        <v>67.228999999999999</v>
      </c>
      <c r="O10" s="92">
        <v>84.028000000000006</v>
      </c>
      <c r="P10" s="92">
        <v>40.183</v>
      </c>
      <c r="Q10" s="92">
        <v>152.886</v>
      </c>
      <c r="R10" s="92">
        <v>37.709000000000003</v>
      </c>
      <c r="S10" s="92">
        <v>353.75099999999998</v>
      </c>
      <c r="T10" s="92">
        <v>100.247</v>
      </c>
      <c r="U10" s="92">
        <v>89.144999999999996</v>
      </c>
      <c r="V10" s="92">
        <v>178.49199999999999</v>
      </c>
      <c r="W10" s="92">
        <v>148.303</v>
      </c>
      <c r="X10" s="92">
        <v>51.011000000000003</v>
      </c>
      <c r="Y10" s="92">
        <v>29.279</v>
      </c>
      <c r="Z10" s="92">
        <v>23.045000000000002</v>
      </c>
      <c r="AA10" s="92">
        <v>76.046999999999997</v>
      </c>
      <c r="AB10" s="92">
        <v>28.187000000000001</v>
      </c>
      <c r="AC10" s="92">
        <v>103.274</v>
      </c>
      <c r="AD10" s="92">
        <v>32.951999999999998</v>
      </c>
      <c r="AE10" s="92">
        <v>30.791</v>
      </c>
      <c r="AF10" s="92">
        <v>189.81399999999999</v>
      </c>
      <c r="AG10" s="92">
        <v>113.503</v>
      </c>
      <c r="AH10" s="93">
        <v>117.51600000000001</v>
      </c>
      <c r="AI10" s="173">
        <v>320.84100000000001</v>
      </c>
      <c r="AJ10" s="173">
        <v>17.725000000000001</v>
      </c>
      <c r="AK10" s="173">
        <v>34.923000000000002</v>
      </c>
      <c r="AL10" s="173">
        <v>73.067999999999998</v>
      </c>
      <c r="AM10" s="173">
        <v>45.722000000000001</v>
      </c>
      <c r="AN10" s="173"/>
      <c r="AO10" s="173"/>
      <c r="AP10" s="173"/>
      <c r="AQ10" s="173"/>
      <c r="AR10" s="173"/>
      <c r="AS10" s="173"/>
      <c r="AT10" s="173"/>
      <c r="AU10" s="173"/>
      <c r="AV10" s="173"/>
      <c r="AW10" s="173"/>
      <c r="AX10" s="173"/>
      <c r="AY10" s="173"/>
    </row>
    <row r="11" spans="1:54" ht="15">
      <c r="A11" s="224">
        <v>43678</v>
      </c>
      <c r="B11" s="89">
        <v>12.56</v>
      </c>
      <c r="C11" s="89">
        <v>30.19</v>
      </c>
      <c r="D11" s="90">
        <v>20</v>
      </c>
      <c r="E11" s="91">
        <v>15.659000000000001</v>
      </c>
      <c r="F11" s="92">
        <v>26.768999999999998</v>
      </c>
      <c r="G11" s="92">
        <v>35.546999999999997</v>
      </c>
      <c r="H11" s="92">
        <v>26.196000000000002</v>
      </c>
      <c r="I11" s="92">
        <v>22.585000000000001</v>
      </c>
      <c r="J11" s="92">
        <v>19.873999999999999</v>
      </c>
      <c r="K11" s="92">
        <v>15.255000000000001</v>
      </c>
      <c r="L11" s="92">
        <v>18.885999999999999</v>
      </c>
      <c r="M11" s="92">
        <v>18.274000000000001</v>
      </c>
      <c r="N11" s="92">
        <v>17.510999999999999</v>
      </c>
      <c r="O11" s="92">
        <v>20.263999999999999</v>
      </c>
      <c r="P11" s="92">
        <v>14.996</v>
      </c>
      <c r="Q11" s="92">
        <v>31.271999999999998</v>
      </c>
      <c r="R11" s="92">
        <v>14.327</v>
      </c>
      <c r="S11" s="92">
        <v>46.832000000000001</v>
      </c>
      <c r="T11" s="92">
        <v>26.14</v>
      </c>
      <c r="U11" s="92">
        <v>30.300999999999998</v>
      </c>
      <c r="V11" s="92">
        <v>33.597999999999999</v>
      </c>
      <c r="W11" s="92">
        <v>28.53</v>
      </c>
      <c r="X11" s="92">
        <v>17.222000000000001</v>
      </c>
      <c r="Y11" s="92">
        <v>14.382999999999999</v>
      </c>
      <c r="Z11" s="92">
        <v>11.333</v>
      </c>
      <c r="AA11" s="92">
        <v>20</v>
      </c>
      <c r="AB11" s="92">
        <v>12.733000000000001</v>
      </c>
      <c r="AC11" s="92">
        <v>22.904</v>
      </c>
      <c r="AD11" s="92">
        <v>15.566000000000001</v>
      </c>
      <c r="AE11" s="92">
        <v>13.778</v>
      </c>
      <c r="AF11" s="92">
        <v>29.378</v>
      </c>
      <c r="AG11" s="92">
        <v>26.166</v>
      </c>
      <c r="AH11" s="93">
        <v>24.157</v>
      </c>
      <c r="AI11" s="173">
        <v>43.725999999999999</v>
      </c>
      <c r="AJ11" s="173">
        <v>11.364000000000001</v>
      </c>
      <c r="AK11" s="173">
        <v>16.324999999999999</v>
      </c>
      <c r="AL11" s="173">
        <v>29.228000000000002</v>
      </c>
      <c r="AM11" s="173">
        <v>13.847</v>
      </c>
      <c r="AN11" s="173"/>
      <c r="AO11" s="173"/>
      <c r="AP11" s="173"/>
      <c r="AQ11" s="173"/>
      <c r="AR11" s="173"/>
      <c r="AS11" s="173"/>
      <c r="AT11" s="173"/>
      <c r="AU11" s="173"/>
      <c r="AV11" s="173"/>
      <c r="AW11" s="173"/>
      <c r="AX11" s="173"/>
      <c r="AY11" s="173"/>
    </row>
    <row r="12" spans="1:54" ht="15">
      <c r="A12" s="224">
        <v>43709</v>
      </c>
      <c r="B12" s="89">
        <v>11.44</v>
      </c>
      <c r="C12" s="89">
        <v>23.04</v>
      </c>
      <c r="D12" s="90">
        <v>12</v>
      </c>
      <c r="E12" s="91">
        <v>8.1270000000000007</v>
      </c>
      <c r="F12" s="92">
        <v>15.702</v>
      </c>
      <c r="G12" s="92">
        <v>10.349</v>
      </c>
      <c r="H12" s="92">
        <v>12.845000000000001</v>
      </c>
      <c r="I12" s="92">
        <v>10.961</v>
      </c>
      <c r="J12" s="92">
        <v>12</v>
      </c>
      <c r="K12" s="92">
        <v>6.9429999999999996</v>
      </c>
      <c r="L12" s="92">
        <v>15.22</v>
      </c>
      <c r="M12" s="92">
        <v>8.0329999999999995</v>
      </c>
      <c r="N12" s="92">
        <v>7.032</v>
      </c>
      <c r="O12" s="92">
        <v>10.811999999999999</v>
      </c>
      <c r="P12" s="92">
        <v>6.2720000000000002</v>
      </c>
      <c r="Q12" s="92">
        <v>15.358000000000001</v>
      </c>
      <c r="R12" s="92">
        <v>5.8739999999999997</v>
      </c>
      <c r="S12" s="92">
        <v>15.026999999999999</v>
      </c>
      <c r="T12" s="92">
        <v>12.839</v>
      </c>
      <c r="U12" s="92">
        <v>84.935000000000002</v>
      </c>
      <c r="V12" s="92">
        <v>11.749000000000001</v>
      </c>
      <c r="W12" s="92">
        <v>12.395</v>
      </c>
      <c r="X12" s="92">
        <v>19.14</v>
      </c>
      <c r="Y12" s="92">
        <v>6.7720000000000002</v>
      </c>
      <c r="Z12" s="92">
        <v>4.7889999999999997</v>
      </c>
      <c r="AA12" s="92">
        <v>13.803000000000001</v>
      </c>
      <c r="AB12" s="92">
        <v>10.909000000000001</v>
      </c>
      <c r="AC12" s="92">
        <v>12.486000000000001</v>
      </c>
      <c r="AD12" s="92">
        <v>24.228000000000002</v>
      </c>
      <c r="AE12" s="92">
        <v>14.173999999999999</v>
      </c>
      <c r="AF12" s="92">
        <v>13.712</v>
      </c>
      <c r="AG12" s="92">
        <v>11.842000000000001</v>
      </c>
      <c r="AH12" s="93">
        <v>9.42</v>
      </c>
      <c r="AI12" s="173">
        <v>22.332000000000001</v>
      </c>
      <c r="AJ12" s="173">
        <v>4.0060000000000002</v>
      </c>
      <c r="AK12" s="173">
        <v>17.971</v>
      </c>
      <c r="AL12" s="173">
        <v>24.707999999999998</v>
      </c>
      <c r="AM12" s="173">
        <v>5.7640000000000002</v>
      </c>
      <c r="AN12" s="173"/>
      <c r="AO12" s="173"/>
      <c r="AP12" s="173"/>
      <c r="AQ12" s="173"/>
      <c r="AR12" s="173"/>
      <c r="AS12" s="173"/>
      <c r="AT12" s="173"/>
      <c r="AU12" s="173"/>
      <c r="AV12" s="173"/>
      <c r="AW12" s="173"/>
      <c r="AX12" s="173"/>
      <c r="AY12" s="173"/>
    </row>
    <row r="13" spans="1:54" ht="15">
      <c r="A13" s="224">
        <v>43739</v>
      </c>
      <c r="B13" s="89">
        <v>22.99</v>
      </c>
      <c r="C13" s="89">
        <v>40</v>
      </c>
      <c r="D13" s="90">
        <v>24.46</v>
      </c>
      <c r="E13" s="91">
        <v>42.192999999999998</v>
      </c>
      <c r="F13" s="92">
        <v>23.896000000000001</v>
      </c>
      <c r="G13" s="92">
        <v>29.452000000000002</v>
      </c>
      <c r="H13" s="92">
        <v>20.608000000000001</v>
      </c>
      <c r="I13" s="92">
        <v>36.890999999999998</v>
      </c>
      <c r="J13" s="92">
        <v>44.003999999999998</v>
      </c>
      <c r="K13" s="92">
        <v>9.5719999999999992</v>
      </c>
      <c r="L13" s="92">
        <v>15.584</v>
      </c>
      <c r="M13" s="92">
        <v>10.250999999999999</v>
      </c>
      <c r="N13" s="92">
        <v>23.582999999999998</v>
      </c>
      <c r="O13" s="92">
        <v>12.224</v>
      </c>
      <c r="P13" s="92">
        <v>9.2360000000000007</v>
      </c>
      <c r="Q13" s="92">
        <v>34.204000000000001</v>
      </c>
      <c r="R13" s="92">
        <v>21.013000000000002</v>
      </c>
      <c r="S13" s="92">
        <v>37.82</v>
      </c>
      <c r="T13" s="92">
        <v>21.609000000000002</v>
      </c>
      <c r="U13" s="92">
        <v>70.775000000000006</v>
      </c>
      <c r="V13" s="92">
        <v>36.098999999999997</v>
      </c>
      <c r="W13" s="92">
        <v>16.335999999999999</v>
      </c>
      <c r="X13" s="92">
        <v>33.603000000000002</v>
      </c>
      <c r="Y13" s="92">
        <v>11.491</v>
      </c>
      <c r="Z13" s="92">
        <v>13.904</v>
      </c>
      <c r="AA13" s="92">
        <v>14.536</v>
      </c>
      <c r="AB13" s="92">
        <v>25.725000000000001</v>
      </c>
      <c r="AC13" s="92">
        <v>29.385000000000002</v>
      </c>
      <c r="AD13" s="92">
        <v>45.984000000000002</v>
      </c>
      <c r="AE13" s="92">
        <v>36.588999999999999</v>
      </c>
      <c r="AF13" s="92">
        <v>16.276</v>
      </c>
      <c r="AG13" s="92">
        <v>24.4</v>
      </c>
      <c r="AH13" s="93">
        <v>18.100000000000001</v>
      </c>
      <c r="AI13" s="173">
        <v>27.797000000000001</v>
      </c>
      <c r="AJ13" s="173">
        <v>7.3769999999999998</v>
      </c>
      <c r="AK13" s="173">
        <v>49.06</v>
      </c>
      <c r="AL13" s="173">
        <v>27.707000000000001</v>
      </c>
      <c r="AM13" s="173">
        <v>8.9700000000000006</v>
      </c>
      <c r="AN13" s="173"/>
      <c r="AO13" s="173"/>
      <c r="AP13" s="173"/>
      <c r="AQ13" s="173"/>
      <c r="AR13" s="173"/>
      <c r="AS13" s="173"/>
      <c r="AT13" s="173"/>
      <c r="AU13" s="173"/>
      <c r="AV13" s="173"/>
      <c r="AW13" s="173"/>
      <c r="AX13" s="173"/>
      <c r="AY13" s="173"/>
    </row>
    <row r="14" spans="1:54" ht="15">
      <c r="A14" s="224">
        <v>43770</v>
      </c>
      <c r="B14" s="89">
        <v>28.45</v>
      </c>
      <c r="C14" s="89">
        <v>36.36</v>
      </c>
      <c r="D14" s="90">
        <v>27.78</v>
      </c>
      <c r="E14" s="91">
        <v>40.052</v>
      </c>
      <c r="F14" s="92">
        <v>30.216000000000001</v>
      </c>
      <c r="G14" s="92">
        <v>31.504999999999999</v>
      </c>
      <c r="H14" s="92">
        <v>36.944000000000003</v>
      </c>
      <c r="I14" s="92">
        <v>36.155999999999999</v>
      </c>
      <c r="J14" s="92">
        <v>42.966000000000001</v>
      </c>
      <c r="K14" s="92">
        <v>19.637</v>
      </c>
      <c r="L14" s="92">
        <v>20.803000000000001</v>
      </c>
      <c r="M14" s="92">
        <v>18.481000000000002</v>
      </c>
      <c r="N14" s="92">
        <v>36.701000000000001</v>
      </c>
      <c r="O14" s="92">
        <v>22.577999999999999</v>
      </c>
      <c r="P14" s="92">
        <v>20.300999999999998</v>
      </c>
      <c r="Q14" s="92">
        <v>31.797999999999998</v>
      </c>
      <c r="R14" s="92">
        <v>22.77</v>
      </c>
      <c r="S14" s="92">
        <v>40.152999999999999</v>
      </c>
      <c r="T14" s="92">
        <v>52.058</v>
      </c>
      <c r="U14" s="92">
        <v>33.643999999999998</v>
      </c>
      <c r="V14" s="92">
        <v>36.840000000000003</v>
      </c>
      <c r="W14" s="92">
        <v>21.943000000000001</v>
      </c>
      <c r="X14" s="92">
        <v>21.675999999999998</v>
      </c>
      <c r="Y14" s="92">
        <v>18.202999999999999</v>
      </c>
      <c r="Z14" s="92">
        <v>17.602</v>
      </c>
      <c r="AA14" s="92">
        <v>23.7</v>
      </c>
      <c r="AB14" s="92">
        <v>35.506999999999998</v>
      </c>
      <c r="AC14" s="92">
        <v>30.783999999999999</v>
      </c>
      <c r="AD14" s="92">
        <v>46.383000000000003</v>
      </c>
      <c r="AE14" s="92">
        <v>31.634</v>
      </c>
      <c r="AF14" s="92">
        <v>24.533000000000001</v>
      </c>
      <c r="AG14" s="92">
        <v>34.695999999999998</v>
      </c>
      <c r="AH14" s="93">
        <v>50.234999999999999</v>
      </c>
      <c r="AI14" s="173">
        <v>28.827999999999999</v>
      </c>
      <c r="AJ14" s="173">
        <v>16.298999999999999</v>
      </c>
      <c r="AK14" s="173">
        <v>49.671999999999997</v>
      </c>
      <c r="AL14" s="173">
        <v>26.058</v>
      </c>
      <c r="AM14" s="173">
        <v>19.8</v>
      </c>
      <c r="AN14" s="173"/>
      <c r="AO14" s="173"/>
      <c r="AP14" s="173"/>
      <c r="AQ14" s="173"/>
      <c r="AR14" s="173"/>
      <c r="AS14" s="173"/>
      <c r="AT14" s="173"/>
      <c r="AU14" s="173"/>
      <c r="AV14" s="173"/>
      <c r="AW14" s="173"/>
      <c r="AX14" s="173"/>
      <c r="AY14" s="173"/>
    </row>
    <row r="15" spans="1:54" ht="15">
      <c r="A15" s="224">
        <v>43800</v>
      </c>
      <c r="B15" s="89">
        <v>24.59</v>
      </c>
      <c r="C15" s="89">
        <v>27.88</v>
      </c>
      <c r="D15" s="90">
        <v>25.27</v>
      </c>
      <c r="E15" s="91">
        <v>38.101999999999997</v>
      </c>
      <c r="F15" s="92">
        <v>23.957000000000001</v>
      </c>
      <c r="G15" s="92">
        <v>24.507000000000001</v>
      </c>
      <c r="H15" s="92">
        <v>27.452999999999999</v>
      </c>
      <c r="I15" s="92">
        <v>27.629000000000001</v>
      </c>
      <c r="J15" s="92">
        <v>29.768000000000001</v>
      </c>
      <c r="K15" s="92">
        <v>20.361999999999998</v>
      </c>
      <c r="L15" s="92">
        <v>22.536999999999999</v>
      </c>
      <c r="M15" s="92">
        <v>18.902000000000001</v>
      </c>
      <c r="N15" s="92">
        <v>25.266999999999999</v>
      </c>
      <c r="O15" s="92">
        <v>21.102</v>
      </c>
      <c r="P15" s="92">
        <v>18.713999999999999</v>
      </c>
      <c r="Q15" s="92">
        <v>25.998000000000001</v>
      </c>
      <c r="R15" s="92">
        <v>19.885999999999999</v>
      </c>
      <c r="S15" s="92">
        <v>41.725000000000001</v>
      </c>
      <c r="T15" s="92">
        <v>51.738</v>
      </c>
      <c r="U15" s="92">
        <v>26.285</v>
      </c>
      <c r="V15" s="92">
        <v>39.805999999999997</v>
      </c>
      <c r="W15" s="92">
        <v>23.271000000000001</v>
      </c>
      <c r="X15" s="92">
        <v>21.401</v>
      </c>
      <c r="Y15" s="92">
        <v>18.042999999999999</v>
      </c>
      <c r="Z15" s="92">
        <v>19.058</v>
      </c>
      <c r="AA15" s="92">
        <v>26.474</v>
      </c>
      <c r="AB15" s="92">
        <v>20.2</v>
      </c>
      <c r="AC15" s="92">
        <v>25.978000000000002</v>
      </c>
      <c r="AD15" s="92">
        <v>27.158000000000001</v>
      </c>
      <c r="AE15" s="92">
        <v>20.146000000000001</v>
      </c>
      <c r="AF15" s="92">
        <v>26.081</v>
      </c>
      <c r="AG15" s="92">
        <v>25.62</v>
      </c>
      <c r="AH15" s="93">
        <v>30.449000000000002</v>
      </c>
      <c r="AI15" s="173">
        <v>28.111000000000001</v>
      </c>
      <c r="AJ15" s="173">
        <v>17.914999999999999</v>
      </c>
      <c r="AK15" s="173">
        <v>28.757000000000001</v>
      </c>
      <c r="AL15" s="173">
        <v>28.718</v>
      </c>
      <c r="AM15" s="173">
        <v>22.831</v>
      </c>
      <c r="AN15" s="173"/>
      <c r="AO15" s="173"/>
      <c r="AP15" s="173"/>
      <c r="AQ15" s="173"/>
      <c r="AR15" s="173"/>
      <c r="AS15" s="173"/>
      <c r="AT15" s="173"/>
      <c r="AU15" s="173"/>
      <c r="AV15" s="173"/>
      <c r="AW15" s="173"/>
      <c r="AX15" s="173"/>
      <c r="AY15" s="173"/>
    </row>
    <row r="16" spans="1:54" ht="15">
      <c r="A16" s="224">
        <v>43831</v>
      </c>
      <c r="B16" s="89">
        <v>24.67</v>
      </c>
      <c r="C16" s="89">
        <v>27.76</v>
      </c>
      <c r="D16" s="90">
        <v>25.07</v>
      </c>
      <c r="E16" s="91">
        <v>28.055</v>
      </c>
      <c r="F16" s="92">
        <v>20.984999999999999</v>
      </c>
      <c r="G16" s="92">
        <v>20.768000000000001</v>
      </c>
      <c r="H16" s="92">
        <v>22.173999999999999</v>
      </c>
      <c r="I16" s="92">
        <v>22.715</v>
      </c>
      <c r="J16" s="92">
        <v>21.817</v>
      </c>
      <c r="K16" s="92">
        <v>16.905000000000001</v>
      </c>
      <c r="L16" s="92">
        <v>19.925999999999998</v>
      </c>
      <c r="M16" s="92">
        <v>17.076000000000001</v>
      </c>
      <c r="N16" s="92">
        <v>19.356000000000002</v>
      </c>
      <c r="O16" s="92">
        <v>18.885000000000002</v>
      </c>
      <c r="P16" s="92">
        <v>16.693000000000001</v>
      </c>
      <c r="Q16" s="92">
        <v>23.9</v>
      </c>
      <c r="R16" s="92">
        <v>19.036999999999999</v>
      </c>
      <c r="S16" s="92">
        <v>26.312000000000001</v>
      </c>
      <c r="T16" s="92">
        <v>33.31</v>
      </c>
      <c r="U16" s="92">
        <v>25.466000000000001</v>
      </c>
      <c r="V16" s="92">
        <v>24.367000000000001</v>
      </c>
      <c r="W16" s="92">
        <v>24.561</v>
      </c>
      <c r="X16" s="92">
        <v>19.981999999999999</v>
      </c>
      <c r="Y16" s="92">
        <v>16.721</v>
      </c>
      <c r="Z16" s="92">
        <v>15.065</v>
      </c>
      <c r="AA16" s="92">
        <v>20.908999999999999</v>
      </c>
      <c r="AB16" s="92">
        <v>26.669</v>
      </c>
      <c r="AC16" s="92">
        <v>23.489000000000001</v>
      </c>
      <c r="AD16" s="92">
        <v>22.629000000000001</v>
      </c>
      <c r="AE16" s="92">
        <v>17.771999999999998</v>
      </c>
      <c r="AF16" s="92">
        <v>22.274999999999999</v>
      </c>
      <c r="AG16" s="92">
        <v>22.399000000000001</v>
      </c>
      <c r="AH16" s="93">
        <v>23.603999999999999</v>
      </c>
      <c r="AI16" s="173">
        <v>26.402000000000001</v>
      </c>
      <c r="AJ16" s="173">
        <v>14.565</v>
      </c>
      <c r="AK16" s="173">
        <v>20.65</v>
      </c>
      <c r="AL16" s="173">
        <v>21.210999999999999</v>
      </c>
      <c r="AM16" s="173">
        <v>23.311</v>
      </c>
      <c r="AN16" s="173"/>
      <c r="AO16" s="173"/>
      <c r="AP16" s="173"/>
      <c r="AQ16" s="173"/>
      <c r="AR16" s="173"/>
      <c r="AS16" s="173"/>
      <c r="AT16" s="173"/>
      <c r="AU16" s="173"/>
      <c r="AV16" s="173"/>
      <c r="AW16" s="173"/>
      <c r="AX16" s="173"/>
      <c r="AY16" s="173"/>
    </row>
    <row r="17" spans="1:51" ht="15">
      <c r="A17" s="224">
        <v>43862</v>
      </c>
      <c r="B17" s="89">
        <v>22.94</v>
      </c>
      <c r="C17" s="89">
        <v>31.11</v>
      </c>
      <c r="D17" s="90">
        <v>27.87</v>
      </c>
      <c r="E17" s="91">
        <v>27.478999999999999</v>
      </c>
      <c r="F17" s="92">
        <v>20.882999999999999</v>
      </c>
      <c r="G17" s="92">
        <v>18.158999999999999</v>
      </c>
      <c r="H17" s="92">
        <v>19.34</v>
      </c>
      <c r="I17" s="92">
        <v>64.376000000000005</v>
      </c>
      <c r="J17" s="92">
        <v>36.360999999999997</v>
      </c>
      <c r="K17" s="92">
        <v>14.573</v>
      </c>
      <c r="L17" s="92">
        <v>17.47</v>
      </c>
      <c r="M17" s="92">
        <v>15.849</v>
      </c>
      <c r="N17" s="92">
        <v>18.72</v>
      </c>
      <c r="O17" s="92">
        <v>18.356000000000002</v>
      </c>
      <c r="P17" s="92">
        <v>15.762</v>
      </c>
      <c r="Q17" s="92">
        <v>22.454999999999998</v>
      </c>
      <c r="R17" s="92">
        <v>33.28</v>
      </c>
      <c r="S17" s="92">
        <v>33.006</v>
      </c>
      <c r="T17" s="92">
        <v>32.963999999999999</v>
      </c>
      <c r="U17" s="92">
        <v>26.177</v>
      </c>
      <c r="V17" s="92">
        <v>37.000999999999998</v>
      </c>
      <c r="W17" s="92">
        <v>33.398000000000003</v>
      </c>
      <c r="X17" s="92">
        <v>18.693000000000001</v>
      </c>
      <c r="Y17" s="92">
        <v>15.089</v>
      </c>
      <c r="Z17" s="92">
        <v>21.506</v>
      </c>
      <c r="AA17" s="92">
        <v>21.501999999999999</v>
      </c>
      <c r="AB17" s="92">
        <v>27.446999999999999</v>
      </c>
      <c r="AC17" s="92">
        <v>19.149999999999999</v>
      </c>
      <c r="AD17" s="92">
        <v>26.661999999999999</v>
      </c>
      <c r="AE17" s="92">
        <v>15.529</v>
      </c>
      <c r="AF17" s="92">
        <v>24.913</v>
      </c>
      <c r="AG17" s="92">
        <v>19.614000000000001</v>
      </c>
      <c r="AH17" s="93">
        <v>19.510000000000002</v>
      </c>
      <c r="AI17" s="173">
        <v>24.175000000000001</v>
      </c>
      <c r="AJ17" s="173">
        <v>12.679</v>
      </c>
      <c r="AK17" s="173">
        <v>24.184999999999999</v>
      </c>
      <c r="AL17" s="173">
        <v>42.887999999999998</v>
      </c>
      <c r="AM17" s="173">
        <v>19.632000000000001</v>
      </c>
      <c r="AN17" s="173"/>
      <c r="AO17" s="173"/>
      <c r="AP17" s="173"/>
      <c r="AQ17" s="173"/>
      <c r="AR17" s="173"/>
      <c r="AS17" s="173"/>
      <c r="AT17" s="173"/>
      <c r="AU17" s="173"/>
      <c r="AV17" s="173"/>
      <c r="AW17" s="173"/>
      <c r="AX17" s="173"/>
      <c r="AY17" s="173"/>
    </row>
    <row r="18" spans="1:51" ht="15">
      <c r="A18" s="224">
        <v>43891</v>
      </c>
      <c r="B18" s="89">
        <v>67</v>
      </c>
      <c r="C18" s="89">
        <v>88.88</v>
      </c>
      <c r="D18" s="90">
        <v>76.75</v>
      </c>
      <c r="E18" s="91">
        <v>77.673000000000002</v>
      </c>
      <c r="F18" s="92">
        <v>66.019000000000005</v>
      </c>
      <c r="G18" s="92">
        <v>33.341000000000001</v>
      </c>
      <c r="H18" s="92">
        <v>49.405999999999999</v>
      </c>
      <c r="I18" s="92">
        <v>227.95599999999999</v>
      </c>
      <c r="J18" s="92">
        <v>50.619</v>
      </c>
      <c r="K18" s="92">
        <v>30.428999999999998</v>
      </c>
      <c r="L18" s="92">
        <v>92.308000000000007</v>
      </c>
      <c r="M18" s="92">
        <v>61.476999999999997</v>
      </c>
      <c r="N18" s="92">
        <v>48.981999999999999</v>
      </c>
      <c r="O18" s="92">
        <v>59.314</v>
      </c>
      <c r="P18" s="92">
        <v>65.100999999999999</v>
      </c>
      <c r="Q18" s="92">
        <v>79.066000000000003</v>
      </c>
      <c r="R18" s="92">
        <v>87.457999999999998</v>
      </c>
      <c r="S18" s="92">
        <v>78.293000000000006</v>
      </c>
      <c r="T18" s="92">
        <v>112.11199999999999</v>
      </c>
      <c r="U18" s="92">
        <v>83.224999999999994</v>
      </c>
      <c r="V18" s="92">
        <v>92.162000000000006</v>
      </c>
      <c r="W18" s="92">
        <v>57.406999999999996</v>
      </c>
      <c r="X18" s="92">
        <v>57.057000000000002</v>
      </c>
      <c r="Y18" s="92">
        <v>33.774999999999999</v>
      </c>
      <c r="Z18" s="92">
        <v>62.017000000000003</v>
      </c>
      <c r="AA18" s="92">
        <v>115.432</v>
      </c>
      <c r="AB18" s="92">
        <v>42.966000000000001</v>
      </c>
      <c r="AC18" s="92">
        <v>48.185000000000002</v>
      </c>
      <c r="AD18" s="92">
        <v>134.72200000000001</v>
      </c>
      <c r="AE18" s="92">
        <v>33.033999999999999</v>
      </c>
      <c r="AF18" s="92">
        <v>101.962</v>
      </c>
      <c r="AG18" s="92">
        <v>35.296999999999997</v>
      </c>
      <c r="AH18" s="93">
        <v>83.876000000000005</v>
      </c>
      <c r="AI18" s="173">
        <v>82.759</v>
      </c>
      <c r="AJ18" s="173">
        <v>42.043999999999997</v>
      </c>
      <c r="AK18" s="173">
        <v>62.695</v>
      </c>
      <c r="AL18" s="173">
        <v>89.494</v>
      </c>
      <c r="AM18" s="173">
        <v>37.055</v>
      </c>
      <c r="AN18" s="173"/>
      <c r="AO18" s="173"/>
      <c r="AP18" s="173"/>
      <c r="AQ18" s="173"/>
      <c r="AR18" s="173"/>
      <c r="AS18" s="173"/>
      <c r="AT18" s="173"/>
      <c r="AU18" s="173"/>
      <c r="AV18" s="173"/>
      <c r="AW18" s="173"/>
      <c r="AX18" s="173"/>
      <c r="AY18" s="173"/>
    </row>
    <row r="19" spans="1:51" ht="15">
      <c r="A19" s="224">
        <v>43922</v>
      </c>
      <c r="B19" s="89">
        <v>164.92</v>
      </c>
      <c r="C19" s="89">
        <v>260.11</v>
      </c>
      <c r="D19" s="90">
        <v>215.16</v>
      </c>
      <c r="E19" s="91">
        <v>184.23699999999999</v>
      </c>
      <c r="F19" s="92">
        <v>106.72199999999999</v>
      </c>
      <c r="G19" s="92">
        <v>225.828</v>
      </c>
      <c r="H19" s="92">
        <v>297.90199999999999</v>
      </c>
      <c r="I19" s="92">
        <v>476.83100000000002</v>
      </c>
      <c r="J19" s="92">
        <v>165.67</v>
      </c>
      <c r="K19" s="92">
        <v>171.46199999999999</v>
      </c>
      <c r="L19" s="92">
        <v>252.96299999999999</v>
      </c>
      <c r="M19" s="92">
        <v>171.23599999999999</v>
      </c>
      <c r="N19" s="92">
        <v>126.676</v>
      </c>
      <c r="O19" s="92">
        <v>144.77099999999999</v>
      </c>
      <c r="P19" s="92">
        <v>239.566</v>
      </c>
      <c r="Q19" s="92">
        <v>176.36099999999999</v>
      </c>
      <c r="R19" s="92">
        <v>115.717</v>
      </c>
      <c r="S19" s="92">
        <v>341.67399999999998</v>
      </c>
      <c r="T19" s="92">
        <v>298.13900000000001</v>
      </c>
      <c r="U19" s="92">
        <v>233.79400000000001</v>
      </c>
      <c r="V19" s="92">
        <v>226.73599999999999</v>
      </c>
      <c r="W19" s="92">
        <v>195.67099999999999</v>
      </c>
      <c r="X19" s="92">
        <v>165.28100000000001</v>
      </c>
      <c r="Y19" s="92">
        <v>119.85599999999999</v>
      </c>
      <c r="Z19" s="92">
        <v>206.73</v>
      </c>
      <c r="AA19" s="92">
        <v>253.03899999999999</v>
      </c>
      <c r="AB19" s="92">
        <v>161.85599999999999</v>
      </c>
      <c r="AC19" s="92">
        <v>336.68299999999999</v>
      </c>
      <c r="AD19" s="92">
        <v>181.69800000000001</v>
      </c>
      <c r="AE19" s="92">
        <v>133.828</v>
      </c>
      <c r="AF19" s="92">
        <v>261.97500000000002</v>
      </c>
      <c r="AG19" s="92">
        <v>162.59</v>
      </c>
      <c r="AH19" s="93">
        <v>409.791</v>
      </c>
      <c r="AI19" s="173">
        <v>167.49</v>
      </c>
      <c r="AJ19" s="173">
        <v>117.107</v>
      </c>
      <c r="AK19" s="173">
        <v>228.35900000000001</v>
      </c>
      <c r="AL19" s="173">
        <v>113.815</v>
      </c>
      <c r="AM19" s="173">
        <v>85.088999999999999</v>
      </c>
      <c r="AN19" s="173"/>
      <c r="AO19" s="173"/>
      <c r="AP19" s="173"/>
      <c r="AQ19" s="173"/>
      <c r="AR19" s="173"/>
      <c r="AS19" s="173"/>
      <c r="AT19" s="173"/>
      <c r="AU19" s="173"/>
      <c r="AV19" s="173"/>
      <c r="AW19" s="173"/>
      <c r="AX19" s="173"/>
      <c r="AY19" s="173"/>
    </row>
    <row r="20" spans="1:51" ht="15">
      <c r="A20" s="224">
        <v>43952</v>
      </c>
      <c r="B20" s="89">
        <v>402.45</v>
      </c>
      <c r="C20" s="89">
        <v>656.97</v>
      </c>
      <c r="D20" s="90">
        <v>531.97</v>
      </c>
      <c r="E20" s="91">
        <v>561.51599999999996</v>
      </c>
      <c r="F20" s="92">
        <v>466.28899999999999</v>
      </c>
      <c r="G20" s="92">
        <v>1172.5609999999999</v>
      </c>
      <c r="H20" s="92">
        <v>760.21600000000001</v>
      </c>
      <c r="I20" s="92">
        <v>622.66700000000003</v>
      </c>
      <c r="J20" s="92">
        <v>326.56299999999999</v>
      </c>
      <c r="K20" s="92">
        <v>467.52600000000001</v>
      </c>
      <c r="L20" s="92">
        <v>312.64800000000002</v>
      </c>
      <c r="M20" s="92">
        <v>245.191</v>
      </c>
      <c r="N20" s="92">
        <v>435.44</v>
      </c>
      <c r="O20" s="92">
        <v>339.04599999999999</v>
      </c>
      <c r="P20" s="92">
        <v>722.87900000000002</v>
      </c>
      <c r="Q20" s="92">
        <v>406.23099999999999</v>
      </c>
      <c r="R20" s="92">
        <v>664.25099999999998</v>
      </c>
      <c r="S20" s="92">
        <v>769.66300000000001</v>
      </c>
      <c r="T20" s="92">
        <v>933.53899999999999</v>
      </c>
      <c r="U20" s="92">
        <v>667.39599999999996</v>
      </c>
      <c r="V20" s="92">
        <v>546.78899999999999</v>
      </c>
      <c r="W20" s="92">
        <v>492.125</v>
      </c>
      <c r="X20" s="92">
        <v>424.166</v>
      </c>
      <c r="Y20" s="92">
        <v>146.339</v>
      </c>
      <c r="Z20" s="92">
        <v>545.274</v>
      </c>
      <c r="AA20" s="92">
        <v>390.49099999999999</v>
      </c>
      <c r="AB20" s="92">
        <v>556.178</v>
      </c>
      <c r="AC20" s="92">
        <v>659.28300000000002</v>
      </c>
      <c r="AD20" s="92">
        <v>421.923</v>
      </c>
      <c r="AE20" s="92">
        <v>662.16600000000005</v>
      </c>
      <c r="AF20" s="92">
        <v>713.52300000000002</v>
      </c>
      <c r="AG20" s="92">
        <v>415.69400000000002</v>
      </c>
      <c r="AH20" s="93">
        <v>936.30600000000004</v>
      </c>
      <c r="AI20" s="173">
        <v>211.577</v>
      </c>
      <c r="AJ20" s="173">
        <v>374.87900000000002</v>
      </c>
      <c r="AK20" s="173">
        <v>646.24699999999996</v>
      </c>
      <c r="AL20" s="173">
        <v>334.36200000000002</v>
      </c>
      <c r="AM20" s="173">
        <v>271.77999999999997</v>
      </c>
      <c r="AN20" s="173"/>
      <c r="AO20" s="173"/>
      <c r="AP20" s="173"/>
      <c r="AQ20" s="173"/>
      <c r="AR20" s="173"/>
      <c r="AS20" s="173"/>
      <c r="AT20" s="173"/>
      <c r="AU20" s="173"/>
      <c r="AV20" s="173"/>
      <c r="AW20" s="173"/>
      <c r="AX20" s="173"/>
      <c r="AY20" s="173"/>
    </row>
    <row r="21" spans="1:51" ht="15">
      <c r="A21" s="224">
        <v>43983</v>
      </c>
      <c r="B21" s="89">
        <v>267.68</v>
      </c>
      <c r="C21" s="89">
        <v>567.12</v>
      </c>
      <c r="D21" s="90">
        <v>420.22</v>
      </c>
      <c r="E21" s="91">
        <v>607.495</v>
      </c>
      <c r="F21" s="92">
        <v>814.71199999999999</v>
      </c>
      <c r="G21" s="92">
        <v>1018.841</v>
      </c>
      <c r="H21" s="92">
        <v>443.72</v>
      </c>
      <c r="I21" s="92">
        <v>519.42899999999997</v>
      </c>
      <c r="J21" s="92">
        <v>102.232</v>
      </c>
      <c r="K21" s="92">
        <v>441.29500000000002</v>
      </c>
      <c r="L21" s="92">
        <v>200.82900000000001</v>
      </c>
      <c r="M21" s="92">
        <v>354.786</v>
      </c>
      <c r="N21" s="92">
        <v>406.57499999999999</v>
      </c>
      <c r="O21" s="92">
        <v>178.672</v>
      </c>
      <c r="P21" s="92">
        <v>704.49900000000002</v>
      </c>
      <c r="Q21" s="92">
        <v>219.83</v>
      </c>
      <c r="R21" s="92">
        <v>882.81600000000003</v>
      </c>
      <c r="S21" s="92">
        <v>563.49</v>
      </c>
      <c r="T21" s="92">
        <v>831.25599999999997</v>
      </c>
      <c r="U21" s="92">
        <v>502.00200000000001</v>
      </c>
      <c r="V21" s="92">
        <v>559.26</v>
      </c>
      <c r="W21" s="92">
        <v>311.33999999999997</v>
      </c>
      <c r="X21" s="92">
        <v>243.68600000000001</v>
      </c>
      <c r="Y21" s="92">
        <v>136.79</v>
      </c>
      <c r="Z21" s="92">
        <v>493.97500000000002</v>
      </c>
      <c r="AA21" s="92">
        <v>200.66399999999999</v>
      </c>
      <c r="AB21" s="92">
        <v>535.24099999999999</v>
      </c>
      <c r="AC21" s="92">
        <v>348.73500000000001</v>
      </c>
      <c r="AD21" s="92">
        <v>178.48400000000001</v>
      </c>
      <c r="AE21" s="92">
        <v>776.37599999999998</v>
      </c>
      <c r="AF21" s="92">
        <v>544.40099999999995</v>
      </c>
      <c r="AG21" s="92">
        <v>637.99599999999998</v>
      </c>
      <c r="AH21" s="93">
        <v>1279.54</v>
      </c>
      <c r="AI21" s="173">
        <v>71.331999999999994</v>
      </c>
      <c r="AJ21" s="173">
        <v>208.76400000000001</v>
      </c>
      <c r="AK21" s="173">
        <v>532.35799999999995</v>
      </c>
      <c r="AL21" s="173">
        <v>311.78399999999999</v>
      </c>
      <c r="AM21" s="173">
        <v>169.34299999999999</v>
      </c>
      <c r="AN21" s="173"/>
      <c r="AO21" s="173"/>
      <c r="AP21" s="173"/>
      <c r="AQ21" s="173"/>
      <c r="AR21" s="173"/>
      <c r="AS21" s="173"/>
      <c r="AT21" s="173"/>
      <c r="AU21" s="173"/>
      <c r="AV21" s="173"/>
      <c r="AW21" s="173"/>
      <c r="AX21" s="173"/>
      <c r="AY21" s="173"/>
    </row>
    <row r="22" spans="1:51" ht="15">
      <c r="A22" s="224">
        <v>44013</v>
      </c>
      <c r="B22" s="89">
        <v>32.450000000000003</v>
      </c>
      <c r="C22" s="89">
        <v>145.13</v>
      </c>
      <c r="D22" s="90">
        <v>100.03</v>
      </c>
      <c r="E22" s="91">
        <v>188.28899999999999</v>
      </c>
      <c r="F22" s="92">
        <v>252.916</v>
      </c>
      <c r="G22" s="92">
        <v>223.75</v>
      </c>
      <c r="H22" s="92">
        <v>83.394999999999996</v>
      </c>
      <c r="I22" s="92">
        <v>99.418999999999997</v>
      </c>
      <c r="J22" s="92">
        <v>23.672999999999998</v>
      </c>
      <c r="K22" s="92">
        <v>59.002000000000002</v>
      </c>
      <c r="L22" s="92">
        <v>39.655000000000001</v>
      </c>
      <c r="M22" s="92">
        <v>63.203000000000003</v>
      </c>
      <c r="N22" s="92">
        <v>69.75</v>
      </c>
      <c r="O22" s="92">
        <v>37.598999999999997</v>
      </c>
      <c r="P22" s="92">
        <v>174.05600000000001</v>
      </c>
      <c r="Q22" s="92">
        <v>41.970999999999997</v>
      </c>
      <c r="R22" s="92">
        <v>326.90300000000002</v>
      </c>
      <c r="S22" s="92">
        <v>110.093</v>
      </c>
      <c r="T22" s="92">
        <v>152.84200000000001</v>
      </c>
      <c r="U22" s="92">
        <v>155.56200000000001</v>
      </c>
      <c r="V22" s="92">
        <v>126.41</v>
      </c>
      <c r="W22" s="92">
        <v>38.988999999999997</v>
      </c>
      <c r="X22" s="92">
        <v>35.506</v>
      </c>
      <c r="Y22" s="92">
        <v>18.254999999999999</v>
      </c>
      <c r="Z22" s="92">
        <v>74.039000000000001</v>
      </c>
      <c r="AA22" s="92">
        <v>39.091000000000001</v>
      </c>
      <c r="AB22" s="92">
        <v>114.08</v>
      </c>
      <c r="AC22" s="92">
        <v>50.155999999999999</v>
      </c>
      <c r="AD22" s="92">
        <v>32.064</v>
      </c>
      <c r="AE22" s="92">
        <v>185.42099999999999</v>
      </c>
      <c r="AF22" s="92">
        <v>116.304</v>
      </c>
      <c r="AG22" s="92">
        <v>100.23</v>
      </c>
      <c r="AH22" s="93">
        <v>453.41</v>
      </c>
      <c r="AI22" s="173">
        <v>17.434000000000001</v>
      </c>
      <c r="AJ22" s="173">
        <v>28.303999999999998</v>
      </c>
      <c r="AK22" s="173">
        <v>72.771000000000001</v>
      </c>
      <c r="AL22" s="173">
        <v>45.933999999999997</v>
      </c>
      <c r="AM22" s="173">
        <v>25.91</v>
      </c>
      <c r="AN22" s="173"/>
      <c r="AO22" s="173"/>
      <c r="AP22" s="173"/>
      <c r="AQ22" s="173"/>
      <c r="AR22" s="173"/>
      <c r="AS22" s="173"/>
      <c r="AT22" s="173"/>
      <c r="AU22" s="173"/>
      <c r="AV22" s="173"/>
      <c r="AW22" s="173"/>
      <c r="AX22" s="173"/>
      <c r="AY22" s="173"/>
    </row>
    <row r="23" spans="1:51" ht="15">
      <c r="A23" s="224">
        <v>44044</v>
      </c>
      <c r="B23" s="89">
        <v>13.04</v>
      </c>
      <c r="C23" s="89">
        <v>33.36</v>
      </c>
      <c r="D23" s="90">
        <v>25.12</v>
      </c>
      <c r="E23" s="91">
        <v>29.725000000000001</v>
      </c>
      <c r="F23" s="92">
        <v>37.148000000000003</v>
      </c>
      <c r="G23" s="92">
        <v>45.576999999999998</v>
      </c>
      <c r="H23" s="92">
        <v>28.806000000000001</v>
      </c>
      <c r="I23" s="92">
        <v>27.367999999999999</v>
      </c>
      <c r="J23" s="92">
        <v>14.308</v>
      </c>
      <c r="K23" s="92">
        <v>17.175999999999998</v>
      </c>
      <c r="L23" s="92">
        <v>19.361999999999998</v>
      </c>
      <c r="M23" s="92">
        <v>16.596</v>
      </c>
      <c r="N23" s="92">
        <v>18.745999999999999</v>
      </c>
      <c r="O23" s="92">
        <v>14.263999999999999</v>
      </c>
      <c r="P23" s="92">
        <v>31.763000000000002</v>
      </c>
      <c r="Q23" s="92">
        <v>16.798999999999999</v>
      </c>
      <c r="R23" s="92">
        <v>41.253999999999998</v>
      </c>
      <c r="S23" s="92">
        <v>27.465</v>
      </c>
      <c r="T23" s="92">
        <v>40.47</v>
      </c>
      <c r="U23" s="92">
        <v>33.101999999999997</v>
      </c>
      <c r="V23" s="92">
        <v>26.927</v>
      </c>
      <c r="W23" s="92">
        <v>16.001999999999999</v>
      </c>
      <c r="X23" s="92">
        <v>16.081</v>
      </c>
      <c r="Y23" s="92">
        <v>10.36</v>
      </c>
      <c r="Z23" s="92">
        <v>18.539000000000001</v>
      </c>
      <c r="AA23" s="92">
        <v>15.789</v>
      </c>
      <c r="AB23" s="92">
        <v>22.478000000000002</v>
      </c>
      <c r="AC23" s="92">
        <v>20.18</v>
      </c>
      <c r="AD23" s="92">
        <v>15.167999999999999</v>
      </c>
      <c r="AE23" s="92">
        <v>30.544</v>
      </c>
      <c r="AF23" s="92">
        <v>26.882000000000001</v>
      </c>
      <c r="AG23" s="92">
        <v>23.335999999999999</v>
      </c>
      <c r="AH23" s="93">
        <v>53.676000000000002</v>
      </c>
      <c r="AI23" s="173">
        <v>12.685</v>
      </c>
      <c r="AJ23" s="173">
        <v>14.314</v>
      </c>
      <c r="AK23" s="173">
        <v>31.853000000000002</v>
      </c>
      <c r="AL23" s="173">
        <v>14.786</v>
      </c>
      <c r="AM23" s="173">
        <v>9.9139999999999997</v>
      </c>
      <c r="AN23" s="173"/>
      <c r="AO23" s="173"/>
      <c r="AP23" s="173"/>
      <c r="AQ23" s="173"/>
      <c r="AR23" s="173"/>
      <c r="AS23" s="173"/>
      <c r="AT23" s="173"/>
      <c r="AU23" s="173"/>
      <c r="AV23" s="173"/>
      <c r="AW23" s="173"/>
      <c r="AX23" s="173"/>
      <c r="AY23" s="173"/>
    </row>
    <row r="24" spans="1:51" ht="15">
      <c r="A24" s="224">
        <v>44075</v>
      </c>
      <c r="B24" s="89">
        <v>7.72</v>
      </c>
      <c r="C24" s="89">
        <v>24.24</v>
      </c>
      <c r="D24" s="90">
        <v>18.899999999999999</v>
      </c>
      <c r="E24" s="91">
        <v>20.963000000000001</v>
      </c>
      <c r="F24" s="92">
        <v>13.367000000000001</v>
      </c>
      <c r="G24" s="92">
        <v>27.248000000000001</v>
      </c>
      <c r="H24" s="92">
        <v>16.279</v>
      </c>
      <c r="I24" s="92">
        <v>20.315000000000001</v>
      </c>
      <c r="J24" s="92">
        <v>7.5990000000000002</v>
      </c>
      <c r="K24" s="92">
        <v>16.210999999999999</v>
      </c>
      <c r="L24" s="92">
        <v>10.082000000000001</v>
      </c>
      <c r="M24" s="92">
        <v>7.8369999999999997</v>
      </c>
      <c r="N24" s="92">
        <v>12.019</v>
      </c>
      <c r="O24" s="92">
        <v>7.0019999999999998</v>
      </c>
      <c r="P24" s="92">
        <v>17.376999999999999</v>
      </c>
      <c r="Q24" s="92">
        <v>9.1479999999999997</v>
      </c>
      <c r="R24" s="92">
        <v>15.455</v>
      </c>
      <c r="S24" s="92">
        <v>15.884</v>
      </c>
      <c r="T24" s="92">
        <v>104.512</v>
      </c>
      <c r="U24" s="92">
        <v>15.394</v>
      </c>
      <c r="V24" s="92">
        <v>14.275</v>
      </c>
      <c r="W24" s="92">
        <v>22.247</v>
      </c>
      <c r="X24" s="92">
        <v>9.1440000000000001</v>
      </c>
      <c r="Y24" s="92">
        <v>4.9710000000000001</v>
      </c>
      <c r="Z24" s="92">
        <v>14.391999999999999</v>
      </c>
      <c r="AA24" s="92">
        <v>16.059000000000001</v>
      </c>
      <c r="AB24" s="92">
        <v>13.255000000000001</v>
      </c>
      <c r="AC24" s="92">
        <v>33.167999999999999</v>
      </c>
      <c r="AD24" s="92">
        <v>18.167000000000002</v>
      </c>
      <c r="AE24" s="92">
        <v>17.478999999999999</v>
      </c>
      <c r="AF24" s="92">
        <v>14.44</v>
      </c>
      <c r="AG24" s="92">
        <v>11.369</v>
      </c>
      <c r="AH24" s="93">
        <v>29.013999999999999</v>
      </c>
      <c r="AI24" s="173">
        <v>6.1950000000000003</v>
      </c>
      <c r="AJ24" s="173">
        <v>17.655000000000001</v>
      </c>
      <c r="AK24" s="173">
        <v>27.202999999999999</v>
      </c>
      <c r="AL24" s="173">
        <v>7.77</v>
      </c>
      <c r="AM24" s="173">
        <v>4.9669999999999996</v>
      </c>
      <c r="AN24" s="173"/>
      <c r="AO24" s="173"/>
      <c r="AP24" s="173"/>
      <c r="AQ24" s="173"/>
      <c r="AR24" s="173"/>
      <c r="AS24" s="173"/>
      <c r="AT24" s="173"/>
      <c r="AU24" s="173"/>
      <c r="AV24" s="173"/>
      <c r="AW24" s="173"/>
      <c r="AX24" s="173"/>
      <c r="AY24" s="173"/>
    </row>
    <row r="25" spans="1:51" ht="15">
      <c r="A25" s="224">
        <v>44105</v>
      </c>
      <c r="B25" s="89">
        <v>23.2</v>
      </c>
      <c r="C25" s="89">
        <v>38.75</v>
      </c>
      <c r="D25" s="90">
        <v>32.32</v>
      </c>
      <c r="E25" s="91">
        <v>27.082999999999998</v>
      </c>
      <c r="F25" s="92">
        <v>32.229999999999997</v>
      </c>
      <c r="G25" s="92">
        <v>34.396000000000001</v>
      </c>
      <c r="H25" s="92">
        <v>43.854999999999997</v>
      </c>
      <c r="I25" s="92">
        <v>51.765000000000001</v>
      </c>
      <c r="J25" s="92">
        <v>10.186999999999999</v>
      </c>
      <c r="K25" s="92">
        <v>15.038</v>
      </c>
      <c r="L25" s="92">
        <v>12.063000000000001</v>
      </c>
      <c r="M25" s="92">
        <v>24.852</v>
      </c>
      <c r="N25" s="92">
        <v>12.843</v>
      </c>
      <c r="O25" s="92">
        <v>9.5429999999999993</v>
      </c>
      <c r="P25" s="92">
        <v>35.4</v>
      </c>
      <c r="Q25" s="92">
        <v>25.119</v>
      </c>
      <c r="R25" s="92">
        <v>37.049999999999997</v>
      </c>
      <c r="S25" s="92">
        <v>23.332999999999998</v>
      </c>
      <c r="T25" s="92">
        <v>81.363</v>
      </c>
      <c r="U25" s="92">
        <v>39.674999999999997</v>
      </c>
      <c r="V25" s="92">
        <v>17.367000000000001</v>
      </c>
      <c r="W25" s="92">
        <v>32.401000000000003</v>
      </c>
      <c r="X25" s="92">
        <v>13.816000000000001</v>
      </c>
      <c r="Y25" s="92">
        <v>13.337999999999999</v>
      </c>
      <c r="Z25" s="92">
        <v>14.081</v>
      </c>
      <c r="AA25" s="92">
        <v>29.439</v>
      </c>
      <c r="AB25" s="92">
        <v>29.388999999999999</v>
      </c>
      <c r="AC25" s="92">
        <v>51.521999999999998</v>
      </c>
      <c r="AD25" s="92">
        <v>39.408999999999999</v>
      </c>
      <c r="AE25" s="92">
        <v>19.09</v>
      </c>
      <c r="AF25" s="92">
        <v>26.222999999999999</v>
      </c>
      <c r="AG25" s="92">
        <v>20.323</v>
      </c>
      <c r="AH25" s="93">
        <v>32.366999999999997</v>
      </c>
      <c r="AI25" s="173">
        <v>9.9090000000000007</v>
      </c>
      <c r="AJ25" s="173">
        <v>46.831000000000003</v>
      </c>
      <c r="AK25" s="173">
        <v>29.95</v>
      </c>
      <c r="AL25" s="173">
        <v>10.785</v>
      </c>
      <c r="AM25" s="173">
        <v>36.69</v>
      </c>
      <c r="AN25" s="173"/>
      <c r="AO25" s="173"/>
      <c r="AP25" s="173"/>
      <c r="AQ25" s="173"/>
      <c r="AR25" s="173"/>
      <c r="AS25" s="173"/>
      <c r="AT25" s="173"/>
      <c r="AU25" s="173"/>
      <c r="AV25" s="173"/>
      <c r="AW25" s="173"/>
      <c r="AX25" s="173"/>
      <c r="AY25" s="173"/>
    </row>
    <row r="26" spans="1:51" ht="15">
      <c r="A26" s="224">
        <v>44136</v>
      </c>
      <c r="B26" s="89">
        <v>28.98</v>
      </c>
      <c r="C26" s="89">
        <v>34.090000000000003</v>
      </c>
      <c r="D26" s="90">
        <v>31.63</v>
      </c>
      <c r="E26" s="91">
        <v>33.603000000000002</v>
      </c>
      <c r="F26" s="92">
        <v>33.301000000000002</v>
      </c>
      <c r="G26" s="92">
        <v>50.777000000000001</v>
      </c>
      <c r="H26" s="92">
        <v>41.848999999999997</v>
      </c>
      <c r="I26" s="92">
        <v>49.982999999999997</v>
      </c>
      <c r="J26" s="92">
        <v>20.369</v>
      </c>
      <c r="K26" s="92">
        <v>20.577000000000002</v>
      </c>
      <c r="L26" s="92">
        <v>20.292999999999999</v>
      </c>
      <c r="M26" s="92">
        <v>36.167000000000002</v>
      </c>
      <c r="N26" s="92">
        <v>23.119</v>
      </c>
      <c r="O26" s="92">
        <v>20.675000000000001</v>
      </c>
      <c r="P26" s="92">
        <v>32.658000000000001</v>
      </c>
      <c r="Q26" s="92">
        <v>25.902999999999999</v>
      </c>
      <c r="R26" s="92">
        <v>40.03</v>
      </c>
      <c r="S26" s="92">
        <v>55.963000000000001</v>
      </c>
      <c r="T26" s="92">
        <v>40.049999999999997</v>
      </c>
      <c r="U26" s="92">
        <v>39.963999999999999</v>
      </c>
      <c r="V26" s="92">
        <v>22.911000000000001</v>
      </c>
      <c r="W26" s="92">
        <v>21.928000000000001</v>
      </c>
      <c r="X26" s="92">
        <v>20.417999999999999</v>
      </c>
      <c r="Y26" s="92">
        <v>17.251000000000001</v>
      </c>
      <c r="Z26" s="92">
        <v>23.527999999999999</v>
      </c>
      <c r="AA26" s="92">
        <v>39.426000000000002</v>
      </c>
      <c r="AB26" s="92">
        <v>30.731000000000002</v>
      </c>
      <c r="AC26" s="92">
        <v>51.11</v>
      </c>
      <c r="AD26" s="92">
        <v>32.637999999999998</v>
      </c>
      <c r="AE26" s="92">
        <v>27.164999999999999</v>
      </c>
      <c r="AF26" s="92">
        <v>36.381999999999998</v>
      </c>
      <c r="AG26" s="92">
        <v>50.73</v>
      </c>
      <c r="AH26" s="93">
        <v>32.950000000000003</v>
      </c>
      <c r="AI26" s="173">
        <v>18.827000000000002</v>
      </c>
      <c r="AJ26" s="173">
        <v>47.533999999999999</v>
      </c>
      <c r="AK26" s="173">
        <v>27.94</v>
      </c>
      <c r="AL26" s="173">
        <v>21.625</v>
      </c>
      <c r="AM26" s="173">
        <v>35.198999999999998</v>
      </c>
      <c r="AN26" s="173"/>
      <c r="AO26" s="173"/>
      <c r="AP26" s="173"/>
      <c r="AQ26" s="173"/>
      <c r="AR26" s="173"/>
      <c r="AS26" s="173"/>
      <c r="AT26" s="173"/>
      <c r="AU26" s="173"/>
      <c r="AV26" s="173"/>
      <c r="AW26" s="173"/>
      <c r="AX26" s="173"/>
      <c r="AY26" s="173"/>
    </row>
    <row r="27" spans="1:51" ht="15">
      <c r="A27" s="224">
        <v>44166</v>
      </c>
      <c r="B27" s="89">
        <v>25.27</v>
      </c>
      <c r="C27" s="89">
        <v>25.27</v>
      </c>
      <c r="D27" s="90">
        <v>25.27</v>
      </c>
      <c r="E27" s="91">
        <v>26.777000000000001</v>
      </c>
      <c r="F27" s="92">
        <v>26.18</v>
      </c>
      <c r="G27" s="92">
        <v>38.494999999999997</v>
      </c>
      <c r="H27" s="92">
        <v>32.591999999999999</v>
      </c>
      <c r="I27" s="92">
        <v>35.017000000000003</v>
      </c>
      <c r="J27" s="92">
        <v>20.902000000000001</v>
      </c>
      <c r="K27" s="92">
        <v>22.056999999999999</v>
      </c>
      <c r="L27" s="92">
        <v>20.608000000000001</v>
      </c>
      <c r="M27" s="92">
        <v>24.802</v>
      </c>
      <c r="N27" s="92">
        <v>21.381</v>
      </c>
      <c r="O27" s="92">
        <v>18.846</v>
      </c>
      <c r="P27" s="92">
        <v>26.745000000000001</v>
      </c>
      <c r="Q27" s="92">
        <v>22.93</v>
      </c>
      <c r="R27" s="92">
        <v>40.128999999999998</v>
      </c>
      <c r="S27" s="92">
        <v>51.543999999999997</v>
      </c>
      <c r="T27" s="92">
        <v>31.75</v>
      </c>
      <c r="U27" s="92">
        <v>41.667999999999999</v>
      </c>
      <c r="V27" s="92">
        <v>24.152999999999999</v>
      </c>
      <c r="W27" s="92">
        <v>21.701000000000001</v>
      </c>
      <c r="X27" s="92">
        <v>20.103999999999999</v>
      </c>
      <c r="Y27" s="92">
        <v>18.300999999999998</v>
      </c>
      <c r="Z27" s="92">
        <v>25.797999999999998</v>
      </c>
      <c r="AA27" s="92">
        <v>23.178999999999998</v>
      </c>
      <c r="AB27" s="92">
        <v>25.811</v>
      </c>
      <c r="AC27" s="92">
        <v>30.838000000000001</v>
      </c>
      <c r="AD27" s="92">
        <v>21.788</v>
      </c>
      <c r="AE27" s="92">
        <v>28.291</v>
      </c>
      <c r="AF27" s="92">
        <v>27.125</v>
      </c>
      <c r="AG27" s="92">
        <v>31.414000000000001</v>
      </c>
      <c r="AH27" s="93">
        <v>32.119999999999997</v>
      </c>
      <c r="AI27" s="173">
        <v>20.204000000000001</v>
      </c>
      <c r="AJ27" s="173">
        <v>27.323</v>
      </c>
      <c r="AK27" s="173">
        <v>30.724</v>
      </c>
      <c r="AL27" s="173">
        <v>24.977</v>
      </c>
      <c r="AM27" s="173">
        <v>33.261000000000003</v>
      </c>
      <c r="AN27" s="173"/>
      <c r="AO27" s="173"/>
      <c r="AP27" s="173"/>
      <c r="AQ27" s="173"/>
      <c r="AR27" s="173"/>
      <c r="AS27" s="173"/>
      <c r="AT27" s="173"/>
      <c r="AU27" s="173"/>
      <c r="AV27" s="173"/>
      <c r="AW27" s="173"/>
      <c r="AX27" s="173"/>
      <c r="AY27" s="173"/>
    </row>
    <row r="28" spans="1:51" ht="15">
      <c r="A28" s="224">
        <v>44197</v>
      </c>
      <c r="B28" s="89">
        <v>24.67</v>
      </c>
      <c r="C28" s="89">
        <v>27.76</v>
      </c>
      <c r="D28" s="90">
        <v>25.07</v>
      </c>
      <c r="E28" s="91">
        <v>23.847999999999999</v>
      </c>
      <c r="F28" s="92">
        <v>22.577000000000002</v>
      </c>
      <c r="G28" s="92">
        <v>32.659999999999997</v>
      </c>
      <c r="H28" s="92">
        <v>27.283000000000001</v>
      </c>
      <c r="I28" s="92">
        <v>27.123999999999999</v>
      </c>
      <c r="J28" s="92">
        <v>17.495999999999999</v>
      </c>
      <c r="K28" s="92">
        <v>19.582999999999998</v>
      </c>
      <c r="L28" s="92">
        <v>18.675000000000001</v>
      </c>
      <c r="M28" s="92">
        <v>19.306000000000001</v>
      </c>
      <c r="N28" s="92">
        <v>19.283999999999999</v>
      </c>
      <c r="O28" s="92">
        <v>16.920000000000002</v>
      </c>
      <c r="P28" s="92">
        <v>24.602</v>
      </c>
      <c r="Q28" s="92">
        <v>22.134</v>
      </c>
      <c r="R28" s="92">
        <v>25.672000000000001</v>
      </c>
      <c r="S28" s="92">
        <v>34.496000000000002</v>
      </c>
      <c r="T28" s="92">
        <v>30.922000000000001</v>
      </c>
      <c r="U28" s="92">
        <v>26.774000000000001</v>
      </c>
      <c r="V28" s="92">
        <v>25.564</v>
      </c>
      <c r="W28" s="92">
        <v>20.277999999999999</v>
      </c>
      <c r="X28" s="92">
        <v>18.661999999999999</v>
      </c>
      <c r="Y28" s="92">
        <v>14.621</v>
      </c>
      <c r="Z28" s="92">
        <v>20.475000000000001</v>
      </c>
      <c r="AA28" s="92">
        <v>30.097999999999999</v>
      </c>
      <c r="AB28" s="92">
        <v>23.318000000000001</v>
      </c>
      <c r="AC28" s="92">
        <v>26.382999999999999</v>
      </c>
      <c r="AD28" s="92">
        <v>19.436</v>
      </c>
      <c r="AE28" s="92">
        <v>24.581</v>
      </c>
      <c r="AF28" s="92">
        <v>23.805</v>
      </c>
      <c r="AG28" s="92">
        <v>24.443000000000001</v>
      </c>
      <c r="AH28" s="93">
        <v>30.31</v>
      </c>
      <c r="AI28" s="173">
        <v>16.824000000000002</v>
      </c>
      <c r="AJ28" s="173">
        <v>19.492000000000001</v>
      </c>
      <c r="AK28" s="173">
        <v>23.085000000000001</v>
      </c>
      <c r="AL28" s="173">
        <v>24.678000000000001</v>
      </c>
      <c r="AM28" s="173">
        <v>24.364999999999998</v>
      </c>
      <c r="AN28" s="173"/>
      <c r="AO28" s="173"/>
      <c r="AP28" s="173"/>
      <c r="AQ28" s="173"/>
      <c r="AR28" s="173"/>
      <c r="AS28" s="173"/>
      <c r="AT28" s="173"/>
      <c r="AU28" s="173"/>
      <c r="AV28" s="173"/>
      <c r="AW28" s="173"/>
      <c r="AX28" s="173"/>
      <c r="AY28" s="173"/>
    </row>
    <row r="29" spans="1:51" ht="15">
      <c r="A29" s="224">
        <v>44228</v>
      </c>
      <c r="B29" s="89">
        <v>22.94</v>
      </c>
      <c r="C29" s="89">
        <v>31.11</v>
      </c>
      <c r="D29" s="90">
        <v>27.87</v>
      </c>
      <c r="E29" s="91">
        <v>22.751999999999999</v>
      </c>
      <c r="F29" s="92">
        <v>19.114000000000001</v>
      </c>
      <c r="G29" s="92">
        <v>27.645</v>
      </c>
      <c r="H29" s="92">
        <v>64.608000000000004</v>
      </c>
      <c r="I29" s="92">
        <v>40.930999999999997</v>
      </c>
      <c r="J29" s="92">
        <v>14.64</v>
      </c>
      <c r="K29" s="92">
        <v>16.597000000000001</v>
      </c>
      <c r="L29" s="92">
        <v>16.641999999999999</v>
      </c>
      <c r="M29" s="92">
        <v>18.120999999999999</v>
      </c>
      <c r="N29" s="92">
        <v>18.079999999999998</v>
      </c>
      <c r="O29" s="92">
        <v>15.425000000000001</v>
      </c>
      <c r="P29" s="92">
        <v>21.923999999999999</v>
      </c>
      <c r="Q29" s="92">
        <v>35.542000000000002</v>
      </c>
      <c r="R29" s="92">
        <v>31.594000000000001</v>
      </c>
      <c r="S29" s="92">
        <v>33.265000000000001</v>
      </c>
      <c r="T29" s="92">
        <v>29.943000000000001</v>
      </c>
      <c r="U29" s="92">
        <v>38.590000000000003</v>
      </c>
      <c r="V29" s="92">
        <v>33.256</v>
      </c>
      <c r="W29" s="92">
        <v>18.312000000000001</v>
      </c>
      <c r="X29" s="92">
        <v>16.137</v>
      </c>
      <c r="Y29" s="92">
        <v>20.399000000000001</v>
      </c>
      <c r="Z29" s="92">
        <v>20.468</v>
      </c>
      <c r="AA29" s="92">
        <v>28.936</v>
      </c>
      <c r="AB29" s="92">
        <v>18.385000000000002</v>
      </c>
      <c r="AC29" s="92">
        <v>29.5</v>
      </c>
      <c r="AD29" s="92">
        <v>16.437000000000001</v>
      </c>
      <c r="AE29" s="92">
        <v>26.25</v>
      </c>
      <c r="AF29" s="92">
        <v>20.16</v>
      </c>
      <c r="AG29" s="92">
        <v>19.757999999999999</v>
      </c>
      <c r="AH29" s="93">
        <v>26.731999999999999</v>
      </c>
      <c r="AI29" s="173">
        <v>14.183</v>
      </c>
      <c r="AJ29" s="173">
        <v>21.745999999999999</v>
      </c>
      <c r="AK29" s="173">
        <v>43.835000000000001</v>
      </c>
      <c r="AL29" s="173">
        <v>20.382000000000001</v>
      </c>
      <c r="AM29" s="173">
        <v>22.841999999999999</v>
      </c>
      <c r="AN29" s="173"/>
      <c r="AO29" s="173"/>
      <c r="AP29" s="173"/>
      <c r="AQ29" s="173"/>
      <c r="AR29" s="173"/>
      <c r="AS29" s="173"/>
      <c r="AT29" s="173"/>
      <c r="AU29" s="173"/>
      <c r="AV29" s="173"/>
      <c r="AW29" s="173"/>
      <c r="AX29" s="173"/>
      <c r="AY29" s="173"/>
    </row>
    <row r="30" spans="1:51" ht="15">
      <c r="A30" s="224">
        <v>44256</v>
      </c>
      <c r="B30" s="89">
        <v>67</v>
      </c>
      <c r="C30" s="89">
        <v>88.88</v>
      </c>
      <c r="D30" s="90">
        <v>76.75</v>
      </c>
      <c r="E30" s="91">
        <v>69.983999999999995</v>
      </c>
      <c r="F30" s="92">
        <v>35.152000000000001</v>
      </c>
      <c r="G30" s="92">
        <v>63.993000000000002</v>
      </c>
      <c r="H30" s="92">
        <v>230.15799999999999</v>
      </c>
      <c r="I30" s="92">
        <v>57.503</v>
      </c>
      <c r="J30" s="92">
        <v>30.882999999999999</v>
      </c>
      <c r="K30" s="92">
        <v>91.382000000000005</v>
      </c>
      <c r="L30" s="92">
        <v>60.694000000000003</v>
      </c>
      <c r="M30" s="92">
        <v>49.033000000000001</v>
      </c>
      <c r="N30" s="92">
        <v>59.631999999999998</v>
      </c>
      <c r="O30" s="92">
        <v>65.186000000000007</v>
      </c>
      <c r="P30" s="92">
        <v>79.602999999999994</v>
      </c>
      <c r="Q30" s="92">
        <v>92.713999999999999</v>
      </c>
      <c r="R30" s="92">
        <v>77.191999999999993</v>
      </c>
      <c r="S30" s="92">
        <v>114.601</v>
      </c>
      <c r="T30" s="92">
        <v>89.120999999999995</v>
      </c>
      <c r="U30" s="92">
        <v>95.227999999999994</v>
      </c>
      <c r="V30" s="92">
        <v>58.398000000000003</v>
      </c>
      <c r="W30" s="92">
        <v>57.420999999999999</v>
      </c>
      <c r="X30" s="92">
        <v>34.540999999999997</v>
      </c>
      <c r="Y30" s="92">
        <v>61.249000000000002</v>
      </c>
      <c r="Z30" s="92">
        <v>114.286</v>
      </c>
      <c r="AA30" s="92">
        <v>46.542999999999999</v>
      </c>
      <c r="AB30" s="92">
        <v>45.225999999999999</v>
      </c>
      <c r="AC30" s="92">
        <v>145.077</v>
      </c>
      <c r="AD30" s="92">
        <v>34.615000000000002</v>
      </c>
      <c r="AE30" s="92">
        <v>106.792</v>
      </c>
      <c r="AF30" s="92">
        <v>35.682000000000002</v>
      </c>
      <c r="AG30" s="92">
        <v>86.203000000000003</v>
      </c>
      <c r="AH30" s="93">
        <v>88.915999999999997</v>
      </c>
      <c r="AI30" s="173">
        <v>44.628</v>
      </c>
      <c r="AJ30" s="173">
        <v>60.451999999999998</v>
      </c>
      <c r="AK30" s="173">
        <v>92.230999999999995</v>
      </c>
      <c r="AL30" s="173">
        <v>39.100999999999999</v>
      </c>
      <c r="AM30" s="173">
        <v>69.784000000000006</v>
      </c>
      <c r="AN30" s="173"/>
      <c r="AO30" s="173"/>
      <c r="AP30" s="173"/>
      <c r="AQ30" s="173"/>
      <c r="AR30" s="173"/>
      <c r="AS30" s="173"/>
      <c r="AT30" s="173"/>
      <c r="AU30" s="173"/>
      <c r="AV30" s="173"/>
      <c r="AW30" s="173"/>
      <c r="AX30" s="173"/>
      <c r="AY30" s="173"/>
    </row>
    <row r="31" spans="1:51" ht="15">
      <c r="A31" s="224">
        <v>44287</v>
      </c>
      <c r="B31" s="89">
        <v>164.92</v>
      </c>
      <c r="C31" s="89">
        <v>260.11</v>
      </c>
      <c r="D31" s="90">
        <v>215.16</v>
      </c>
      <c r="E31" s="91">
        <v>110.751</v>
      </c>
      <c r="F31" s="92">
        <v>230.07400000000001</v>
      </c>
      <c r="G31" s="92">
        <v>339.82600000000002</v>
      </c>
      <c r="H31" s="92">
        <v>494.61</v>
      </c>
      <c r="I31" s="92">
        <v>176.50899999999999</v>
      </c>
      <c r="J31" s="92">
        <v>171.59700000000001</v>
      </c>
      <c r="K31" s="92">
        <v>251.00200000000001</v>
      </c>
      <c r="L31" s="92">
        <v>172.20099999999999</v>
      </c>
      <c r="M31" s="92">
        <v>126.16</v>
      </c>
      <c r="N31" s="92">
        <v>144.30699999999999</v>
      </c>
      <c r="O31" s="92">
        <v>238.756</v>
      </c>
      <c r="P31" s="92">
        <v>174.17099999999999</v>
      </c>
      <c r="Q31" s="92">
        <v>120.035</v>
      </c>
      <c r="R31" s="92">
        <v>336.97399999999999</v>
      </c>
      <c r="S31" s="92">
        <v>301.65100000000001</v>
      </c>
      <c r="T31" s="92">
        <v>240.38</v>
      </c>
      <c r="U31" s="92">
        <v>228.751</v>
      </c>
      <c r="V31" s="92">
        <v>195.791</v>
      </c>
      <c r="W31" s="92">
        <v>165.65899999999999</v>
      </c>
      <c r="X31" s="92">
        <v>120.821</v>
      </c>
      <c r="Y31" s="92">
        <v>203.41499999999999</v>
      </c>
      <c r="Z31" s="92">
        <v>251.673</v>
      </c>
      <c r="AA31" s="92">
        <v>171.25899999999999</v>
      </c>
      <c r="AB31" s="92">
        <v>326.226</v>
      </c>
      <c r="AC31" s="92">
        <v>191.51900000000001</v>
      </c>
      <c r="AD31" s="92">
        <v>135.68299999999999</v>
      </c>
      <c r="AE31" s="92">
        <v>266.95100000000002</v>
      </c>
      <c r="AF31" s="92">
        <v>160.26300000000001</v>
      </c>
      <c r="AG31" s="92">
        <v>411.29599999999999</v>
      </c>
      <c r="AH31" s="93">
        <v>173.86</v>
      </c>
      <c r="AI31" s="173">
        <v>121.895</v>
      </c>
      <c r="AJ31" s="173">
        <v>215.79499999999999</v>
      </c>
      <c r="AK31" s="173">
        <v>114.821</v>
      </c>
      <c r="AL31" s="173">
        <v>88.072000000000003</v>
      </c>
      <c r="AM31" s="173">
        <v>165.03200000000001</v>
      </c>
      <c r="AN31" s="173"/>
      <c r="AO31" s="173"/>
      <c r="AP31" s="173"/>
      <c r="AQ31" s="173"/>
      <c r="AR31" s="173"/>
      <c r="AS31" s="173"/>
      <c r="AT31" s="173"/>
      <c r="AU31" s="173"/>
      <c r="AV31" s="173"/>
      <c r="AW31" s="173"/>
      <c r="AX31" s="173"/>
      <c r="AY31" s="173"/>
    </row>
    <row r="32" spans="1:51" ht="15">
      <c r="A32" s="224">
        <v>44317</v>
      </c>
      <c r="B32" s="89">
        <v>402.45</v>
      </c>
      <c r="C32" s="89">
        <v>656.97</v>
      </c>
      <c r="D32" s="90">
        <v>531.97</v>
      </c>
      <c r="E32" s="91">
        <v>473.185</v>
      </c>
      <c r="F32" s="92">
        <v>1187.596</v>
      </c>
      <c r="G32" s="92">
        <v>802.41300000000001</v>
      </c>
      <c r="H32" s="92">
        <v>629.57299999999998</v>
      </c>
      <c r="I32" s="92">
        <v>338.2</v>
      </c>
      <c r="J32" s="92">
        <v>466.71499999999997</v>
      </c>
      <c r="K32" s="92">
        <v>311.096</v>
      </c>
      <c r="L32" s="92">
        <v>242.96100000000001</v>
      </c>
      <c r="M32" s="92">
        <v>434.76299999999998</v>
      </c>
      <c r="N32" s="92">
        <v>337.04300000000001</v>
      </c>
      <c r="O32" s="92">
        <v>723.69399999999996</v>
      </c>
      <c r="P32" s="92">
        <v>403.40300000000002</v>
      </c>
      <c r="Q32" s="92">
        <v>676.14599999999996</v>
      </c>
      <c r="R32" s="92">
        <v>764.96299999999997</v>
      </c>
      <c r="S32" s="92">
        <v>941.12</v>
      </c>
      <c r="T32" s="92">
        <v>680.43200000000002</v>
      </c>
      <c r="U32" s="92">
        <v>546.63</v>
      </c>
      <c r="V32" s="92">
        <v>489.07299999999998</v>
      </c>
      <c r="W32" s="92">
        <v>420.661</v>
      </c>
      <c r="X32" s="92">
        <v>148.25700000000001</v>
      </c>
      <c r="Y32" s="92">
        <v>538.53099999999995</v>
      </c>
      <c r="Z32" s="92">
        <v>389.99299999999999</v>
      </c>
      <c r="AA32" s="92">
        <v>574.92600000000004</v>
      </c>
      <c r="AB32" s="92">
        <v>653.08100000000002</v>
      </c>
      <c r="AC32" s="92">
        <v>433.84399999999999</v>
      </c>
      <c r="AD32" s="92">
        <v>665.18600000000004</v>
      </c>
      <c r="AE32" s="92">
        <v>717.06399999999996</v>
      </c>
      <c r="AF32" s="92">
        <v>396.74400000000003</v>
      </c>
      <c r="AG32" s="92">
        <v>934.77</v>
      </c>
      <c r="AH32" s="93">
        <v>217.18799999999999</v>
      </c>
      <c r="AI32" s="173">
        <v>376.60700000000003</v>
      </c>
      <c r="AJ32" s="173">
        <v>606.68399999999997</v>
      </c>
      <c r="AK32" s="173">
        <v>336.17599999999999</v>
      </c>
      <c r="AL32" s="173">
        <v>274.90100000000001</v>
      </c>
      <c r="AM32" s="173">
        <v>522.84100000000001</v>
      </c>
      <c r="AN32" s="173"/>
      <c r="AO32" s="173"/>
      <c r="AP32" s="173"/>
      <c r="AQ32" s="173"/>
      <c r="AR32" s="173"/>
      <c r="AS32" s="173"/>
      <c r="AT32" s="173"/>
      <c r="AU32" s="173"/>
      <c r="AV32" s="173"/>
      <c r="AW32" s="173"/>
      <c r="AX32" s="173"/>
      <c r="AY32" s="173"/>
    </row>
    <row r="33" spans="1:51" ht="15">
      <c r="A33" s="224">
        <v>44348</v>
      </c>
      <c r="B33" s="89">
        <v>267.68</v>
      </c>
      <c r="C33" s="89">
        <v>567.12</v>
      </c>
      <c r="D33" s="90">
        <v>420.22</v>
      </c>
      <c r="E33" s="91">
        <v>820.36900000000003</v>
      </c>
      <c r="F33" s="92">
        <v>1023.247</v>
      </c>
      <c r="G33" s="92">
        <v>453.351</v>
      </c>
      <c r="H33" s="92">
        <v>528.79600000000005</v>
      </c>
      <c r="I33" s="92">
        <v>105.633</v>
      </c>
      <c r="J33" s="92">
        <v>441.64800000000002</v>
      </c>
      <c r="K33" s="92">
        <v>200.059</v>
      </c>
      <c r="L33" s="92">
        <v>362.31299999999999</v>
      </c>
      <c r="M33" s="92">
        <v>405.70800000000003</v>
      </c>
      <c r="N33" s="92">
        <v>178.435</v>
      </c>
      <c r="O33" s="92">
        <v>704.72900000000004</v>
      </c>
      <c r="P33" s="92">
        <v>226.10499999999999</v>
      </c>
      <c r="Q33" s="92">
        <v>888.60900000000004</v>
      </c>
      <c r="R33" s="92">
        <v>562.14700000000005</v>
      </c>
      <c r="S33" s="92">
        <v>832.37800000000004</v>
      </c>
      <c r="T33" s="92">
        <v>515.00699999999995</v>
      </c>
      <c r="U33" s="92">
        <v>559.04399999999998</v>
      </c>
      <c r="V33" s="92">
        <v>311.36399999999998</v>
      </c>
      <c r="W33" s="92">
        <v>242.80500000000001</v>
      </c>
      <c r="X33" s="92">
        <v>142.65600000000001</v>
      </c>
      <c r="Y33" s="92">
        <v>491.16500000000002</v>
      </c>
      <c r="Z33" s="92">
        <v>200.03899999999999</v>
      </c>
      <c r="AA33" s="92">
        <v>541.13800000000003</v>
      </c>
      <c r="AB33" s="92">
        <v>360.334</v>
      </c>
      <c r="AC33" s="92">
        <v>180.691</v>
      </c>
      <c r="AD33" s="92">
        <v>779.00099999999998</v>
      </c>
      <c r="AE33" s="92">
        <v>545.87900000000002</v>
      </c>
      <c r="AF33" s="92">
        <v>655.42399999999998</v>
      </c>
      <c r="AG33" s="92">
        <v>1277.7249999999999</v>
      </c>
      <c r="AH33" s="93">
        <v>73.608999999999995</v>
      </c>
      <c r="AI33" s="173">
        <v>209.328</v>
      </c>
      <c r="AJ33" s="173">
        <v>556.43299999999999</v>
      </c>
      <c r="AK33" s="173">
        <v>313.07100000000003</v>
      </c>
      <c r="AL33" s="173">
        <v>170.649</v>
      </c>
      <c r="AM33" s="173">
        <v>603.61800000000005</v>
      </c>
      <c r="AN33" s="173"/>
      <c r="AO33" s="173"/>
      <c r="AP33" s="173"/>
      <c r="AQ33" s="173"/>
      <c r="AR33" s="173"/>
      <c r="AS33" s="173"/>
      <c r="AT33" s="173"/>
      <c r="AU33" s="173"/>
      <c r="AV33" s="173"/>
      <c r="AW33" s="173"/>
      <c r="AX33" s="173"/>
      <c r="AY33" s="173"/>
    </row>
    <row r="34" spans="1:51" ht="15">
      <c r="A34" s="224">
        <v>44378</v>
      </c>
      <c r="B34" s="89">
        <v>32.450000000000003</v>
      </c>
      <c r="C34" s="89">
        <v>145.13</v>
      </c>
      <c r="D34" s="90">
        <v>100.03</v>
      </c>
      <c r="E34" s="91">
        <v>253.79400000000001</v>
      </c>
      <c r="F34" s="92">
        <v>223.50800000000001</v>
      </c>
      <c r="G34" s="92">
        <v>88.159000000000006</v>
      </c>
      <c r="H34" s="92">
        <v>106.624</v>
      </c>
      <c r="I34" s="92">
        <v>26.462</v>
      </c>
      <c r="J34" s="92">
        <v>58.671999999999997</v>
      </c>
      <c r="K34" s="92">
        <v>39.207999999999998</v>
      </c>
      <c r="L34" s="92">
        <v>67.852999999999994</v>
      </c>
      <c r="M34" s="92">
        <v>68.915000000000006</v>
      </c>
      <c r="N34" s="92">
        <v>37.582999999999998</v>
      </c>
      <c r="O34" s="92">
        <v>173.197</v>
      </c>
      <c r="P34" s="92">
        <v>44.731000000000002</v>
      </c>
      <c r="Q34" s="92">
        <v>327.46800000000002</v>
      </c>
      <c r="R34" s="92">
        <v>109.17100000000001</v>
      </c>
      <c r="S34" s="92">
        <v>152.31</v>
      </c>
      <c r="T34" s="92">
        <v>165.804</v>
      </c>
      <c r="U34" s="92">
        <v>126.56699999999999</v>
      </c>
      <c r="V34" s="92">
        <v>39.232999999999997</v>
      </c>
      <c r="W34" s="92">
        <v>35.337000000000003</v>
      </c>
      <c r="X34" s="92">
        <v>19.832999999999998</v>
      </c>
      <c r="Y34" s="92">
        <v>73.581999999999994</v>
      </c>
      <c r="Z34" s="92">
        <v>38.625</v>
      </c>
      <c r="AA34" s="92">
        <v>114.922</v>
      </c>
      <c r="AB34" s="92">
        <v>52.152999999999999</v>
      </c>
      <c r="AC34" s="92">
        <v>33.439</v>
      </c>
      <c r="AD34" s="92">
        <v>185.16399999999999</v>
      </c>
      <c r="AE34" s="92">
        <v>116.976</v>
      </c>
      <c r="AF34" s="92">
        <v>107.68300000000001</v>
      </c>
      <c r="AG34" s="92">
        <v>452.529</v>
      </c>
      <c r="AH34" s="93">
        <v>19.048999999999999</v>
      </c>
      <c r="AI34" s="173">
        <v>29.140999999999998</v>
      </c>
      <c r="AJ34" s="173">
        <v>76.456999999999994</v>
      </c>
      <c r="AK34" s="173">
        <v>46.734999999999999</v>
      </c>
      <c r="AL34" s="173">
        <v>26.324000000000002</v>
      </c>
      <c r="AM34" s="173">
        <v>197.92400000000001</v>
      </c>
      <c r="AN34" s="173"/>
      <c r="AO34" s="173"/>
      <c r="AP34" s="173"/>
      <c r="AQ34" s="173"/>
      <c r="AR34" s="173"/>
      <c r="AS34" s="173"/>
      <c r="AT34" s="173"/>
      <c r="AU34" s="173"/>
      <c r="AV34" s="173"/>
      <c r="AW34" s="173"/>
      <c r="AX34" s="173"/>
      <c r="AY34" s="173"/>
    </row>
    <row r="35" spans="1:51" ht="15">
      <c r="A35" s="224">
        <v>44409</v>
      </c>
      <c r="B35" s="89">
        <v>13.04</v>
      </c>
      <c r="C35" s="89">
        <v>33.36</v>
      </c>
      <c r="D35" s="90">
        <v>25.12</v>
      </c>
      <c r="E35" s="94">
        <v>38.491</v>
      </c>
      <c r="F35" s="95">
        <v>46.113999999999997</v>
      </c>
      <c r="G35" s="95">
        <v>33.552999999999997</v>
      </c>
      <c r="H35" s="95">
        <v>29.486999999999998</v>
      </c>
      <c r="I35" s="95">
        <v>17.024999999999999</v>
      </c>
      <c r="J35" s="95">
        <v>17.201000000000001</v>
      </c>
      <c r="K35" s="95">
        <v>19.231000000000002</v>
      </c>
      <c r="L35" s="95">
        <v>17.347999999999999</v>
      </c>
      <c r="M35" s="95">
        <v>18.733000000000001</v>
      </c>
      <c r="N35" s="95">
        <v>14.465999999999999</v>
      </c>
      <c r="O35" s="95">
        <v>31.82</v>
      </c>
      <c r="P35" s="95">
        <v>17.251000000000001</v>
      </c>
      <c r="Q35" s="95">
        <v>42.277000000000001</v>
      </c>
      <c r="R35" s="95">
        <v>27.308</v>
      </c>
      <c r="S35" s="95">
        <v>40.945999999999998</v>
      </c>
      <c r="T35" s="95">
        <v>36.384999999999998</v>
      </c>
      <c r="U35" s="95">
        <v>28.036999999999999</v>
      </c>
      <c r="V35" s="95">
        <v>16.524000000000001</v>
      </c>
      <c r="W35" s="95">
        <v>16.280999999999999</v>
      </c>
      <c r="X35" s="95">
        <v>11.231999999999999</v>
      </c>
      <c r="Y35" s="95">
        <v>18.416</v>
      </c>
      <c r="Z35" s="95">
        <v>15.617000000000001</v>
      </c>
      <c r="AA35" s="95">
        <v>23.321999999999999</v>
      </c>
      <c r="AB35" s="95">
        <v>20.061</v>
      </c>
      <c r="AC35" s="95">
        <v>16.405999999999999</v>
      </c>
      <c r="AD35" s="95">
        <v>30.963000000000001</v>
      </c>
      <c r="AE35" s="95">
        <v>27.882000000000001</v>
      </c>
      <c r="AF35" s="95">
        <v>24.373999999999999</v>
      </c>
      <c r="AG35" s="95">
        <v>54.128</v>
      </c>
      <c r="AH35" s="96">
        <v>14.827</v>
      </c>
      <c r="AI35" s="173">
        <v>15.125</v>
      </c>
      <c r="AJ35" s="173">
        <v>30.216000000000001</v>
      </c>
      <c r="AK35" s="173">
        <v>15.558</v>
      </c>
      <c r="AL35" s="173">
        <v>10.414</v>
      </c>
      <c r="AM35" s="173">
        <v>29.768000000000001</v>
      </c>
      <c r="AN35" s="173"/>
      <c r="AO35" s="173"/>
      <c r="AP35" s="173"/>
      <c r="AQ35" s="173"/>
      <c r="AR35" s="173"/>
      <c r="AS35" s="173"/>
      <c r="AT35" s="173"/>
      <c r="AU35" s="173"/>
      <c r="AV35" s="173"/>
      <c r="AW35" s="173"/>
      <c r="AX35" s="173"/>
      <c r="AY35" s="173"/>
    </row>
    <row r="36" spans="1:51" ht="15">
      <c r="A36" s="224">
        <v>44440</v>
      </c>
      <c r="B36" s="89">
        <v>7.72</v>
      </c>
      <c r="C36" s="89">
        <v>24.24</v>
      </c>
      <c r="D36" s="90">
        <v>18.899999999999999</v>
      </c>
      <c r="E36">
        <v>14.345000000000001</v>
      </c>
      <c r="F36">
        <v>27.670999999999999</v>
      </c>
      <c r="G36">
        <v>20.503</v>
      </c>
      <c r="H36">
        <v>20.984000000000002</v>
      </c>
      <c r="I36">
        <v>9.86</v>
      </c>
      <c r="J36">
        <v>16.228999999999999</v>
      </c>
      <c r="K36">
        <v>10.039</v>
      </c>
      <c r="L36">
        <v>8.2739999999999991</v>
      </c>
      <c r="M36">
        <v>12.003</v>
      </c>
      <c r="N36">
        <v>7.218</v>
      </c>
      <c r="O36">
        <v>17.388999999999999</v>
      </c>
      <c r="P36">
        <v>9.4359999999999999</v>
      </c>
      <c r="Q36">
        <v>16.347999999999999</v>
      </c>
      <c r="R36">
        <v>15.695</v>
      </c>
      <c r="S36">
        <v>105.02800000000001</v>
      </c>
      <c r="T36">
        <v>17.39</v>
      </c>
      <c r="U36">
        <v>15.3</v>
      </c>
      <c r="V36">
        <v>22.754000000000001</v>
      </c>
      <c r="W36">
        <v>9.2650000000000006</v>
      </c>
      <c r="X36">
        <v>5.6749999999999998</v>
      </c>
      <c r="Y36">
        <v>14.298999999999999</v>
      </c>
      <c r="Z36">
        <v>15.8</v>
      </c>
      <c r="AA36">
        <v>14.03</v>
      </c>
      <c r="AB36">
        <v>31.37</v>
      </c>
      <c r="AC36">
        <v>19.393000000000001</v>
      </c>
      <c r="AD36">
        <v>17.817</v>
      </c>
      <c r="AE36">
        <v>15.334</v>
      </c>
      <c r="AF36">
        <v>11.968</v>
      </c>
      <c r="AG36">
        <v>29.4</v>
      </c>
      <c r="AH36">
        <v>8.2590000000000003</v>
      </c>
      <c r="AI36" s="173">
        <v>18.582999999999998</v>
      </c>
      <c r="AJ36" s="173">
        <v>28.666</v>
      </c>
      <c r="AK36" s="173">
        <v>8.3610000000000007</v>
      </c>
      <c r="AL36" s="173">
        <v>5.4169999999999998</v>
      </c>
      <c r="AM36" s="173">
        <v>19.291</v>
      </c>
      <c r="AN36" s="173"/>
      <c r="AO36" s="173"/>
      <c r="AP36" s="173"/>
      <c r="AQ36" s="173"/>
      <c r="AR36" s="173"/>
      <c r="AS36" s="173"/>
      <c r="AT36" s="173"/>
      <c r="AU36" s="173"/>
      <c r="AV36" s="173"/>
      <c r="AW36" s="173"/>
      <c r="AX36" s="173"/>
      <c r="AY36" s="173"/>
    </row>
    <row r="37" spans="1:51" ht="15">
      <c r="A37" s="224">
        <v>44470</v>
      </c>
      <c r="B37" s="89">
        <v>23.2</v>
      </c>
      <c r="C37" s="89">
        <v>38.75</v>
      </c>
      <c r="D37" s="90">
        <v>32.32</v>
      </c>
      <c r="E37">
        <v>33.36</v>
      </c>
      <c r="F37">
        <v>34.774000000000001</v>
      </c>
      <c r="G37">
        <v>48.901000000000003</v>
      </c>
      <c r="H37">
        <v>54.295000000000002</v>
      </c>
      <c r="I37">
        <v>12.683</v>
      </c>
      <c r="J37">
        <v>15.025</v>
      </c>
      <c r="K37">
        <v>11.864000000000001</v>
      </c>
      <c r="L37">
        <v>24.454999999999998</v>
      </c>
      <c r="M37">
        <v>12.698</v>
      </c>
      <c r="N37">
        <v>9.6649999999999991</v>
      </c>
      <c r="O37">
        <v>35.356000000000002</v>
      </c>
      <c r="P37">
        <v>25.265000000000001</v>
      </c>
      <c r="Q37">
        <v>37.927999999999997</v>
      </c>
      <c r="R37">
        <v>23.103000000000002</v>
      </c>
      <c r="S37">
        <v>81.724999999999994</v>
      </c>
      <c r="T37">
        <v>41.534999999999997</v>
      </c>
      <c r="U37">
        <v>18.379000000000001</v>
      </c>
      <c r="V37">
        <v>32.881999999999998</v>
      </c>
      <c r="W37">
        <v>13.952</v>
      </c>
      <c r="X37">
        <v>14.302</v>
      </c>
      <c r="Y37">
        <v>13.919</v>
      </c>
      <c r="Z37">
        <v>29.134</v>
      </c>
      <c r="AA37">
        <v>30.148</v>
      </c>
      <c r="AB37">
        <v>52.17</v>
      </c>
      <c r="AC37">
        <v>41.029000000000003</v>
      </c>
      <c r="AD37">
        <v>19.39</v>
      </c>
      <c r="AE37">
        <v>27.053999999999998</v>
      </c>
      <c r="AF37">
        <v>19.983000000000001</v>
      </c>
      <c r="AG37">
        <v>32.697000000000003</v>
      </c>
      <c r="AH37">
        <v>12.034000000000001</v>
      </c>
      <c r="AI37" s="173">
        <v>48.030999999999999</v>
      </c>
      <c r="AJ37" s="173">
        <v>29.983000000000001</v>
      </c>
      <c r="AK37" s="173">
        <v>11.534000000000001</v>
      </c>
      <c r="AL37" s="173">
        <v>37.304000000000002</v>
      </c>
      <c r="AM37" s="173">
        <v>26.638999999999999</v>
      </c>
      <c r="AN37" s="173"/>
      <c r="AO37" s="173"/>
      <c r="AP37" s="173"/>
      <c r="AQ37" s="173"/>
      <c r="AR37" s="173"/>
      <c r="AS37" s="173"/>
      <c r="AT37" s="173"/>
      <c r="AU37" s="173"/>
      <c r="AV37" s="173"/>
      <c r="AW37" s="173"/>
      <c r="AX37" s="173"/>
      <c r="AY37" s="173"/>
    </row>
    <row r="38" spans="1:51" ht="15">
      <c r="A38" s="224">
        <v>44501</v>
      </c>
      <c r="B38" s="89">
        <v>28.98</v>
      </c>
      <c r="C38" s="89">
        <v>34.090000000000003</v>
      </c>
      <c r="D38" s="90">
        <v>31.63</v>
      </c>
      <c r="E38">
        <v>34.368000000000002</v>
      </c>
      <c r="F38">
        <v>51.183</v>
      </c>
      <c r="G38">
        <v>45.854999999999997</v>
      </c>
      <c r="H38">
        <v>51.948</v>
      </c>
      <c r="I38">
        <v>22.834</v>
      </c>
      <c r="J38">
        <v>20.620999999999999</v>
      </c>
      <c r="K38">
        <v>20.120999999999999</v>
      </c>
      <c r="L38">
        <v>37.512</v>
      </c>
      <c r="M38">
        <v>23.027000000000001</v>
      </c>
      <c r="N38">
        <v>20.811</v>
      </c>
      <c r="O38">
        <v>32.665999999999997</v>
      </c>
      <c r="P38">
        <v>26.562999999999999</v>
      </c>
      <c r="Q38">
        <v>40.884999999999998</v>
      </c>
      <c r="R38">
        <v>55.737000000000002</v>
      </c>
      <c r="S38">
        <v>40.375</v>
      </c>
      <c r="T38">
        <v>41.713000000000001</v>
      </c>
      <c r="U38">
        <v>23.853000000000002</v>
      </c>
      <c r="V38">
        <v>22.356999999999999</v>
      </c>
      <c r="W38">
        <v>20.593</v>
      </c>
      <c r="X38">
        <v>17.998000000000001</v>
      </c>
      <c r="Y38">
        <v>23.408000000000001</v>
      </c>
      <c r="Z38">
        <v>39.161000000000001</v>
      </c>
      <c r="AA38">
        <v>31.431000000000001</v>
      </c>
      <c r="AB38">
        <v>52.057000000000002</v>
      </c>
      <c r="AC38">
        <v>33.975999999999999</v>
      </c>
      <c r="AD38">
        <v>27.474</v>
      </c>
      <c r="AE38">
        <v>37.164000000000001</v>
      </c>
      <c r="AF38">
        <v>52.01</v>
      </c>
      <c r="AG38">
        <v>33.31</v>
      </c>
      <c r="AH38">
        <v>20.818999999999999</v>
      </c>
      <c r="AI38" s="173">
        <v>48.649000000000001</v>
      </c>
      <c r="AJ38" s="173">
        <v>28</v>
      </c>
      <c r="AK38" s="173">
        <v>22.428000000000001</v>
      </c>
      <c r="AL38" s="173">
        <v>35.771000000000001</v>
      </c>
      <c r="AM38" s="173">
        <v>32.640999999999998</v>
      </c>
      <c r="AN38" s="173"/>
      <c r="AO38" s="173"/>
      <c r="AP38" s="173"/>
      <c r="AQ38" s="173"/>
      <c r="AR38" s="173"/>
      <c r="AS38" s="173"/>
      <c r="AT38" s="173"/>
      <c r="AU38" s="173"/>
      <c r="AV38" s="173"/>
      <c r="AW38" s="173"/>
      <c r="AX38" s="173"/>
      <c r="AY38" s="173"/>
    </row>
    <row r="39" spans="1:51" ht="15">
      <c r="A39" s="224">
        <v>44531</v>
      </c>
      <c r="B39" s="89">
        <v>25.27</v>
      </c>
      <c r="C39" s="89">
        <v>25.27</v>
      </c>
      <c r="D39" s="90">
        <v>25.27</v>
      </c>
      <c r="E39">
        <v>27.213000000000001</v>
      </c>
      <c r="F39">
        <v>38.908000000000001</v>
      </c>
      <c r="G39">
        <v>36.398000000000003</v>
      </c>
      <c r="H39">
        <v>37.098999999999997</v>
      </c>
      <c r="I39">
        <v>23.420999999999999</v>
      </c>
      <c r="J39">
        <v>22.157</v>
      </c>
      <c r="K39">
        <v>20.486999999999998</v>
      </c>
      <c r="L39">
        <v>25.91</v>
      </c>
      <c r="M39">
        <v>21.318999999999999</v>
      </c>
      <c r="N39">
        <v>19.004999999999999</v>
      </c>
      <c r="O39">
        <v>26.797999999999998</v>
      </c>
      <c r="P39">
        <v>23.425000000000001</v>
      </c>
      <c r="Q39">
        <v>41.015000000000001</v>
      </c>
      <c r="R39">
        <v>51.363999999999997</v>
      </c>
      <c r="S39">
        <v>32.113999999999997</v>
      </c>
      <c r="T39">
        <v>44.54</v>
      </c>
      <c r="U39">
        <v>25.125</v>
      </c>
      <c r="V39">
        <v>22.146999999999998</v>
      </c>
      <c r="W39">
        <v>20.338999999999999</v>
      </c>
      <c r="X39">
        <v>19.456</v>
      </c>
      <c r="Y39">
        <v>25.728999999999999</v>
      </c>
      <c r="Z39">
        <v>22.995999999999999</v>
      </c>
      <c r="AA39">
        <v>26.53</v>
      </c>
      <c r="AB39">
        <v>31.306000000000001</v>
      </c>
      <c r="AC39">
        <v>23.105</v>
      </c>
      <c r="AD39">
        <v>28.643000000000001</v>
      </c>
      <c r="AE39">
        <v>27.943000000000001</v>
      </c>
      <c r="AF39">
        <v>32.216000000000001</v>
      </c>
      <c r="AG39">
        <v>32.523000000000003</v>
      </c>
      <c r="AH39">
        <v>22.184000000000001</v>
      </c>
      <c r="AI39" s="173">
        <v>28.312999999999999</v>
      </c>
      <c r="AJ39" s="173">
        <v>30.672000000000001</v>
      </c>
      <c r="AK39" s="173">
        <v>25.832000000000001</v>
      </c>
      <c r="AL39" s="173">
        <v>33.86</v>
      </c>
      <c r="AM39" s="173">
        <v>26.067</v>
      </c>
      <c r="AN39" s="173"/>
      <c r="AO39" s="173"/>
      <c r="AP39" s="173"/>
      <c r="AQ39" s="173"/>
      <c r="AR39" s="173"/>
      <c r="AS39" s="173"/>
      <c r="AT39" s="173"/>
      <c r="AU39" s="173"/>
      <c r="AV39" s="173"/>
      <c r="AW39" s="173"/>
      <c r="AX39" s="173"/>
      <c r="AY39" s="173"/>
    </row>
    <row r="40" spans="1:51" ht="15">
      <c r="A40" s="224">
        <v>44562</v>
      </c>
      <c r="B40" s="89">
        <v>24.67</v>
      </c>
      <c r="C40" s="89">
        <v>27.76</v>
      </c>
      <c r="D40" s="90">
        <v>25.07</v>
      </c>
      <c r="E40">
        <v>23.535</v>
      </c>
      <c r="F40">
        <v>33.043999999999997</v>
      </c>
      <c r="G40">
        <v>30.748999999999999</v>
      </c>
      <c r="H40">
        <v>28.306999999999999</v>
      </c>
      <c r="I40">
        <v>19.788</v>
      </c>
      <c r="J40">
        <v>19.690999999999999</v>
      </c>
      <c r="K40">
        <v>18.559000000000001</v>
      </c>
      <c r="L40">
        <v>19.946000000000002</v>
      </c>
      <c r="M40">
        <v>19.222999999999999</v>
      </c>
      <c r="N40">
        <v>17.07</v>
      </c>
      <c r="O40">
        <v>24.655999999999999</v>
      </c>
      <c r="P40">
        <v>22.387</v>
      </c>
      <c r="Q40">
        <v>26.463000000000001</v>
      </c>
      <c r="R40">
        <v>34.380000000000003</v>
      </c>
      <c r="S40">
        <v>31.262</v>
      </c>
      <c r="T40">
        <v>28.553000000000001</v>
      </c>
      <c r="U40">
        <v>26.545000000000002</v>
      </c>
      <c r="V40">
        <v>20.701000000000001</v>
      </c>
      <c r="W40">
        <v>18.888000000000002</v>
      </c>
      <c r="X40">
        <v>15.46</v>
      </c>
      <c r="Y40">
        <v>20.428000000000001</v>
      </c>
      <c r="Z40">
        <v>29.904</v>
      </c>
      <c r="AA40">
        <v>23.995999999999999</v>
      </c>
      <c r="AB40">
        <v>26.366</v>
      </c>
      <c r="AC40">
        <v>20.681000000000001</v>
      </c>
      <c r="AD40">
        <v>24.911999999999999</v>
      </c>
      <c r="AE40">
        <v>24.574999999999999</v>
      </c>
      <c r="AF40">
        <v>25.242000000000001</v>
      </c>
      <c r="AG40">
        <v>30.692</v>
      </c>
      <c r="AH40">
        <v>18.686</v>
      </c>
      <c r="AI40" s="173">
        <v>20.373999999999999</v>
      </c>
      <c r="AJ40" s="173">
        <v>22.984999999999999</v>
      </c>
      <c r="AK40" s="173">
        <v>25.486999999999998</v>
      </c>
      <c r="AL40" s="173">
        <v>24.867999999999999</v>
      </c>
      <c r="AM40" s="173">
        <v>22.943999999999999</v>
      </c>
      <c r="AN40" s="173"/>
      <c r="AO40" s="173"/>
      <c r="AP40" s="173"/>
      <c r="AQ40" s="173"/>
      <c r="AR40" s="173"/>
      <c r="AS40" s="173"/>
      <c r="AT40" s="173"/>
      <c r="AU40" s="173"/>
      <c r="AV40" s="173"/>
      <c r="AW40" s="173"/>
      <c r="AX40" s="173"/>
      <c r="AY40" s="173"/>
    </row>
    <row r="41" spans="1:51" ht="15">
      <c r="A41" s="224">
        <v>44593</v>
      </c>
      <c r="B41" s="89">
        <v>22.94</v>
      </c>
      <c r="C41" s="89">
        <v>31.11</v>
      </c>
      <c r="D41" s="90">
        <v>27.87</v>
      </c>
      <c r="E41">
        <v>19.931999999999999</v>
      </c>
      <c r="F41">
        <v>27.975000000000001</v>
      </c>
      <c r="G41">
        <v>69.715999999999994</v>
      </c>
      <c r="H41">
        <v>42.331000000000003</v>
      </c>
      <c r="I41">
        <v>16.591999999999999</v>
      </c>
      <c r="J41">
        <v>16.692</v>
      </c>
      <c r="K41">
        <v>16.544</v>
      </c>
      <c r="L41">
        <v>18.425000000000001</v>
      </c>
      <c r="M41">
        <v>18.03</v>
      </c>
      <c r="N41">
        <v>15.555</v>
      </c>
      <c r="O41">
        <v>21.972000000000001</v>
      </c>
      <c r="P41">
        <v>34.485999999999997</v>
      </c>
      <c r="Q41">
        <v>32.436999999999998</v>
      </c>
      <c r="R41">
        <v>33.168999999999997</v>
      </c>
      <c r="S41">
        <v>30.234000000000002</v>
      </c>
      <c r="T41">
        <v>39.445999999999998</v>
      </c>
      <c r="U41">
        <v>34.222000000000001</v>
      </c>
      <c r="V41">
        <v>18.68</v>
      </c>
      <c r="W41">
        <v>16.337</v>
      </c>
      <c r="X41">
        <v>21.207999999999998</v>
      </c>
      <c r="Y41">
        <v>20.434999999999999</v>
      </c>
      <c r="Z41">
        <v>28.763000000000002</v>
      </c>
      <c r="AA41">
        <v>18.954999999999998</v>
      </c>
      <c r="AB41">
        <v>28.904</v>
      </c>
      <c r="AC41">
        <v>17.506</v>
      </c>
      <c r="AD41">
        <v>26.556999999999999</v>
      </c>
      <c r="AE41">
        <v>20.815999999999999</v>
      </c>
      <c r="AF41">
        <v>20.201000000000001</v>
      </c>
      <c r="AG41">
        <v>27.056999999999999</v>
      </c>
      <c r="AH41">
        <v>15.772</v>
      </c>
      <c r="AI41" s="173">
        <v>22.562999999999999</v>
      </c>
      <c r="AJ41" s="173">
        <v>43.627000000000002</v>
      </c>
      <c r="AK41" s="173">
        <v>21.094000000000001</v>
      </c>
      <c r="AL41" s="173">
        <v>23.268999999999998</v>
      </c>
      <c r="AM41" s="173">
        <v>21.385000000000002</v>
      </c>
      <c r="AN41" s="173"/>
      <c r="AO41" s="173"/>
      <c r="AP41" s="173"/>
      <c r="AQ41" s="173"/>
      <c r="AR41" s="173"/>
      <c r="AS41" s="173"/>
      <c r="AT41" s="173"/>
      <c r="AU41" s="173"/>
      <c r="AV41" s="173"/>
      <c r="AW41" s="173"/>
      <c r="AX41" s="173"/>
      <c r="AY41" s="173"/>
    </row>
    <row r="42" spans="1:51" ht="15">
      <c r="A42" s="224">
        <v>44621</v>
      </c>
      <c r="B42" s="89">
        <v>67</v>
      </c>
      <c r="C42" s="89">
        <v>88.88</v>
      </c>
      <c r="D42" s="90">
        <v>76.75</v>
      </c>
      <c r="E42">
        <v>36.131999999999998</v>
      </c>
      <c r="F42">
        <v>64.478999999999999</v>
      </c>
      <c r="G42">
        <v>239.99199999999999</v>
      </c>
      <c r="H42">
        <v>58.789000000000001</v>
      </c>
      <c r="I42">
        <v>33.591999999999999</v>
      </c>
      <c r="J42">
        <v>91.444999999999993</v>
      </c>
      <c r="K42">
        <v>60.515999999999998</v>
      </c>
      <c r="L42">
        <v>48.637</v>
      </c>
      <c r="M42">
        <v>59.542000000000002</v>
      </c>
      <c r="N42">
        <v>65.16</v>
      </c>
      <c r="O42">
        <v>79.614999999999995</v>
      </c>
      <c r="P42">
        <v>93.742999999999995</v>
      </c>
      <c r="Q42">
        <v>78.491</v>
      </c>
      <c r="R42">
        <v>114.139</v>
      </c>
      <c r="S42">
        <v>89.578999999999994</v>
      </c>
      <c r="T42">
        <v>97.587999999999994</v>
      </c>
      <c r="U42">
        <v>59.575000000000003</v>
      </c>
      <c r="V42">
        <v>57.975000000000001</v>
      </c>
      <c r="W42">
        <v>34.784999999999997</v>
      </c>
      <c r="X42">
        <v>60.862000000000002</v>
      </c>
      <c r="Y42">
        <v>113.76600000000001</v>
      </c>
      <c r="Z42">
        <v>46.283999999999999</v>
      </c>
      <c r="AA42">
        <v>46.027999999999999</v>
      </c>
      <c r="AB42">
        <v>141.36600000000001</v>
      </c>
      <c r="AC42">
        <v>35.969000000000001</v>
      </c>
      <c r="AD42">
        <v>107.17100000000001</v>
      </c>
      <c r="AE42">
        <v>36.56</v>
      </c>
      <c r="AF42">
        <v>84.59</v>
      </c>
      <c r="AG42">
        <v>89.509</v>
      </c>
      <c r="AH42">
        <v>46.92</v>
      </c>
      <c r="AI42" s="173">
        <v>61.991</v>
      </c>
      <c r="AJ42" s="173">
        <v>87.385000000000005</v>
      </c>
      <c r="AK42" s="173">
        <v>39.963999999999999</v>
      </c>
      <c r="AL42" s="173">
        <v>70.424999999999997</v>
      </c>
      <c r="AM42" s="173">
        <v>68.540999999999997</v>
      </c>
      <c r="AN42" s="173"/>
      <c r="AO42" s="173"/>
      <c r="AP42" s="173"/>
      <c r="AQ42" s="173"/>
      <c r="AR42" s="173"/>
      <c r="AS42" s="173"/>
      <c r="AT42" s="173"/>
      <c r="AU42" s="173"/>
      <c r="AV42" s="173"/>
      <c r="AW42" s="173"/>
      <c r="AX42" s="173"/>
      <c r="AY42" s="173"/>
    </row>
    <row r="43" spans="1:51" ht="15">
      <c r="A43" s="224">
        <v>44652</v>
      </c>
      <c r="B43" s="89">
        <v>164.92</v>
      </c>
      <c r="C43" s="89">
        <v>260.11</v>
      </c>
      <c r="D43" s="90">
        <v>215.16</v>
      </c>
      <c r="E43">
        <v>232.41399999999999</v>
      </c>
      <c r="F43">
        <v>340.85399999999998</v>
      </c>
      <c r="G43">
        <v>502.03800000000001</v>
      </c>
      <c r="H43">
        <v>168.16200000000001</v>
      </c>
      <c r="I43">
        <v>176.827</v>
      </c>
      <c r="J43">
        <v>251.291</v>
      </c>
      <c r="K43">
        <v>171.48500000000001</v>
      </c>
      <c r="L43">
        <v>126.05500000000001</v>
      </c>
      <c r="M43">
        <v>143.99100000000001</v>
      </c>
      <c r="N43">
        <v>238.61099999999999</v>
      </c>
      <c r="O43">
        <v>174.185</v>
      </c>
      <c r="P43">
        <v>116.15300000000001</v>
      </c>
      <c r="Q43">
        <v>338.82499999999999</v>
      </c>
      <c r="R43">
        <v>301.16500000000002</v>
      </c>
      <c r="S43">
        <v>241.27</v>
      </c>
      <c r="T43">
        <v>216.679</v>
      </c>
      <c r="U43">
        <v>197.02600000000001</v>
      </c>
      <c r="V43">
        <v>166.304</v>
      </c>
      <c r="W43">
        <v>121.039</v>
      </c>
      <c r="X43">
        <v>194.875</v>
      </c>
      <c r="Y43">
        <v>251.089</v>
      </c>
      <c r="Z43">
        <v>170.81200000000001</v>
      </c>
      <c r="AA43">
        <v>328.73599999999999</v>
      </c>
      <c r="AB43">
        <v>188.24799999999999</v>
      </c>
      <c r="AC43">
        <v>138.887</v>
      </c>
      <c r="AD43">
        <v>267.15899999999999</v>
      </c>
      <c r="AE43">
        <v>161.56899999999999</v>
      </c>
      <c r="AF43">
        <v>400.63</v>
      </c>
      <c r="AG43">
        <v>174.17099999999999</v>
      </c>
      <c r="AH43">
        <v>125.175</v>
      </c>
      <c r="AI43" s="173">
        <v>218.25</v>
      </c>
      <c r="AJ43" s="173">
        <v>116.256</v>
      </c>
      <c r="AK43" s="173">
        <v>88.9</v>
      </c>
      <c r="AL43" s="173">
        <v>166.07400000000001</v>
      </c>
      <c r="AM43" s="173">
        <v>102.05800000000001</v>
      </c>
      <c r="AN43" s="173"/>
      <c r="AO43" s="173"/>
      <c r="AP43" s="173"/>
      <c r="AQ43" s="173"/>
      <c r="AR43" s="173"/>
      <c r="AS43" s="173"/>
      <c r="AT43" s="173"/>
      <c r="AU43" s="173"/>
      <c r="AV43" s="173"/>
      <c r="AW43" s="173"/>
      <c r="AX43" s="173"/>
      <c r="AY43" s="173"/>
    </row>
    <row r="44" spans="1:51" ht="15">
      <c r="A44" s="224">
        <v>44682</v>
      </c>
      <c r="B44" s="89">
        <v>402.45</v>
      </c>
      <c r="C44" s="89">
        <v>656.97</v>
      </c>
      <c r="D44" s="90">
        <v>531.97</v>
      </c>
      <c r="E44">
        <v>1191.3720000000001</v>
      </c>
      <c r="F44">
        <v>803.32899999999995</v>
      </c>
      <c r="G44">
        <v>632.95100000000002</v>
      </c>
      <c r="H44">
        <v>345.13299999999998</v>
      </c>
      <c r="I44">
        <v>470.32799999999997</v>
      </c>
      <c r="J44">
        <v>311.33699999999999</v>
      </c>
      <c r="K44">
        <v>242.684</v>
      </c>
      <c r="L44">
        <v>421.322</v>
      </c>
      <c r="M44">
        <v>336.899</v>
      </c>
      <c r="N44">
        <v>723.41200000000003</v>
      </c>
      <c r="O44">
        <v>403.36</v>
      </c>
      <c r="P44">
        <v>656.10900000000004</v>
      </c>
      <c r="Q44">
        <v>766.03200000000004</v>
      </c>
      <c r="R44">
        <v>940.71400000000006</v>
      </c>
      <c r="S44">
        <v>681.21500000000003</v>
      </c>
      <c r="T44">
        <v>542.048</v>
      </c>
      <c r="U44">
        <v>489.93</v>
      </c>
      <c r="V44">
        <v>421.03500000000003</v>
      </c>
      <c r="W44">
        <v>148.357</v>
      </c>
      <c r="X44">
        <v>517.577</v>
      </c>
      <c r="Y44">
        <v>389.834</v>
      </c>
      <c r="Z44">
        <v>574.52</v>
      </c>
      <c r="AA44">
        <v>654.74099999999999</v>
      </c>
      <c r="AB44">
        <v>432.762</v>
      </c>
      <c r="AC44">
        <v>671.32500000000005</v>
      </c>
      <c r="AD44">
        <v>717.33399999999995</v>
      </c>
      <c r="AE44">
        <v>397.59800000000001</v>
      </c>
      <c r="AF44">
        <v>909.18499999999995</v>
      </c>
      <c r="AG44">
        <v>217.41900000000001</v>
      </c>
      <c r="AH44">
        <v>379.012</v>
      </c>
      <c r="AI44" s="173">
        <v>608.81399999999996</v>
      </c>
      <c r="AJ44" s="173">
        <v>328.12</v>
      </c>
      <c r="AK44" s="173">
        <v>275.78500000000003</v>
      </c>
      <c r="AL44" s="173">
        <v>524.81399999999996</v>
      </c>
      <c r="AM44" s="173">
        <v>442.995</v>
      </c>
      <c r="AN44" s="173"/>
      <c r="AO44" s="173"/>
      <c r="AP44" s="173"/>
      <c r="AQ44" s="173"/>
      <c r="AR44" s="173"/>
      <c r="AS44" s="173"/>
      <c r="AT44" s="173"/>
      <c r="AU44" s="173"/>
      <c r="AV44" s="173"/>
      <c r="AW44" s="173"/>
      <c r="AX44" s="173"/>
      <c r="AY44" s="173"/>
    </row>
    <row r="45" spans="1:51" ht="15">
      <c r="A45" s="224">
        <v>44713</v>
      </c>
      <c r="B45" s="89">
        <v>267.68</v>
      </c>
      <c r="C45" s="89">
        <v>567.12</v>
      </c>
      <c r="D45" s="90">
        <v>420.22</v>
      </c>
      <c r="E45">
        <v>1024.2170000000001</v>
      </c>
      <c r="F45">
        <v>453.61200000000002</v>
      </c>
      <c r="G45">
        <v>530.80999999999995</v>
      </c>
      <c r="H45">
        <v>110.09399999999999</v>
      </c>
      <c r="I45">
        <v>443.51799999999997</v>
      </c>
      <c r="J45">
        <v>200.13200000000001</v>
      </c>
      <c r="K45">
        <v>362.12200000000001</v>
      </c>
      <c r="L45">
        <v>416.41899999999998</v>
      </c>
      <c r="M45">
        <v>178.33500000000001</v>
      </c>
      <c r="N45">
        <v>704.84400000000005</v>
      </c>
      <c r="O45">
        <v>226.054</v>
      </c>
      <c r="P45">
        <v>887.23400000000004</v>
      </c>
      <c r="Q45">
        <v>562.68799999999999</v>
      </c>
      <c r="R45">
        <v>832.3</v>
      </c>
      <c r="S45">
        <v>515.29700000000003</v>
      </c>
      <c r="T45">
        <v>572.98699999999997</v>
      </c>
      <c r="U45">
        <v>311.887</v>
      </c>
      <c r="V45">
        <v>243.04599999999999</v>
      </c>
      <c r="W45">
        <v>142.727</v>
      </c>
      <c r="X45">
        <v>516.99</v>
      </c>
      <c r="Y45">
        <v>200.02500000000001</v>
      </c>
      <c r="Z45">
        <v>540.98500000000001</v>
      </c>
      <c r="AA45">
        <v>360.75799999999998</v>
      </c>
      <c r="AB45">
        <v>185.93299999999999</v>
      </c>
      <c r="AC45">
        <v>781.08500000000004</v>
      </c>
      <c r="AD45">
        <v>546.12300000000005</v>
      </c>
      <c r="AE45">
        <v>656.00199999999995</v>
      </c>
      <c r="AF45">
        <v>1281.684</v>
      </c>
      <c r="AG45">
        <v>73.819000000000003</v>
      </c>
      <c r="AH45">
        <v>210.62299999999999</v>
      </c>
      <c r="AI45" s="173">
        <v>557.25300000000004</v>
      </c>
      <c r="AJ45" s="173">
        <v>318.37</v>
      </c>
      <c r="AK45" s="173">
        <v>171.21</v>
      </c>
      <c r="AL45" s="173">
        <v>604.29200000000003</v>
      </c>
      <c r="AM45" s="173">
        <v>834.16899999999998</v>
      </c>
      <c r="AN45" s="173"/>
      <c r="AO45" s="173"/>
      <c r="AP45" s="173"/>
      <c r="AQ45" s="173"/>
      <c r="AR45" s="173"/>
      <c r="AS45" s="173"/>
      <c r="AT45" s="173"/>
      <c r="AU45" s="173"/>
      <c r="AV45" s="173"/>
      <c r="AW45" s="173"/>
      <c r="AX45" s="173"/>
      <c r="AY45" s="173"/>
    </row>
    <row r="46" spans="1:51" ht="15">
      <c r="A46" s="224">
        <v>44743</v>
      </c>
      <c r="B46" s="89">
        <v>32.450000000000003</v>
      </c>
      <c r="C46" s="89">
        <v>145.13</v>
      </c>
      <c r="D46" s="90">
        <v>100.03</v>
      </c>
      <c r="E46">
        <v>223.93799999999999</v>
      </c>
      <c r="F46">
        <v>88.358999999999995</v>
      </c>
      <c r="G46">
        <v>108.48099999999999</v>
      </c>
      <c r="H46">
        <v>27.815000000000001</v>
      </c>
      <c r="I46">
        <v>59.904000000000003</v>
      </c>
      <c r="J46">
        <v>39.26</v>
      </c>
      <c r="K46">
        <v>67.793999999999997</v>
      </c>
      <c r="L46">
        <v>73.739000000000004</v>
      </c>
      <c r="M46">
        <v>37.533999999999999</v>
      </c>
      <c r="N46">
        <v>173.32300000000001</v>
      </c>
      <c r="O46">
        <v>44.734999999999999</v>
      </c>
      <c r="P46">
        <v>345.17899999999997</v>
      </c>
      <c r="Q46">
        <v>109.614</v>
      </c>
      <c r="R46">
        <v>152.27799999999999</v>
      </c>
      <c r="S46">
        <v>166.126</v>
      </c>
      <c r="T46">
        <v>136.26900000000001</v>
      </c>
      <c r="U46">
        <v>39.725999999999999</v>
      </c>
      <c r="V46">
        <v>35.576999999999998</v>
      </c>
      <c r="W46">
        <v>19.954999999999998</v>
      </c>
      <c r="X46">
        <v>78.290000000000006</v>
      </c>
      <c r="Y46">
        <v>38.633000000000003</v>
      </c>
      <c r="Z46">
        <v>114.83499999999999</v>
      </c>
      <c r="AA46">
        <v>52.445999999999998</v>
      </c>
      <c r="AB46">
        <v>34.939</v>
      </c>
      <c r="AC46">
        <v>185.791</v>
      </c>
      <c r="AD46">
        <v>117.185</v>
      </c>
      <c r="AE46">
        <v>108.17100000000001</v>
      </c>
      <c r="AF46">
        <v>479.84899999999999</v>
      </c>
      <c r="AG46">
        <v>19.286999999999999</v>
      </c>
      <c r="AH46">
        <v>30.114000000000001</v>
      </c>
      <c r="AI46" s="173">
        <v>76.885999999999996</v>
      </c>
      <c r="AJ46" s="173">
        <v>49.027000000000001</v>
      </c>
      <c r="AK46" s="173">
        <v>26.774999999999999</v>
      </c>
      <c r="AL46" s="173">
        <v>198.14400000000001</v>
      </c>
      <c r="AM46" s="173">
        <v>268.16500000000002</v>
      </c>
      <c r="AN46" s="173"/>
      <c r="AO46" s="173"/>
      <c r="AP46" s="173"/>
      <c r="AQ46" s="173"/>
      <c r="AR46" s="173"/>
      <c r="AS46" s="173"/>
      <c r="AT46" s="173"/>
      <c r="AU46" s="173"/>
      <c r="AV46" s="173"/>
      <c r="AW46" s="173"/>
      <c r="AX46" s="173"/>
      <c r="AY46" s="173"/>
    </row>
    <row r="47" spans="1:51" ht="15">
      <c r="A47" s="224">
        <v>44774</v>
      </c>
      <c r="B47" s="89">
        <v>13.04</v>
      </c>
      <c r="C47" s="89">
        <v>33.36</v>
      </c>
      <c r="D47" s="90">
        <v>25.12</v>
      </c>
      <c r="E47">
        <v>46.485999999999997</v>
      </c>
      <c r="F47">
        <v>33.780999999999999</v>
      </c>
      <c r="G47">
        <v>31.190999999999999</v>
      </c>
      <c r="H47">
        <v>17.843</v>
      </c>
      <c r="I47">
        <v>18.338000000000001</v>
      </c>
      <c r="J47">
        <v>19.277999999999999</v>
      </c>
      <c r="K47">
        <v>17.318999999999999</v>
      </c>
      <c r="L47">
        <v>19.279</v>
      </c>
      <c r="M47">
        <v>14.491</v>
      </c>
      <c r="N47">
        <v>31.934000000000001</v>
      </c>
      <c r="O47">
        <v>17.331</v>
      </c>
      <c r="P47">
        <v>44.273000000000003</v>
      </c>
      <c r="Q47">
        <v>27.76</v>
      </c>
      <c r="R47">
        <v>40.918999999999997</v>
      </c>
      <c r="S47">
        <v>36.616</v>
      </c>
      <c r="T47">
        <v>29.437000000000001</v>
      </c>
      <c r="U47">
        <v>17.023</v>
      </c>
      <c r="V47">
        <v>16.538</v>
      </c>
      <c r="W47">
        <v>11.337</v>
      </c>
      <c r="X47">
        <v>18.952000000000002</v>
      </c>
      <c r="Y47">
        <v>15.618</v>
      </c>
      <c r="Z47">
        <v>23.265999999999998</v>
      </c>
      <c r="AA47">
        <v>20.352</v>
      </c>
      <c r="AB47">
        <v>16.443999999999999</v>
      </c>
      <c r="AC47">
        <v>31.408000000000001</v>
      </c>
      <c r="AD47">
        <v>28.071999999999999</v>
      </c>
      <c r="AE47">
        <v>24.812999999999999</v>
      </c>
      <c r="AF47">
        <v>56.808999999999997</v>
      </c>
      <c r="AG47">
        <v>15.044</v>
      </c>
      <c r="AH47">
        <v>15.962</v>
      </c>
      <c r="AI47" s="173">
        <v>30.669</v>
      </c>
      <c r="AJ47" s="173">
        <v>15.7</v>
      </c>
      <c r="AK47" s="173">
        <v>10.737</v>
      </c>
      <c r="AL47" s="173">
        <v>29.907</v>
      </c>
      <c r="AM47" s="173">
        <v>39.871000000000002</v>
      </c>
      <c r="AN47" s="173"/>
      <c r="AO47" s="173"/>
      <c r="AP47" s="173"/>
      <c r="AQ47" s="173"/>
      <c r="AR47" s="173"/>
      <c r="AS47" s="173"/>
      <c r="AT47" s="173"/>
      <c r="AU47" s="173"/>
      <c r="AV47" s="173"/>
      <c r="AW47" s="173"/>
      <c r="AX47" s="173"/>
      <c r="AY47" s="173"/>
    </row>
    <row r="48" spans="1:51" ht="15">
      <c r="A48" s="224">
        <v>44805</v>
      </c>
      <c r="B48" s="89">
        <v>7.72</v>
      </c>
      <c r="C48" s="89">
        <v>24.24</v>
      </c>
      <c r="D48" s="90">
        <v>18.899999999999999</v>
      </c>
      <c r="E48">
        <v>28.007999999999999</v>
      </c>
      <c r="F48">
        <v>20.71</v>
      </c>
      <c r="G48">
        <v>22.582000000000001</v>
      </c>
      <c r="H48">
        <v>10.467000000000001</v>
      </c>
      <c r="I48">
        <v>17.364999999999998</v>
      </c>
      <c r="J48">
        <v>10.084</v>
      </c>
      <c r="K48">
        <v>8.3000000000000007</v>
      </c>
      <c r="L48">
        <v>12.209</v>
      </c>
      <c r="M48">
        <v>7.2380000000000004</v>
      </c>
      <c r="N48">
        <v>17.498999999999999</v>
      </c>
      <c r="O48">
        <v>9.4909999999999997</v>
      </c>
      <c r="P48">
        <v>16.45</v>
      </c>
      <c r="Q48">
        <v>16.123000000000001</v>
      </c>
      <c r="R48">
        <v>104.98699999999999</v>
      </c>
      <c r="S48">
        <v>17.593</v>
      </c>
      <c r="T48">
        <v>16.05</v>
      </c>
      <c r="U48">
        <v>23.346</v>
      </c>
      <c r="V48">
        <v>9.49</v>
      </c>
      <c r="W48">
        <v>5.7709999999999999</v>
      </c>
      <c r="X48">
        <v>14.491</v>
      </c>
      <c r="Y48">
        <v>15.837999999999999</v>
      </c>
      <c r="Z48">
        <v>13.954000000000001</v>
      </c>
      <c r="AA48">
        <v>31.670999999999999</v>
      </c>
      <c r="AB48">
        <v>18.658000000000001</v>
      </c>
      <c r="AC48">
        <v>18.204000000000001</v>
      </c>
      <c r="AD48">
        <v>15.523</v>
      </c>
      <c r="AE48">
        <v>12.391999999999999</v>
      </c>
      <c r="AF48">
        <v>29.515999999999998</v>
      </c>
      <c r="AG48">
        <v>8.4580000000000002</v>
      </c>
      <c r="AH48">
        <v>19.582000000000001</v>
      </c>
      <c r="AI48" s="173">
        <v>29.088000000000001</v>
      </c>
      <c r="AJ48" s="173">
        <v>8.3010000000000002</v>
      </c>
      <c r="AK48" s="173">
        <v>5.7050000000000001</v>
      </c>
      <c r="AL48" s="173">
        <v>19.422999999999998</v>
      </c>
      <c r="AM48" s="173">
        <v>14.010999999999999</v>
      </c>
      <c r="AN48" s="173"/>
      <c r="AO48" s="173"/>
      <c r="AP48" s="173"/>
      <c r="AQ48" s="173"/>
      <c r="AR48" s="173"/>
      <c r="AS48" s="173"/>
      <c r="AT48" s="173"/>
      <c r="AU48" s="173"/>
      <c r="AV48" s="173"/>
      <c r="AW48" s="173"/>
      <c r="AX48" s="173"/>
      <c r="AY48" s="173"/>
    </row>
    <row r="49" spans="1:1005" ht="15">
      <c r="A49" s="224">
        <v>44835</v>
      </c>
      <c r="B49" s="89">
        <v>23.2</v>
      </c>
      <c r="C49" s="89">
        <v>38.75</v>
      </c>
      <c r="D49" s="90">
        <v>32.32</v>
      </c>
      <c r="E49">
        <v>35.116</v>
      </c>
      <c r="F49">
        <v>49.12</v>
      </c>
      <c r="G49">
        <v>56.070999999999998</v>
      </c>
      <c r="H49">
        <v>13.227</v>
      </c>
      <c r="I49">
        <v>16.091999999999999</v>
      </c>
      <c r="J49">
        <v>11.939</v>
      </c>
      <c r="K49">
        <v>24.414999999999999</v>
      </c>
      <c r="L49">
        <v>12.938000000000001</v>
      </c>
      <c r="M49">
        <v>9.6519999999999992</v>
      </c>
      <c r="N49">
        <v>35.481000000000002</v>
      </c>
      <c r="O49">
        <v>25.337</v>
      </c>
      <c r="P49">
        <v>38.131999999999998</v>
      </c>
      <c r="Q49">
        <v>23.521999999999998</v>
      </c>
      <c r="R49">
        <v>81.691999999999993</v>
      </c>
      <c r="S49">
        <v>41.743000000000002</v>
      </c>
      <c r="T49">
        <v>19.189</v>
      </c>
      <c r="U49">
        <v>33.401000000000003</v>
      </c>
      <c r="V49">
        <v>14.202</v>
      </c>
      <c r="W49">
        <v>14.443</v>
      </c>
      <c r="X49">
        <v>14.273999999999999</v>
      </c>
      <c r="Y49">
        <v>29.138000000000002</v>
      </c>
      <c r="Z49">
        <v>30.06</v>
      </c>
      <c r="AA49">
        <v>52.47</v>
      </c>
      <c r="AB49">
        <v>41.204000000000001</v>
      </c>
      <c r="AC49">
        <v>19.773</v>
      </c>
      <c r="AD49">
        <v>27.242000000000001</v>
      </c>
      <c r="AE49">
        <v>20.416</v>
      </c>
      <c r="AF49">
        <v>33.097000000000001</v>
      </c>
      <c r="AG49">
        <v>12.27</v>
      </c>
      <c r="AH49">
        <v>49.213000000000001</v>
      </c>
      <c r="AI49" s="173">
        <v>30.388000000000002</v>
      </c>
      <c r="AJ49" s="173">
        <v>11.409000000000001</v>
      </c>
      <c r="AK49" s="173">
        <v>37.795000000000002</v>
      </c>
      <c r="AL49" s="173">
        <v>26.757000000000001</v>
      </c>
      <c r="AM49" s="173">
        <v>32.896000000000001</v>
      </c>
      <c r="AN49" s="173"/>
      <c r="AO49" s="173"/>
      <c r="AP49" s="173"/>
      <c r="AQ49" s="173"/>
      <c r="AR49" s="173"/>
      <c r="AS49" s="173"/>
      <c r="AT49" s="173"/>
      <c r="AU49" s="173"/>
      <c r="AV49" s="173"/>
      <c r="AW49" s="173"/>
      <c r="AX49" s="173"/>
      <c r="AY49" s="173"/>
    </row>
    <row r="50" spans="1:1005" ht="15">
      <c r="A50" s="224">
        <v>44866</v>
      </c>
      <c r="B50" s="89">
        <v>28.98</v>
      </c>
      <c r="C50" s="89">
        <v>34.090000000000003</v>
      </c>
      <c r="D50" s="90">
        <v>31.63</v>
      </c>
      <c r="E50">
        <v>51.506999999999998</v>
      </c>
      <c r="F50">
        <v>46.042999999999999</v>
      </c>
      <c r="G50">
        <v>53.536000000000001</v>
      </c>
      <c r="H50">
        <v>23.559000000000001</v>
      </c>
      <c r="I50">
        <v>21.658999999999999</v>
      </c>
      <c r="J50">
        <v>20.199000000000002</v>
      </c>
      <c r="K50">
        <v>37.46</v>
      </c>
      <c r="L50">
        <v>23.24</v>
      </c>
      <c r="M50">
        <v>20.78</v>
      </c>
      <c r="N50">
        <v>32.768000000000001</v>
      </c>
      <c r="O50">
        <v>26.616</v>
      </c>
      <c r="P50">
        <v>40.511000000000003</v>
      </c>
      <c r="Q50">
        <v>56.237000000000002</v>
      </c>
      <c r="R50">
        <v>40.356000000000002</v>
      </c>
      <c r="S50">
        <v>41.905999999999999</v>
      </c>
      <c r="T50">
        <v>24.553999999999998</v>
      </c>
      <c r="U50">
        <v>22.821000000000002</v>
      </c>
      <c r="V50">
        <v>20.832000000000001</v>
      </c>
      <c r="W50">
        <v>18.146000000000001</v>
      </c>
      <c r="X50">
        <v>23.385999999999999</v>
      </c>
      <c r="Y50">
        <v>39.155999999999999</v>
      </c>
      <c r="Z50">
        <v>31.358000000000001</v>
      </c>
      <c r="AA50">
        <v>52.338000000000001</v>
      </c>
      <c r="AB50">
        <v>35.200000000000003</v>
      </c>
      <c r="AC50">
        <v>27.824999999999999</v>
      </c>
      <c r="AD50">
        <v>37.334000000000003</v>
      </c>
      <c r="AE50">
        <v>52.435000000000002</v>
      </c>
      <c r="AF50">
        <v>33.738999999999997</v>
      </c>
      <c r="AG50">
        <v>21.039000000000001</v>
      </c>
      <c r="AH50">
        <v>49.619</v>
      </c>
      <c r="AI50" s="173">
        <v>28.361999999999998</v>
      </c>
      <c r="AJ50" s="173">
        <v>22.376999999999999</v>
      </c>
      <c r="AK50" s="173">
        <v>36.225000000000001</v>
      </c>
      <c r="AL50" s="173">
        <v>32.758000000000003</v>
      </c>
      <c r="AM50" s="173">
        <v>34.381</v>
      </c>
      <c r="AN50" s="173"/>
      <c r="AO50" s="173"/>
      <c r="AP50" s="173"/>
      <c r="AQ50" s="173"/>
      <c r="AR50" s="173"/>
      <c r="AS50" s="173"/>
      <c r="AT50" s="173"/>
      <c r="AU50" s="173"/>
      <c r="AV50" s="173"/>
      <c r="AW50" s="173"/>
      <c r="AX50" s="173"/>
      <c r="AY50" s="173"/>
    </row>
    <row r="51" spans="1:1005" ht="15">
      <c r="A51" s="224">
        <v>44896</v>
      </c>
      <c r="B51" s="89">
        <v>25.27</v>
      </c>
      <c r="C51" s="89">
        <v>25.27</v>
      </c>
      <c r="D51" s="90">
        <v>25.27</v>
      </c>
      <c r="E51">
        <v>39.198</v>
      </c>
      <c r="F51">
        <v>36.585000000000001</v>
      </c>
      <c r="G51">
        <v>38.475000000000001</v>
      </c>
      <c r="H51">
        <v>24.196999999999999</v>
      </c>
      <c r="I51">
        <v>23.2</v>
      </c>
      <c r="J51">
        <v>20.567</v>
      </c>
      <c r="K51">
        <v>25.861000000000001</v>
      </c>
      <c r="L51">
        <v>21.736999999999998</v>
      </c>
      <c r="M51">
        <v>18.971</v>
      </c>
      <c r="N51">
        <v>26.895</v>
      </c>
      <c r="O51">
        <v>23.481000000000002</v>
      </c>
      <c r="P51">
        <v>42.081000000000003</v>
      </c>
      <c r="Q51">
        <v>51.819000000000003</v>
      </c>
      <c r="R51">
        <v>32.097999999999999</v>
      </c>
      <c r="S51">
        <v>44.728999999999999</v>
      </c>
      <c r="T51">
        <v>25.821000000000002</v>
      </c>
      <c r="U51">
        <v>22.596</v>
      </c>
      <c r="V51">
        <v>20.574000000000002</v>
      </c>
      <c r="W51">
        <v>19.605</v>
      </c>
      <c r="X51">
        <v>26.175000000000001</v>
      </c>
      <c r="Y51">
        <v>23.001999999999999</v>
      </c>
      <c r="Z51">
        <v>26.459</v>
      </c>
      <c r="AA51">
        <v>31.545999999999999</v>
      </c>
      <c r="AB51">
        <v>23.247</v>
      </c>
      <c r="AC51">
        <v>28.991</v>
      </c>
      <c r="AD51">
        <v>28.114000000000001</v>
      </c>
      <c r="AE51">
        <v>32.616999999999997</v>
      </c>
      <c r="AF51">
        <v>32.905000000000001</v>
      </c>
      <c r="AG51">
        <v>22.4</v>
      </c>
      <c r="AH51">
        <v>29.199000000000002</v>
      </c>
      <c r="AI51" s="173">
        <v>31.047000000000001</v>
      </c>
      <c r="AJ51" s="173">
        <v>25.526</v>
      </c>
      <c r="AK51" s="173">
        <v>34.322000000000003</v>
      </c>
      <c r="AL51" s="173">
        <v>26.178999999999998</v>
      </c>
      <c r="AM51" s="173">
        <v>27.143000000000001</v>
      </c>
      <c r="AN51" s="173"/>
      <c r="AO51" s="173"/>
      <c r="AP51" s="173"/>
      <c r="AQ51" s="173"/>
      <c r="AR51" s="173"/>
      <c r="AS51" s="173"/>
      <c r="AT51" s="173"/>
      <c r="AU51" s="173"/>
      <c r="AV51" s="173"/>
      <c r="AW51" s="173"/>
      <c r="AX51" s="173"/>
      <c r="AY51" s="173"/>
    </row>
    <row r="52" spans="1:1005" ht="15">
      <c r="A52" s="224">
        <v>44927</v>
      </c>
      <c r="B52" s="89">
        <v>24.67</v>
      </c>
      <c r="C52" s="89">
        <v>27.76</v>
      </c>
      <c r="D52" s="90">
        <v>25.07</v>
      </c>
      <c r="E52">
        <v>33.316000000000003</v>
      </c>
      <c r="F52">
        <v>30.925000000000001</v>
      </c>
      <c r="G52">
        <v>29.545000000000002</v>
      </c>
      <c r="H52">
        <v>20.472000000000001</v>
      </c>
      <c r="I52">
        <v>20.652000000000001</v>
      </c>
      <c r="J52">
        <v>18.637</v>
      </c>
      <c r="K52">
        <v>19.901</v>
      </c>
      <c r="L52">
        <v>19.475000000000001</v>
      </c>
      <c r="M52">
        <v>17.038</v>
      </c>
      <c r="N52">
        <v>24.747</v>
      </c>
      <c r="O52">
        <v>22.439</v>
      </c>
      <c r="P52">
        <v>26.696999999999999</v>
      </c>
      <c r="Q52">
        <v>34.770000000000003</v>
      </c>
      <c r="R52">
        <v>31.244</v>
      </c>
      <c r="S52">
        <v>28.725000000000001</v>
      </c>
      <c r="T52">
        <v>27.071000000000002</v>
      </c>
      <c r="U52">
        <v>21.125</v>
      </c>
      <c r="V52">
        <v>19.111000000000001</v>
      </c>
      <c r="W52">
        <v>15.606999999999999</v>
      </c>
      <c r="X52">
        <v>20.696999999999999</v>
      </c>
      <c r="Y52">
        <v>29.91</v>
      </c>
      <c r="Z52">
        <v>23.928999999999998</v>
      </c>
      <c r="AA52">
        <v>26.594999999999999</v>
      </c>
      <c r="AB52">
        <v>20.67</v>
      </c>
      <c r="AC52">
        <v>25.242000000000001</v>
      </c>
      <c r="AD52">
        <v>24.736999999999998</v>
      </c>
      <c r="AE52">
        <v>25.588999999999999</v>
      </c>
      <c r="AF52">
        <v>30.914000000000001</v>
      </c>
      <c r="AG52">
        <v>18.891999999999999</v>
      </c>
      <c r="AH52">
        <v>21.198</v>
      </c>
      <c r="AI52" s="173">
        <v>23.321999999999999</v>
      </c>
      <c r="AJ52" s="173">
        <v>25.795000000000002</v>
      </c>
      <c r="AK52" s="173">
        <v>25.29</v>
      </c>
      <c r="AL52" s="173">
        <v>23.052</v>
      </c>
      <c r="AM52" s="173">
        <v>23.222999999999999</v>
      </c>
      <c r="AN52" s="173"/>
      <c r="AO52" s="173"/>
      <c r="AP52" s="173"/>
      <c r="AQ52" s="173"/>
      <c r="AR52" s="173"/>
      <c r="AS52" s="173"/>
      <c r="AT52" s="173"/>
      <c r="AU52" s="173"/>
      <c r="AV52" s="173"/>
      <c r="AW52" s="173"/>
      <c r="AX52" s="173"/>
      <c r="AY52" s="173"/>
    </row>
    <row r="53" spans="1:1005" ht="15">
      <c r="A53" s="224">
        <v>44958</v>
      </c>
      <c r="B53" s="89">
        <v>22.94</v>
      </c>
      <c r="C53" s="89">
        <v>31.11</v>
      </c>
      <c r="D53" s="90">
        <v>27.87</v>
      </c>
      <c r="E53">
        <v>28.209</v>
      </c>
      <c r="F53">
        <v>69.92</v>
      </c>
      <c r="G53">
        <v>43.625999999999998</v>
      </c>
      <c r="H53">
        <v>17.135999999999999</v>
      </c>
      <c r="I53">
        <v>17.513999999999999</v>
      </c>
      <c r="J53">
        <v>16.613</v>
      </c>
      <c r="K53">
        <v>18.388000000000002</v>
      </c>
      <c r="L53">
        <v>18.088999999999999</v>
      </c>
      <c r="M53">
        <v>15.53</v>
      </c>
      <c r="N53">
        <v>22.050999999999998</v>
      </c>
      <c r="O53">
        <v>34.533999999999999</v>
      </c>
      <c r="P53">
        <v>31.335999999999999</v>
      </c>
      <c r="Q53">
        <v>33.520000000000003</v>
      </c>
      <c r="R53">
        <v>30.216999999999999</v>
      </c>
      <c r="S53">
        <v>39.61</v>
      </c>
      <c r="T53">
        <v>34.502000000000002</v>
      </c>
      <c r="U53">
        <v>19.053000000000001</v>
      </c>
      <c r="V53">
        <v>16.532</v>
      </c>
      <c r="W53">
        <v>21.341999999999999</v>
      </c>
      <c r="X53">
        <v>20.22</v>
      </c>
      <c r="Y53">
        <v>28.763999999999999</v>
      </c>
      <c r="Z53">
        <v>18.899000000000001</v>
      </c>
      <c r="AA53">
        <v>29.120999999999999</v>
      </c>
      <c r="AB53">
        <v>17.486000000000001</v>
      </c>
      <c r="AC53">
        <v>26.864000000000001</v>
      </c>
      <c r="AD53">
        <v>20.954000000000001</v>
      </c>
      <c r="AE53">
        <v>20.495999999999999</v>
      </c>
      <c r="AF53">
        <v>27.202999999999999</v>
      </c>
      <c r="AG53">
        <v>15.95</v>
      </c>
      <c r="AH53">
        <v>23.327000000000002</v>
      </c>
      <c r="AI53" s="173">
        <v>44.064</v>
      </c>
      <c r="AJ53" s="173">
        <v>20.442</v>
      </c>
      <c r="AK53" s="173">
        <v>23.643999999999998</v>
      </c>
      <c r="AL53" s="173">
        <v>21.481000000000002</v>
      </c>
      <c r="AM53" s="173">
        <v>19.652999999999999</v>
      </c>
      <c r="AN53" s="173"/>
      <c r="AO53" s="173"/>
      <c r="AP53" s="173"/>
      <c r="AQ53" s="173"/>
      <c r="AR53" s="173"/>
      <c r="AS53" s="173"/>
      <c r="AT53" s="173"/>
      <c r="AU53" s="173"/>
      <c r="AV53" s="173"/>
      <c r="AW53" s="173"/>
      <c r="AX53" s="173"/>
      <c r="AY53" s="173"/>
    </row>
    <row r="54" spans="1:1005" ht="15">
      <c r="A54" s="224">
        <v>44986</v>
      </c>
      <c r="B54" s="89">
        <v>67</v>
      </c>
      <c r="C54" s="89">
        <v>88.88</v>
      </c>
      <c r="D54" s="90">
        <v>76.75</v>
      </c>
      <c r="E54">
        <v>64.793000000000006</v>
      </c>
      <c r="F54">
        <v>240.33500000000001</v>
      </c>
      <c r="G54">
        <v>60.335000000000001</v>
      </c>
      <c r="H54">
        <v>32.158999999999999</v>
      </c>
      <c r="I54">
        <v>93.328000000000003</v>
      </c>
      <c r="J54">
        <v>60.585000000000001</v>
      </c>
      <c r="K54">
        <v>48.555</v>
      </c>
      <c r="L54">
        <v>57.93</v>
      </c>
      <c r="M54">
        <v>65.093000000000004</v>
      </c>
      <c r="N54">
        <v>79.683000000000007</v>
      </c>
      <c r="O54">
        <v>93.745999999999995</v>
      </c>
      <c r="P54">
        <v>77.599000000000004</v>
      </c>
      <c r="Q54">
        <v>114.899</v>
      </c>
      <c r="R54">
        <v>89.534000000000006</v>
      </c>
      <c r="S54">
        <v>97.873000000000005</v>
      </c>
      <c r="T54">
        <v>58.726999999999997</v>
      </c>
      <c r="U54">
        <v>58.524000000000001</v>
      </c>
      <c r="V54">
        <v>35.024999999999999</v>
      </c>
      <c r="W54">
        <v>61.103000000000002</v>
      </c>
      <c r="X54">
        <v>109.709</v>
      </c>
      <c r="Y54">
        <v>46.238999999999997</v>
      </c>
      <c r="Z54">
        <v>45.927</v>
      </c>
      <c r="AA54">
        <v>141.77799999999999</v>
      </c>
      <c r="AB54">
        <v>33.759</v>
      </c>
      <c r="AC54">
        <v>107.98</v>
      </c>
      <c r="AD54">
        <v>36.728000000000002</v>
      </c>
      <c r="AE54">
        <v>85.233999999999995</v>
      </c>
      <c r="AF54">
        <v>86.344999999999999</v>
      </c>
      <c r="AG54">
        <v>47.195</v>
      </c>
      <c r="AH54">
        <v>63.265999999999998</v>
      </c>
      <c r="AI54" s="173">
        <v>87.948999999999998</v>
      </c>
      <c r="AJ54" s="173">
        <v>38.709000000000003</v>
      </c>
      <c r="AK54" s="173">
        <v>71.061000000000007</v>
      </c>
      <c r="AL54" s="173">
        <v>68.661000000000001</v>
      </c>
      <c r="AM54" s="173">
        <v>35.917999999999999</v>
      </c>
      <c r="AN54" s="173"/>
      <c r="AO54" s="173"/>
      <c r="AP54" s="173"/>
      <c r="AQ54" s="173"/>
      <c r="AR54" s="173"/>
      <c r="AS54" s="173"/>
      <c r="AT54" s="173"/>
      <c r="AU54" s="173"/>
      <c r="AV54" s="173"/>
      <c r="AW54" s="173"/>
      <c r="AX54" s="173"/>
      <c r="AY54" s="173"/>
    </row>
    <row r="55" spans="1:1005" ht="15">
      <c r="A55" s="224">
        <v>45017</v>
      </c>
      <c r="B55" s="89">
        <v>164.92</v>
      </c>
      <c r="C55" s="89">
        <v>260.11</v>
      </c>
      <c r="D55" s="90">
        <v>215.16</v>
      </c>
      <c r="E55">
        <v>341.42099999999999</v>
      </c>
      <c r="F55">
        <v>502.36799999999999</v>
      </c>
      <c r="G55">
        <v>169.59100000000001</v>
      </c>
      <c r="H55">
        <v>173.82900000000001</v>
      </c>
      <c r="I55">
        <v>253.125</v>
      </c>
      <c r="J55">
        <v>171.577</v>
      </c>
      <c r="K55">
        <v>125.754</v>
      </c>
      <c r="L55">
        <v>139.34899999999999</v>
      </c>
      <c r="M55">
        <v>238.411</v>
      </c>
      <c r="N55">
        <v>174.24199999999999</v>
      </c>
      <c r="O55">
        <v>116.14</v>
      </c>
      <c r="P55">
        <v>330.27300000000002</v>
      </c>
      <c r="Q55">
        <v>301.78500000000003</v>
      </c>
      <c r="R55">
        <v>241.21199999999999</v>
      </c>
      <c r="S55">
        <v>216.92500000000001</v>
      </c>
      <c r="T55">
        <v>187.58799999999999</v>
      </c>
      <c r="U55">
        <v>166.745</v>
      </c>
      <c r="V55">
        <v>121.286</v>
      </c>
      <c r="W55">
        <v>194.976</v>
      </c>
      <c r="X55">
        <v>248.52</v>
      </c>
      <c r="Y55">
        <v>170.62899999999999</v>
      </c>
      <c r="Z55">
        <v>328.43</v>
      </c>
      <c r="AA55">
        <v>188.58099999999999</v>
      </c>
      <c r="AB55">
        <v>136.22200000000001</v>
      </c>
      <c r="AC55">
        <v>268.43700000000001</v>
      </c>
      <c r="AD55">
        <v>161.714</v>
      </c>
      <c r="AE55">
        <v>401.94099999999997</v>
      </c>
      <c r="AF55">
        <v>170.07900000000001</v>
      </c>
      <c r="AG55">
        <v>125.497</v>
      </c>
      <c r="AH55">
        <v>219.48099999999999</v>
      </c>
      <c r="AI55" s="173">
        <v>116.57599999999999</v>
      </c>
      <c r="AJ55" s="173">
        <v>85.974000000000004</v>
      </c>
      <c r="AK55" s="173">
        <v>166.976</v>
      </c>
      <c r="AL55" s="173">
        <v>102.173</v>
      </c>
      <c r="AM55" s="173">
        <v>233.036</v>
      </c>
      <c r="AN55" s="173"/>
      <c r="AO55" s="173"/>
      <c r="AP55" s="173"/>
      <c r="AQ55" s="173"/>
      <c r="AR55" s="173"/>
      <c r="AS55" s="173"/>
      <c r="AT55" s="173"/>
      <c r="AU55" s="173"/>
      <c r="AV55" s="173"/>
      <c r="AW55" s="173"/>
      <c r="AX55" s="173"/>
      <c r="AY55" s="173"/>
    </row>
    <row r="56" spans="1:1005" ht="15">
      <c r="A56" s="224">
        <v>45047</v>
      </c>
      <c r="B56" s="89">
        <v>402.45</v>
      </c>
      <c r="C56" s="89">
        <v>656.97</v>
      </c>
      <c r="D56" s="90">
        <v>531.97</v>
      </c>
      <c r="E56">
        <v>803.69600000000003</v>
      </c>
      <c r="F56">
        <v>633.07299999999998</v>
      </c>
      <c r="G56">
        <v>346.08600000000001</v>
      </c>
      <c r="H56">
        <v>451.73700000000002</v>
      </c>
      <c r="I56">
        <v>312.125</v>
      </c>
      <c r="J56">
        <v>242.74</v>
      </c>
      <c r="K56">
        <v>421.06700000000001</v>
      </c>
      <c r="L56">
        <v>328.2</v>
      </c>
      <c r="M56">
        <v>722.98</v>
      </c>
      <c r="N56">
        <v>403.428</v>
      </c>
      <c r="O56">
        <v>656.12099999999998</v>
      </c>
      <c r="P56">
        <v>756.42499999999995</v>
      </c>
      <c r="Q56">
        <v>941.29300000000001</v>
      </c>
      <c r="R56">
        <v>681.17200000000003</v>
      </c>
      <c r="S56">
        <v>542.26700000000005</v>
      </c>
      <c r="T56">
        <v>483.12099999999998</v>
      </c>
      <c r="U56">
        <v>421.40100000000001</v>
      </c>
      <c r="V56">
        <v>148.50200000000001</v>
      </c>
      <c r="W56">
        <v>517.61599999999999</v>
      </c>
      <c r="X56">
        <v>386.48599999999999</v>
      </c>
      <c r="Y56">
        <v>574.28800000000001</v>
      </c>
      <c r="Z56">
        <v>654.63099999999997</v>
      </c>
      <c r="AA56">
        <v>432.959</v>
      </c>
      <c r="AB56">
        <v>646.952</v>
      </c>
      <c r="AC56">
        <v>718.35699999999997</v>
      </c>
      <c r="AD56">
        <v>397.68700000000001</v>
      </c>
      <c r="AE56">
        <v>909.73400000000004</v>
      </c>
      <c r="AF56">
        <v>221.64599999999999</v>
      </c>
      <c r="AG56">
        <v>379.185</v>
      </c>
      <c r="AH56">
        <v>609.71</v>
      </c>
      <c r="AI56" s="173">
        <v>328.53699999999998</v>
      </c>
      <c r="AJ56" s="173">
        <v>265.31599999999997</v>
      </c>
      <c r="AK56" s="173">
        <v>525.78499999999997</v>
      </c>
      <c r="AL56" s="173">
        <v>443.202</v>
      </c>
      <c r="AM56" s="173">
        <v>1192.8499999999999</v>
      </c>
      <c r="AN56" s="173"/>
      <c r="AO56" s="173"/>
      <c r="AP56" s="173"/>
      <c r="AQ56" s="173"/>
      <c r="AR56" s="173"/>
      <c r="AS56" s="173"/>
      <c r="AT56" s="173"/>
      <c r="AU56" s="173"/>
      <c r="AV56" s="173"/>
      <c r="AW56" s="173"/>
      <c r="AX56" s="173"/>
      <c r="AY56" s="173"/>
    </row>
    <row r="57" spans="1:1005" ht="15">
      <c r="A57" s="224">
        <v>45078</v>
      </c>
      <c r="B57" s="89">
        <v>267.68</v>
      </c>
      <c r="C57" s="89">
        <v>567.12</v>
      </c>
      <c r="D57" s="90">
        <v>420.22</v>
      </c>
      <c r="E57">
        <v>453.77699999999999</v>
      </c>
      <c r="F57">
        <v>530.89800000000002</v>
      </c>
      <c r="G57">
        <v>110.867</v>
      </c>
      <c r="H57">
        <v>459.70400000000001</v>
      </c>
      <c r="I57">
        <v>200.69200000000001</v>
      </c>
      <c r="J57">
        <v>362.178</v>
      </c>
      <c r="K57">
        <v>416.39100000000002</v>
      </c>
      <c r="L57">
        <v>188.99700000000001</v>
      </c>
      <c r="M57">
        <v>704.77700000000004</v>
      </c>
      <c r="N57">
        <v>226.119</v>
      </c>
      <c r="O57">
        <v>887.24400000000003</v>
      </c>
      <c r="P57">
        <v>572.62800000000004</v>
      </c>
      <c r="Q57">
        <v>832.54399999999998</v>
      </c>
      <c r="R57">
        <v>515.29999999999995</v>
      </c>
      <c r="S57">
        <v>573.06600000000003</v>
      </c>
      <c r="T57">
        <v>326.82799999999997</v>
      </c>
      <c r="U57">
        <v>243.25700000000001</v>
      </c>
      <c r="V57">
        <v>142.84</v>
      </c>
      <c r="W57">
        <v>517.072</v>
      </c>
      <c r="X57">
        <v>205.02699999999999</v>
      </c>
      <c r="Y57">
        <v>540.96600000000001</v>
      </c>
      <c r="Z57">
        <v>360.71600000000001</v>
      </c>
      <c r="AA57">
        <v>186.03299999999999</v>
      </c>
      <c r="AB57">
        <v>791.11199999999997</v>
      </c>
      <c r="AC57">
        <v>546.30100000000004</v>
      </c>
      <c r="AD57">
        <v>656.09699999999998</v>
      </c>
      <c r="AE57">
        <v>1281.8720000000001</v>
      </c>
      <c r="AF57">
        <v>76.379000000000005</v>
      </c>
      <c r="AG57">
        <v>210.73500000000001</v>
      </c>
      <c r="AH57">
        <v>557.84100000000001</v>
      </c>
      <c r="AI57" s="173">
        <v>318.58100000000002</v>
      </c>
      <c r="AJ57" s="173">
        <v>182.43600000000001</v>
      </c>
      <c r="AK57" s="173">
        <v>604.57500000000005</v>
      </c>
      <c r="AL57" s="173">
        <v>834.30200000000002</v>
      </c>
      <c r="AM57" s="173">
        <v>1023.0839999999999</v>
      </c>
      <c r="AN57" s="173"/>
      <c r="AO57" s="173"/>
      <c r="AP57" s="173"/>
      <c r="AQ57" s="173"/>
      <c r="AR57" s="173"/>
      <c r="AS57" s="173"/>
      <c r="AT57" s="173"/>
      <c r="AU57" s="173"/>
      <c r="AV57" s="173"/>
      <c r="AW57" s="173"/>
      <c r="AX57" s="173"/>
      <c r="AY57" s="173"/>
    </row>
    <row r="58" spans="1:1005" ht="15">
      <c r="A58" s="224">
        <v>45108</v>
      </c>
      <c r="B58" s="89">
        <v>32.450000000000003</v>
      </c>
      <c r="C58" s="89">
        <v>145.13</v>
      </c>
      <c r="D58" s="90">
        <v>100.03</v>
      </c>
      <c r="E58">
        <v>88.503</v>
      </c>
      <c r="F58">
        <v>108.586</v>
      </c>
      <c r="G58">
        <v>28.614000000000001</v>
      </c>
      <c r="H58">
        <v>64.739999999999995</v>
      </c>
      <c r="I58">
        <v>39.798999999999999</v>
      </c>
      <c r="J58">
        <v>67.841999999999999</v>
      </c>
      <c r="K58">
        <v>73.727000000000004</v>
      </c>
      <c r="L58">
        <v>39.057000000000002</v>
      </c>
      <c r="M58">
        <v>173.316</v>
      </c>
      <c r="N58">
        <v>44.795999999999999</v>
      </c>
      <c r="O58">
        <v>345.22899999999998</v>
      </c>
      <c r="P58">
        <v>116.887</v>
      </c>
      <c r="Q58">
        <v>152.49600000000001</v>
      </c>
      <c r="R58">
        <v>166.11799999999999</v>
      </c>
      <c r="S58">
        <v>136.38399999999999</v>
      </c>
      <c r="T58">
        <v>42.030999999999999</v>
      </c>
      <c r="U58">
        <v>35.811999999999998</v>
      </c>
      <c r="V58">
        <v>20.094999999999999</v>
      </c>
      <c r="W58">
        <v>78.355000000000004</v>
      </c>
      <c r="X58">
        <v>40.765000000000001</v>
      </c>
      <c r="Y58">
        <v>114.861</v>
      </c>
      <c r="Z58">
        <v>52.41</v>
      </c>
      <c r="AA58">
        <v>35.076999999999998</v>
      </c>
      <c r="AB58">
        <v>200.744</v>
      </c>
      <c r="AC58">
        <v>117.33</v>
      </c>
      <c r="AD58">
        <v>108.27200000000001</v>
      </c>
      <c r="AE58">
        <v>479.99599999999998</v>
      </c>
      <c r="AF58">
        <v>19.655000000000001</v>
      </c>
      <c r="AG58">
        <v>30.247</v>
      </c>
      <c r="AH58">
        <v>77.363</v>
      </c>
      <c r="AI58" s="173">
        <v>49.253999999999998</v>
      </c>
      <c r="AJ58" s="173">
        <v>27.581</v>
      </c>
      <c r="AK58" s="173">
        <v>198.345</v>
      </c>
      <c r="AL58" s="173">
        <v>268.23899999999998</v>
      </c>
      <c r="AM58" s="173">
        <v>223.239</v>
      </c>
      <c r="AN58" s="173"/>
      <c r="AO58" s="173"/>
      <c r="AP58" s="173"/>
      <c r="AQ58" s="173"/>
      <c r="AR58" s="173"/>
      <c r="AS58" s="173"/>
      <c r="AT58" s="173"/>
      <c r="AU58" s="173"/>
      <c r="AV58" s="173"/>
      <c r="AW58" s="173"/>
      <c r="AX58" s="173"/>
      <c r="AY58" s="173"/>
    </row>
    <row r="59" spans="1:1005" ht="15">
      <c r="A59" s="224">
        <v>45139</v>
      </c>
      <c r="B59" s="89">
        <v>13.04</v>
      </c>
      <c r="C59" s="89">
        <v>33.36</v>
      </c>
      <c r="D59" s="90">
        <v>25.12</v>
      </c>
      <c r="E59">
        <v>33.948999999999998</v>
      </c>
      <c r="F59">
        <v>31.303000000000001</v>
      </c>
      <c r="G59">
        <v>18.606999999999999</v>
      </c>
      <c r="H59">
        <v>18.89</v>
      </c>
      <c r="I59">
        <v>19.809000000000001</v>
      </c>
      <c r="J59">
        <v>17.350999999999999</v>
      </c>
      <c r="K59">
        <v>19.274000000000001</v>
      </c>
      <c r="L59">
        <v>14.718999999999999</v>
      </c>
      <c r="M59">
        <v>31.934000000000001</v>
      </c>
      <c r="N59">
        <v>17.385999999999999</v>
      </c>
      <c r="O59">
        <v>44.323</v>
      </c>
      <c r="P59">
        <v>28.234999999999999</v>
      </c>
      <c r="Q59">
        <v>41.128999999999998</v>
      </c>
      <c r="R59">
        <v>36.612000000000002</v>
      </c>
      <c r="S59">
        <v>29.547000000000001</v>
      </c>
      <c r="T59">
        <v>17.509</v>
      </c>
      <c r="U59">
        <v>16.791</v>
      </c>
      <c r="V59">
        <v>11.465999999999999</v>
      </c>
      <c r="W59">
        <v>19.039000000000001</v>
      </c>
      <c r="X59">
        <v>15.824</v>
      </c>
      <c r="Y59">
        <v>23.285</v>
      </c>
      <c r="Z59">
        <v>20.329999999999998</v>
      </c>
      <c r="AA59">
        <v>16.574999999999999</v>
      </c>
      <c r="AB59">
        <v>32.146000000000001</v>
      </c>
      <c r="AC59">
        <v>28.228000000000002</v>
      </c>
      <c r="AD59">
        <v>24.902000000000001</v>
      </c>
      <c r="AE59">
        <v>56.933</v>
      </c>
      <c r="AF59">
        <v>15.287000000000001</v>
      </c>
      <c r="AG59">
        <v>16.085000000000001</v>
      </c>
      <c r="AH59">
        <v>31.193000000000001</v>
      </c>
      <c r="AI59" s="173">
        <v>15.884</v>
      </c>
      <c r="AJ59" s="173">
        <v>10.831</v>
      </c>
      <c r="AK59" s="173">
        <v>30.105</v>
      </c>
      <c r="AL59" s="173">
        <v>39.935000000000002</v>
      </c>
      <c r="AM59" s="173">
        <v>46.357999999999997</v>
      </c>
      <c r="AN59" s="173"/>
      <c r="AO59" s="173"/>
      <c r="AP59" s="173"/>
      <c r="AQ59" s="173"/>
      <c r="AR59" s="173"/>
      <c r="AS59" s="173"/>
      <c r="AT59" s="173"/>
      <c r="AU59" s="173"/>
      <c r="AV59" s="173"/>
      <c r="AW59" s="173"/>
      <c r="AX59" s="173"/>
      <c r="AY59" s="173"/>
    </row>
    <row r="60" spans="1:1005" ht="15">
      <c r="A60" s="224">
        <v>45170</v>
      </c>
      <c r="B60" s="89">
        <v>7.72</v>
      </c>
      <c r="C60" s="89">
        <v>24.24</v>
      </c>
      <c r="D60" s="90">
        <v>18.899999999999999</v>
      </c>
      <c r="E60">
        <v>20.86</v>
      </c>
      <c r="F60">
        <v>22.687999999999999</v>
      </c>
      <c r="G60">
        <v>11.044</v>
      </c>
      <c r="H60">
        <v>17.489000000000001</v>
      </c>
      <c r="I60">
        <v>10.571999999999999</v>
      </c>
      <c r="J60">
        <v>8.3339999999999996</v>
      </c>
      <c r="K60">
        <v>12.218999999999999</v>
      </c>
      <c r="L60">
        <v>7.3159999999999998</v>
      </c>
      <c r="M60">
        <v>17.501000000000001</v>
      </c>
      <c r="N60">
        <v>9.5470000000000006</v>
      </c>
      <c r="O60">
        <v>16.5</v>
      </c>
      <c r="P60">
        <v>15.882</v>
      </c>
      <c r="Q60">
        <v>105.223</v>
      </c>
      <c r="R60">
        <v>17.594000000000001</v>
      </c>
      <c r="S60">
        <v>16.154</v>
      </c>
      <c r="T60">
        <v>22.081</v>
      </c>
      <c r="U60">
        <v>9.76</v>
      </c>
      <c r="V60">
        <v>5.8890000000000002</v>
      </c>
      <c r="W60">
        <v>14.586</v>
      </c>
      <c r="X60">
        <v>15.032</v>
      </c>
      <c r="Y60">
        <v>13.981999999999999</v>
      </c>
      <c r="Z60">
        <v>31.635000000000002</v>
      </c>
      <c r="AA60">
        <v>18.791</v>
      </c>
      <c r="AB60">
        <v>18.190999999999999</v>
      </c>
      <c r="AC60">
        <v>15.667999999999999</v>
      </c>
      <c r="AD60">
        <v>12.492000000000001</v>
      </c>
      <c r="AE60">
        <v>29.628</v>
      </c>
      <c r="AF60">
        <v>8.5440000000000005</v>
      </c>
      <c r="AG60">
        <v>19.706</v>
      </c>
      <c r="AH60">
        <v>29.492999999999999</v>
      </c>
      <c r="AI60" s="173">
        <v>8.4510000000000005</v>
      </c>
      <c r="AJ60" s="173">
        <v>5.63</v>
      </c>
      <c r="AK60" s="173">
        <v>19.605</v>
      </c>
      <c r="AL60" s="173">
        <v>14.076000000000001</v>
      </c>
      <c r="AM60" s="173">
        <v>27.925999999999998</v>
      </c>
      <c r="AN60" s="173"/>
      <c r="AO60" s="173"/>
      <c r="AP60" s="173"/>
      <c r="AQ60" s="173"/>
      <c r="AR60" s="173"/>
      <c r="AS60" s="173"/>
      <c r="AT60" s="173"/>
      <c r="AU60" s="173"/>
      <c r="AV60" s="173"/>
      <c r="AW60" s="173"/>
      <c r="AX60" s="173"/>
      <c r="AY60" s="173"/>
    </row>
    <row r="61" spans="1:1005" ht="15">
      <c r="A61" s="224">
        <v>45200</v>
      </c>
      <c r="B61" s="89">
        <v>23.2</v>
      </c>
      <c r="C61" s="89">
        <v>38.75</v>
      </c>
      <c r="D61" s="90">
        <v>32.32</v>
      </c>
      <c r="E61">
        <v>49.277999999999999</v>
      </c>
      <c r="F61">
        <v>56.183</v>
      </c>
      <c r="G61">
        <v>13.821999999999999</v>
      </c>
      <c r="H61">
        <v>16.603000000000002</v>
      </c>
      <c r="I61">
        <v>12.468999999999999</v>
      </c>
      <c r="J61">
        <v>24.463000000000001</v>
      </c>
      <c r="K61">
        <v>12.928000000000001</v>
      </c>
      <c r="L61">
        <v>9.8010000000000002</v>
      </c>
      <c r="M61">
        <v>35.484000000000002</v>
      </c>
      <c r="N61">
        <v>25.4</v>
      </c>
      <c r="O61">
        <v>38.179000000000002</v>
      </c>
      <c r="P61">
        <v>23.757999999999999</v>
      </c>
      <c r="Q61">
        <v>81.888999999999996</v>
      </c>
      <c r="R61">
        <v>41.735999999999997</v>
      </c>
      <c r="S61">
        <v>19.292000000000002</v>
      </c>
      <c r="T61">
        <v>35.555</v>
      </c>
      <c r="U61">
        <v>14.452999999999999</v>
      </c>
      <c r="V61">
        <v>14.579000000000001</v>
      </c>
      <c r="W61">
        <v>14.388</v>
      </c>
      <c r="X61">
        <v>29.814</v>
      </c>
      <c r="Y61">
        <v>30.087</v>
      </c>
      <c r="Z61">
        <v>52.433</v>
      </c>
      <c r="AA61">
        <v>41.347000000000001</v>
      </c>
      <c r="AB61">
        <v>19.734000000000002</v>
      </c>
      <c r="AC61">
        <v>27.385999999999999</v>
      </c>
      <c r="AD61">
        <v>20.515999999999998</v>
      </c>
      <c r="AE61">
        <v>33.206000000000003</v>
      </c>
      <c r="AF61">
        <v>12.337999999999999</v>
      </c>
      <c r="AG61">
        <v>49.369</v>
      </c>
      <c r="AH61">
        <v>30.852</v>
      </c>
      <c r="AI61" s="173">
        <v>11.606</v>
      </c>
      <c r="AJ61" s="173">
        <v>37.462000000000003</v>
      </c>
      <c r="AK61" s="173">
        <v>26.957999999999998</v>
      </c>
      <c r="AL61" s="173">
        <v>32.956000000000003</v>
      </c>
      <c r="AM61" s="173">
        <v>35.034999999999997</v>
      </c>
      <c r="AN61" s="173"/>
      <c r="AO61" s="173"/>
      <c r="AP61" s="173"/>
      <c r="AQ61" s="173"/>
      <c r="AR61" s="173"/>
      <c r="AS61" s="173"/>
      <c r="AT61" s="173"/>
      <c r="AU61" s="173"/>
      <c r="AV61" s="173"/>
      <c r="AW61" s="173"/>
      <c r="AX61" s="173"/>
      <c r="AY61" s="173"/>
    </row>
    <row r="62" spans="1:1005" ht="15">
      <c r="A62" s="224">
        <v>45231</v>
      </c>
      <c r="B62" s="89">
        <v>28.98</v>
      </c>
      <c r="C62" s="89">
        <v>34.090000000000003</v>
      </c>
      <c r="D62" s="90">
        <v>31.63</v>
      </c>
      <c r="E62">
        <v>46.179000000000002</v>
      </c>
      <c r="F62">
        <v>53.637999999999998</v>
      </c>
      <c r="G62">
        <v>24.212</v>
      </c>
      <c r="H62">
        <v>21.861999999999998</v>
      </c>
      <c r="I62">
        <v>20.698</v>
      </c>
      <c r="J62">
        <v>37.518000000000001</v>
      </c>
      <c r="K62">
        <v>23.225000000000001</v>
      </c>
      <c r="L62">
        <v>20.823</v>
      </c>
      <c r="M62">
        <v>32.768999999999998</v>
      </c>
      <c r="N62">
        <v>26.664999999999999</v>
      </c>
      <c r="O62">
        <v>40.557000000000002</v>
      </c>
      <c r="P62">
        <v>54.432000000000002</v>
      </c>
      <c r="Q62">
        <v>40.518999999999998</v>
      </c>
      <c r="R62">
        <v>41.901000000000003</v>
      </c>
      <c r="S62">
        <v>24.65</v>
      </c>
      <c r="T62">
        <v>23.277999999999999</v>
      </c>
      <c r="U62">
        <v>21.055</v>
      </c>
      <c r="V62">
        <v>18.277000000000001</v>
      </c>
      <c r="W62">
        <v>23.491</v>
      </c>
      <c r="X62">
        <v>39.89</v>
      </c>
      <c r="Y62">
        <v>31.38</v>
      </c>
      <c r="Z62">
        <v>52.308</v>
      </c>
      <c r="AA62">
        <v>35.323</v>
      </c>
      <c r="AB62">
        <v>27.704000000000001</v>
      </c>
      <c r="AC62">
        <v>37.465000000000003</v>
      </c>
      <c r="AD62">
        <v>52.529000000000003</v>
      </c>
      <c r="AE62">
        <v>33.838000000000001</v>
      </c>
      <c r="AF62">
        <v>21.154</v>
      </c>
      <c r="AG62">
        <v>49.744</v>
      </c>
      <c r="AH62">
        <v>28.751999999999999</v>
      </c>
      <c r="AI62" s="173">
        <v>22.568999999999999</v>
      </c>
      <c r="AJ62" s="173">
        <v>36.959000000000003</v>
      </c>
      <c r="AK62" s="173">
        <v>32.951000000000001</v>
      </c>
      <c r="AL62" s="173">
        <v>34.436999999999998</v>
      </c>
      <c r="AM62" s="173">
        <v>51.433</v>
      </c>
      <c r="AN62" s="173"/>
      <c r="AO62" s="173"/>
      <c r="AP62" s="173"/>
      <c r="AQ62" s="173"/>
      <c r="AR62" s="173"/>
      <c r="AS62" s="173"/>
      <c r="AT62" s="173"/>
      <c r="AU62" s="173"/>
      <c r="AV62" s="173"/>
      <c r="AW62" s="173"/>
      <c r="AX62" s="173"/>
      <c r="AY62" s="173"/>
    </row>
    <row r="63" spans="1:1005" ht="15">
      <c r="A63" s="224">
        <v>45261</v>
      </c>
      <c r="B63" s="89">
        <v>25.27</v>
      </c>
      <c r="C63" s="89">
        <v>25.27</v>
      </c>
      <c r="D63" s="90">
        <v>25.27</v>
      </c>
      <c r="E63">
        <v>36.72</v>
      </c>
      <c r="F63">
        <v>38.57</v>
      </c>
      <c r="G63">
        <v>24.84</v>
      </c>
      <c r="H63">
        <v>23.626999999999999</v>
      </c>
      <c r="I63">
        <v>21.050999999999998</v>
      </c>
      <c r="J63">
        <v>25.919</v>
      </c>
      <c r="K63">
        <v>21.722999999999999</v>
      </c>
      <c r="L63">
        <v>19.193999999999999</v>
      </c>
      <c r="M63">
        <v>26.896000000000001</v>
      </c>
      <c r="N63">
        <v>23.53</v>
      </c>
      <c r="O63">
        <v>42.125999999999998</v>
      </c>
      <c r="P63">
        <v>53.887</v>
      </c>
      <c r="Q63">
        <v>32.256999999999998</v>
      </c>
      <c r="R63">
        <v>44.725000000000001</v>
      </c>
      <c r="S63">
        <v>25.916</v>
      </c>
      <c r="T63">
        <v>22.949000000000002</v>
      </c>
      <c r="U63">
        <v>20.791</v>
      </c>
      <c r="V63">
        <v>19.734000000000002</v>
      </c>
      <c r="W63">
        <v>26.283999999999999</v>
      </c>
      <c r="X63">
        <v>23.382000000000001</v>
      </c>
      <c r="Y63">
        <v>26.478999999999999</v>
      </c>
      <c r="Z63">
        <v>31.52</v>
      </c>
      <c r="AA63">
        <v>23.367999999999999</v>
      </c>
      <c r="AB63">
        <v>29.193999999999999</v>
      </c>
      <c r="AC63">
        <v>28.242999999999999</v>
      </c>
      <c r="AD63">
        <v>32.707999999999998</v>
      </c>
      <c r="AE63">
        <v>33.002000000000002</v>
      </c>
      <c r="AF63">
        <v>22.667999999999999</v>
      </c>
      <c r="AG63">
        <v>29.32</v>
      </c>
      <c r="AH63">
        <v>31.451000000000001</v>
      </c>
      <c r="AI63" s="173">
        <v>25.716000000000001</v>
      </c>
      <c r="AJ63" s="173">
        <v>34.213000000000001</v>
      </c>
      <c r="AK63" s="173">
        <v>26.359000000000002</v>
      </c>
      <c r="AL63" s="173">
        <v>27.199000000000002</v>
      </c>
      <c r="AM63" s="173">
        <v>39.127000000000002</v>
      </c>
      <c r="AN63" s="173"/>
      <c r="AO63" s="173"/>
      <c r="AP63" s="173"/>
      <c r="AQ63" s="173"/>
      <c r="AR63" s="173"/>
      <c r="AS63" s="173"/>
      <c r="AT63" s="173"/>
      <c r="AU63" s="173"/>
      <c r="AV63" s="173"/>
      <c r="AW63" s="173"/>
      <c r="AX63" s="173"/>
      <c r="AY63" s="173"/>
    </row>
    <row r="64" spans="1:1005" ht="1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43466</v>
      </c>
      <c r="B4" s="115">
        <v>5</v>
      </c>
      <c r="C4" s="115">
        <v>9</v>
      </c>
      <c r="D4" s="116">
        <v>7</v>
      </c>
      <c r="E4" s="11">
        <v>7</v>
      </c>
      <c r="F4" s="11">
        <v>7</v>
      </c>
      <c r="G4" s="11">
        <v>7</v>
      </c>
      <c r="H4" s="11">
        <v>7</v>
      </c>
      <c r="I4" s="11">
        <v>7</v>
      </c>
      <c r="J4" s="11">
        <v>7.0830000000000002</v>
      </c>
      <c r="K4" s="11">
        <v>7</v>
      </c>
      <c r="L4" s="11">
        <v>7</v>
      </c>
      <c r="M4" s="11">
        <v>7</v>
      </c>
      <c r="N4" s="11">
        <v>7</v>
      </c>
      <c r="O4" s="11">
        <v>7</v>
      </c>
      <c r="P4" s="11">
        <v>7</v>
      </c>
      <c r="Q4" s="11">
        <v>7</v>
      </c>
      <c r="R4" s="11">
        <v>7.0229999999999997</v>
      </c>
      <c r="S4" s="11">
        <v>7</v>
      </c>
      <c r="T4" s="11">
        <v>7</v>
      </c>
      <c r="U4" s="11">
        <v>7</v>
      </c>
      <c r="V4" s="11">
        <v>7</v>
      </c>
      <c r="W4" s="11">
        <v>7</v>
      </c>
      <c r="X4" s="11">
        <v>7.2</v>
      </c>
      <c r="Y4" s="11">
        <v>7</v>
      </c>
      <c r="Z4" s="11">
        <v>7</v>
      </c>
      <c r="AA4" s="11">
        <v>7.1059999999999999</v>
      </c>
      <c r="AB4" s="11">
        <v>7</v>
      </c>
      <c r="AC4" s="11">
        <v>7.242</v>
      </c>
      <c r="AD4" s="11">
        <v>7</v>
      </c>
      <c r="AE4" s="11">
        <v>7</v>
      </c>
      <c r="AF4" s="11">
        <v>7</v>
      </c>
      <c r="AG4" s="11">
        <v>7.1550000000000002</v>
      </c>
      <c r="AH4" s="11">
        <v>7</v>
      </c>
      <c r="AI4" s="173">
        <v>7</v>
      </c>
      <c r="AJ4" s="173">
        <v>7</v>
      </c>
      <c r="AK4" s="173">
        <v>7</v>
      </c>
      <c r="AL4" s="173">
        <v>7</v>
      </c>
      <c r="AM4" s="173">
        <v>7.11</v>
      </c>
      <c r="AN4" s="173"/>
      <c r="AO4" s="173"/>
      <c r="AP4" s="173"/>
      <c r="AQ4" s="173"/>
      <c r="AR4" s="173"/>
      <c r="AS4" s="173"/>
      <c r="AT4" s="173"/>
      <c r="AU4" s="173"/>
      <c r="AV4" s="173"/>
      <c r="AW4" s="173"/>
      <c r="AX4" s="173"/>
      <c r="AY4" s="173"/>
    </row>
    <row r="5" spans="1:54" ht="15">
      <c r="A5" s="228">
        <v>43497</v>
      </c>
      <c r="B5" s="115">
        <v>4</v>
      </c>
      <c r="C5" s="115">
        <v>8</v>
      </c>
      <c r="D5" s="116">
        <v>6</v>
      </c>
      <c r="E5" s="11">
        <v>7.1989999999999998</v>
      </c>
      <c r="F5" s="11">
        <v>5.9640000000000004</v>
      </c>
      <c r="G5" s="11">
        <v>5.9640000000000004</v>
      </c>
      <c r="H5" s="11">
        <v>5.9640000000000004</v>
      </c>
      <c r="I5" s="11">
        <v>5.9829999999999997</v>
      </c>
      <c r="J5" s="11">
        <v>7.7039999999999997</v>
      </c>
      <c r="K5" s="11">
        <v>6.8559999999999999</v>
      </c>
      <c r="L5" s="11">
        <v>5.968</v>
      </c>
      <c r="M5" s="11">
        <v>6.0010000000000003</v>
      </c>
      <c r="N5" s="11">
        <v>5.9660000000000002</v>
      </c>
      <c r="O5" s="11">
        <v>6.5019999999999998</v>
      </c>
      <c r="P5" s="11">
        <v>6.1459999999999999</v>
      </c>
      <c r="Q5" s="11">
        <v>5.9640000000000004</v>
      </c>
      <c r="R5" s="11">
        <v>5.992</v>
      </c>
      <c r="S5" s="11">
        <v>7.9720000000000004</v>
      </c>
      <c r="T5" s="11">
        <v>8.8930000000000007</v>
      </c>
      <c r="U5" s="11">
        <v>5.9640000000000004</v>
      </c>
      <c r="V5" s="11">
        <v>5.9640000000000004</v>
      </c>
      <c r="W5" s="11">
        <v>6.9059999999999997</v>
      </c>
      <c r="X5" s="11">
        <v>7.58</v>
      </c>
      <c r="Y5" s="11">
        <v>5.9640000000000004</v>
      </c>
      <c r="Z5" s="11">
        <v>6</v>
      </c>
      <c r="AA5" s="11">
        <v>6.69</v>
      </c>
      <c r="AB5" s="11">
        <v>5.9640000000000004</v>
      </c>
      <c r="AC5" s="11">
        <v>7.3369999999999997</v>
      </c>
      <c r="AD5" s="11">
        <v>5.9980000000000002</v>
      </c>
      <c r="AE5" s="11">
        <v>6.6890000000000001</v>
      </c>
      <c r="AF5" s="11">
        <v>5.9640000000000004</v>
      </c>
      <c r="AG5" s="11">
        <v>7.2519999999999998</v>
      </c>
      <c r="AH5" s="11">
        <v>5.9640000000000004</v>
      </c>
      <c r="AI5" s="173">
        <v>5.9710000000000001</v>
      </c>
      <c r="AJ5" s="173">
        <v>6.0419999999999998</v>
      </c>
      <c r="AK5" s="173">
        <v>5.9640000000000004</v>
      </c>
      <c r="AL5" s="173">
        <v>6.968</v>
      </c>
      <c r="AM5" s="173">
        <v>9.3219999999999992</v>
      </c>
      <c r="AN5" s="173"/>
      <c r="AO5" s="173"/>
      <c r="AP5" s="173"/>
      <c r="AQ5" s="173"/>
      <c r="AR5" s="173"/>
      <c r="AS5" s="173"/>
      <c r="AT5" s="173"/>
      <c r="AU5" s="173"/>
      <c r="AV5" s="173"/>
      <c r="AW5" s="173"/>
      <c r="AX5" s="173"/>
      <c r="AY5" s="173"/>
    </row>
    <row r="6" spans="1:54" ht="15">
      <c r="A6" s="228">
        <v>43525</v>
      </c>
      <c r="B6" s="115">
        <v>7</v>
      </c>
      <c r="C6" s="115">
        <v>16</v>
      </c>
      <c r="D6" s="116">
        <v>11</v>
      </c>
      <c r="E6" s="11">
        <v>10.1</v>
      </c>
      <c r="F6" s="11">
        <v>8.0760000000000005</v>
      </c>
      <c r="G6" s="11">
        <v>8.8689999999999998</v>
      </c>
      <c r="H6" s="11">
        <v>8.0410000000000004</v>
      </c>
      <c r="I6" s="11">
        <v>11.051</v>
      </c>
      <c r="J6" s="11">
        <v>15.188000000000001</v>
      </c>
      <c r="K6" s="11">
        <v>9.7940000000000005</v>
      </c>
      <c r="L6" s="11">
        <v>9.8490000000000002</v>
      </c>
      <c r="M6" s="11">
        <v>16.126000000000001</v>
      </c>
      <c r="N6" s="11">
        <v>12.297000000000001</v>
      </c>
      <c r="O6" s="11">
        <v>7.8360000000000003</v>
      </c>
      <c r="P6" s="11">
        <v>10.933999999999999</v>
      </c>
      <c r="Q6" s="11">
        <v>11.968</v>
      </c>
      <c r="R6" s="11">
        <v>13.227</v>
      </c>
      <c r="S6" s="11">
        <v>18.231999999999999</v>
      </c>
      <c r="T6" s="11">
        <v>12.71</v>
      </c>
      <c r="U6" s="11">
        <v>15.276</v>
      </c>
      <c r="V6" s="11">
        <v>10.119</v>
      </c>
      <c r="W6" s="11">
        <v>11.802</v>
      </c>
      <c r="X6" s="11">
        <v>11</v>
      </c>
      <c r="Y6" s="11">
        <v>9.9979999999999993</v>
      </c>
      <c r="Z6" s="11">
        <v>8.2370000000000001</v>
      </c>
      <c r="AA6" s="11">
        <v>11.397</v>
      </c>
      <c r="AB6" s="11">
        <v>17.207999999999998</v>
      </c>
      <c r="AC6" s="11">
        <v>12.198</v>
      </c>
      <c r="AD6" s="11">
        <v>9.9250000000000007</v>
      </c>
      <c r="AE6" s="11">
        <v>16.399000000000001</v>
      </c>
      <c r="AF6" s="11">
        <v>7.99</v>
      </c>
      <c r="AG6" s="11">
        <v>13.629</v>
      </c>
      <c r="AH6" s="11">
        <v>6.577</v>
      </c>
      <c r="AI6" s="173">
        <v>10.731</v>
      </c>
      <c r="AJ6" s="173">
        <v>13.807</v>
      </c>
      <c r="AK6" s="173">
        <v>10.231</v>
      </c>
      <c r="AL6" s="173">
        <v>10.874000000000001</v>
      </c>
      <c r="AM6" s="173">
        <v>15.303000000000001</v>
      </c>
      <c r="AN6" s="173"/>
      <c r="AO6" s="173"/>
      <c r="AP6" s="173"/>
      <c r="AQ6" s="173"/>
      <c r="AR6" s="173"/>
      <c r="AS6" s="173"/>
      <c r="AT6" s="173"/>
      <c r="AU6" s="173"/>
      <c r="AV6" s="173"/>
      <c r="AW6" s="173"/>
      <c r="AX6" s="173"/>
      <c r="AY6" s="173"/>
    </row>
    <row r="7" spans="1:54" ht="15">
      <c r="A7" s="228">
        <v>43556</v>
      </c>
      <c r="B7" s="115">
        <v>21.41</v>
      </c>
      <c r="C7" s="115">
        <v>46.6</v>
      </c>
      <c r="D7" s="116">
        <v>25</v>
      </c>
      <c r="E7" s="11">
        <v>22.805</v>
      </c>
      <c r="F7" s="11">
        <v>16.175000000000001</v>
      </c>
      <c r="G7" s="11">
        <v>12.281000000000001</v>
      </c>
      <c r="H7" s="11">
        <v>14.787000000000001</v>
      </c>
      <c r="I7" s="11">
        <v>25</v>
      </c>
      <c r="J7" s="11">
        <v>30.218</v>
      </c>
      <c r="K7" s="11">
        <v>31.706</v>
      </c>
      <c r="L7" s="11">
        <v>18.219000000000001</v>
      </c>
      <c r="M7" s="11">
        <v>40.597000000000001</v>
      </c>
      <c r="N7" s="11">
        <v>34.777999999999999</v>
      </c>
      <c r="O7" s="11">
        <v>16.241</v>
      </c>
      <c r="P7" s="11">
        <v>29.14</v>
      </c>
      <c r="Q7" s="11">
        <v>37.305</v>
      </c>
      <c r="R7" s="11">
        <v>30.474</v>
      </c>
      <c r="S7" s="11">
        <v>26.067</v>
      </c>
      <c r="T7" s="11">
        <v>23.31</v>
      </c>
      <c r="U7" s="11">
        <v>27.326000000000001</v>
      </c>
      <c r="V7" s="11">
        <v>17.8</v>
      </c>
      <c r="W7" s="11">
        <v>15.654</v>
      </c>
      <c r="X7" s="11">
        <v>40.893000000000001</v>
      </c>
      <c r="Y7" s="11">
        <v>34.034999999999997</v>
      </c>
      <c r="Z7" s="11">
        <v>15.473000000000001</v>
      </c>
      <c r="AA7" s="11">
        <v>18.196000000000002</v>
      </c>
      <c r="AB7" s="11">
        <v>48.75</v>
      </c>
      <c r="AC7" s="11">
        <v>40.109000000000002</v>
      </c>
      <c r="AD7" s="11">
        <v>30.794</v>
      </c>
      <c r="AE7" s="11">
        <v>27.863</v>
      </c>
      <c r="AF7" s="11">
        <v>19.753</v>
      </c>
      <c r="AG7" s="11">
        <v>19.079999999999998</v>
      </c>
      <c r="AH7" s="11">
        <v>22.869</v>
      </c>
      <c r="AI7" s="173">
        <v>17.145</v>
      </c>
      <c r="AJ7" s="173">
        <v>31.74</v>
      </c>
      <c r="AK7" s="173">
        <v>25.248000000000001</v>
      </c>
      <c r="AL7" s="173">
        <v>18.561</v>
      </c>
      <c r="AM7" s="173">
        <v>12.834</v>
      </c>
      <c r="AN7" s="173"/>
      <c r="AO7" s="173"/>
      <c r="AP7" s="173"/>
      <c r="AQ7" s="173"/>
      <c r="AR7" s="173"/>
      <c r="AS7" s="173"/>
      <c r="AT7" s="173"/>
      <c r="AU7" s="173"/>
      <c r="AV7" s="173"/>
      <c r="AW7" s="173"/>
      <c r="AX7" s="173"/>
      <c r="AY7" s="173"/>
    </row>
    <row r="8" spans="1:54" ht="15">
      <c r="A8" s="228">
        <v>43586</v>
      </c>
      <c r="B8" s="115">
        <v>59.46</v>
      </c>
      <c r="C8" s="115">
        <v>129.41999999999999</v>
      </c>
      <c r="D8" s="116">
        <v>92</v>
      </c>
      <c r="E8" s="11">
        <v>69.322999999999993</v>
      </c>
      <c r="F8" s="11">
        <v>77.632999999999996</v>
      </c>
      <c r="G8" s="11">
        <v>55.887999999999998</v>
      </c>
      <c r="H8" s="11">
        <v>93.668000000000006</v>
      </c>
      <c r="I8" s="11">
        <v>119.199</v>
      </c>
      <c r="J8" s="11">
        <v>95.090999999999994</v>
      </c>
      <c r="K8" s="11">
        <v>107.479</v>
      </c>
      <c r="L8" s="11">
        <v>52.378999999999998</v>
      </c>
      <c r="M8" s="11">
        <v>72.650000000000006</v>
      </c>
      <c r="N8" s="11">
        <v>92</v>
      </c>
      <c r="O8" s="11">
        <v>50.155000000000001</v>
      </c>
      <c r="P8" s="11">
        <v>88.537000000000006</v>
      </c>
      <c r="Q8" s="11">
        <v>162.77799999999999</v>
      </c>
      <c r="R8" s="11">
        <v>113.125</v>
      </c>
      <c r="S8" s="11">
        <v>97.272000000000006</v>
      </c>
      <c r="T8" s="11">
        <v>122.377</v>
      </c>
      <c r="U8" s="11">
        <v>116.834</v>
      </c>
      <c r="V8" s="11">
        <v>78.784000000000006</v>
      </c>
      <c r="W8" s="11">
        <v>94.158000000000001</v>
      </c>
      <c r="X8" s="11">
        <v>132.30799999999999</v>
      </c>
      <c r="Y8" s="11">
        <v>156.726</v>
      </c>
      <c r="Z8" s="11">
        <v>38.35</v>
      </c>
      <c r="AA8" s="11">
        <v>64.251999999999995</v>
      </c>
      <c r="AB8" s="11">
        <v>107.68600000000001</v>
      </c>
      <c r="AC8" s="11">
        <v>150.05699999999999</v>
      </c>
      <c r="AD8" s="11">
        <v>94.938999999999993</v>
      </c>
      <c r="AE8" s="11">
        <v>95.561999999999998</v>
      </c>
      <c r="AF8" s="11">
        <v>89.459000000000003</v>
      </c>
      <c r="AG8" s="11">
        <v>101.896</v>
      </c>
      <c r="AH8" s="11">
        <v>57.055999999999997</v>
      </c>
      <c r="AI8" s="173">
        <v>70.820999999999998</v>
      </c>
      <c r="AJ8" s="173">
        <v>73.284999999999997</v>
      </c>
      <c r="AK8" s="173">
        <v>65.631</v>
      </c>
      <c r="AL8" s="173">
        <v>71.004999999999995</v>
      </c>
      <c r="AM8" s="173">
        <v>53.866</v>
      </c>
      <c r="AN8" s="173"/>
      <c r="AO8" s="173"/>
      <c r="AP8" s="173"/>
      <c r="AQ8" s="173"/>
      <c r="AR8" s="173"/>
      <c r="AS8" s="173"/>
      <c r="AT8" s="173"/>
      <c r="AU8" s="173"/>
      <c r="AV8" s="173"/>
      <c r="AW8" s="173"/>
      <c r="AX8" s="173"/>
      <c r="AY8" s="173"/>
    </row>
    <row r="9" spans="1:54" ht="15">
      <c r="A9" s="228">
        <v>43617</v>
      </c>
      <c r="B9" s="115">
        <v>61.7</v>
      </c>
      <c r="C9" s="115">
        <v>134.29</v>
      </c>
      <c r="D9" s="116">
        <v>113</v>
      </c>
      <c r="E9" s="11">
        <v>109.508</v>
      </c>
      <c r="F9" s="11">
        <v>139.84100000000001</v>
      </c>
      <c r="G9" s="11">
        <v>154.791</v>
      </c>
      <c r="H9" s="11">
        <v>118.971</v>
      </c>
      <c r="I9" s="11">
        <v>148.39599999999999</v>
      </c>
      <c r="J9" s="11">
        <v>133.809</v>
      </c>
      <c r="K9" s="11">
        <v>125.08799999999999</v>
      </c>
      <c r="L9" s="11">
        <v>111.322</v>
      </c>
      <c r="M9" s="11">
        <v>65.445999999999998</v>
      </c>
      <c r="N9" s="11">
        <v>142.119</v>
      </c>
      <c r="O9" s="11">
        <v>114.276</v>
      </c>
      <c r="P9" s="11">
        <v>86.108000000000004</v>
      </c>
      <c r="Q9" s="11">
        <v>185.34399999999999</v>
      </c>
      <c r="R9" s="11">
        <v>113</v>
      </c>
      <c r="S9" s="11">
        <v>192.65899999999999</v>
      </c>
      <c r="T9" s="11">
        <v>102.544</v>
      </c>
      <c r="U9" s="11">
        <v>155.15700000000001</v>
      </c>
      <c r="V9" s="11">
        <v>95.957999999999998</v>
      </c>
      <c r="W9" s="11">
        <v>161.745</v>
      </c>
      <c r="X9" s="11">
        <v>102.22799999999999</v>
      </c>
      <c r="Y9" s="11">
        <v>98.266000000000005</v>
      </c>
      <c r="Z9" s="11">
        <v>32.411000000000001</v>
      </c>
      <c r="AA9" s="11">
        <v>72.322000000000003</v>
      </c>
      <c r="AB9" s="11">
        <v>74.444000000000003</v>
      </c>
      <c r="AC9" s="11">
        <v>144.381</v>
      </c>
      <c r="AD9" s="11">
        <v>80.447999999999993</v>
      </c>
      <c r="AE9" s="11">
        <v>97.802999999999997</v>
      </c>
      <c r="AF9" s="11">
        <v>155.49299999999999</v>
      </c>
      <c r="AG9" s="11">
        <v>87.287000000000006</v>
      </c>
      <c r="AH9" s="11">
        <v>105.47499999999999</v>
      </c>
      <c r="AI9" s="173">
        <v>146.63</v>
      </c>
      <c r="AJ9" s="173">
        <v>45.173999999999999</v>
      </c>
      <c r="AK9" s="173">
        <v>67.075999999999993</v>
      </c>
      <c r="AL9" s="173">
        <v>119.495</v>
      </c>
      <c r="AM9" s="173">
        <v>172.96799999999999</v>
      </c>
      <c r="AN9" s="173"/>
      <c r="AO9" s="173"/>
      <c r="AP9" s="173"/>
      <c r="AQ9" s="173"/>
      <c r="AR9" s="173"/>
      <c r="AS9" s="173"/>
      <c r="AT9" s="173"/>
      <c r="AU9" s="173"/>
      <c r="AV9" s="173"/>
      <c r="AW9" s="173"/>
      <c r="AX9" s="173"/>
      <c r="AY9" s="173"/>
    </row>
    <row r="10" spans="1:54" ht="15">
      <c r="A10" s="228">
        <v>43647</v>
      </c>
      <c r="B10" s="115">
        <v>27.42</v>
      </c>
      <c r="C10" s="115">
        <v>59.69</v>
      </c>
      <c r="D10" s="116">
        <v>45</v>
      </c>
      <c r="E10" s="11">
        <v>55.011000000000003</v>
      </c>
      <c r="F10" s="11">
        <v>83.042000000000002</v>
      </c>
      <c r="G10" s="11">
        <v>101.767</v>
      </c>
      <c r="H10" s="11">
        <v>55.661000000000001</v>
      </c>
      <c r="I10" s="11">
        <v>50.896999999999998</v>
      </c>
      <c r="J10" s="11">
        <v>86.793000000000006</v>
      </c>
      <c r="K10" s="11">
        <v>49.918999999999997</v>
      </c>
      <c r="L10" s="11">
        <v>42.042999999999999</v>
      </c>
      <c r="M10" s="11">
        <v>27.388000000000002</v>
      </c>
      <c r="N10" s="11">
        <v>66.346000000000004</v>
      </c>
      <c r="O10" s="11">
        <v>64.293000000000006</v>
      </c>
      <c r="P10" s="11">
        <v>36.779000000000003</v>
      </c>
      <c r="Q10" s="11">
        <v>68.855999999999995</v>
      </c>
      <c r="R10" s="11">
        <v>32.844999999999999</v>
      </c>
      <c r="S10" s="11">
        <v>141.57499999999999</v>
      </c>
      <c r="T10" s="11">
        <v>38.177</v>
      </c>
      <c r="U10" s="11">
        <v>45</v>
      </c>
      <c r="V10" s="11">
        <v>49.935000000000002</v>
      </c>
      <c r="W10" s="11">
        <v>107.41</v>
      </c>
      <c r="X10" s="11">
        <v>27.986000000000001</v>
      </c>
      <c r="Y10" s="11">
        <v>31.314</v>
      </c>
      <c r="Z10" s="11">
        <v>11.129</v>
      </c>
      <c r="AA10" s="11">
        <v>21.907</v>
      </c>
      <c r="AB10" s="11">
        <v>28.541</v>
      </c>
      <c r="AC10" s="11">
        <v>55.204000000000001</v>
      </c>
      <c r="AD10" s="11">
        <v>34.256999999999998</v>
      </c>
      <c r="AE10" s="11">
        <v>38.923000000000002</v>
      </c>
      <c r="AF10" s="11">
        <v>48.859000000000002</v>
      </c>
      <c r="AG10" s="11">
        <v>32.396999999999998</v>
      </c>
      <c r="AH10" s="11">
        <v>34.892000000000003</v>
      </c>
      <c r="AI10" s="173">
        <v>64.27</v>
      </c>
      <c r="AJ10" s="173">
        <v>16.219000000000001</v>
      </c>
      <c r="AK10" s="173">
        <v>25.553999999999998</v>
      </c>
      <c r="AL10" s="173">
        <v>35.872999999999998</v>
      </c>
      <c r="AM10" s="173">
        <v>60.963000000000001</v>
      </c>
      <c r="AN10" s="173"/>
      <c r="AO10" s="173"/>
      <c r="AP10" s="173"/>
      <c r="AQ10" s="173"/>
      <c r="AR10" s="173"/>
      <c r="AS10" s="173"/>
      <c r="AT10" s="173"/>
      <c r="AU10" s="173"/>
      <c r="AV10" s="173"/>
      <c r="AW10" s="173"/>
      <c r="AX10" s="173"/>
      <c r="AY10" s="173"/>
    </row>
    <row r="11" spans="1:54" ht="15">
      <c r="A11" s="228">
        <v>43678</v>
      </c>
      <c r="B11" s="115">
        <v>19.62</v>
      </c>
      <c r="C11" s="115">
        <v>38.03</v>
      </c>
      <c r="D11" s="116">
        <v>25</v>
      </c>
      <c r="E11" s="11">
        <v>25</v>
      </c>
      <c r="F11" s="11">
        <v>63.951000000000001</v>
      </c>
      <c r="G11" s="11">
        <v>32.503</v>
      </c>
      <c r="H11" s="11">
        <v>44.496000000000002</v>
      </c>
      <c r="I11" s="11">
        <v>23.236999999999998</v>
      </c>
      <c r="J11" s="11">
        <v>31.439</v>
      </c>
      <c r="K11" s="11">
        <v>33.088999999999999</v>
      </c>
      <c r="L11" s="11">
        <v>25.635999999999999</v>
      </c>
      <c r="M11" s="11">
        <v>21.745000000000001</v>
      </c>
      <c r="N11" s="11">
        <v>34.284999999999997</v>
      </c>
      <c r="O11" s="11">
        <v>21.890999999999998</v>
      </c>
      <c r="P11" s="11">
        <v>25.869</v>
      </c>
      <c r="Q11" s="11">
        <v>34.704999999999998</v>
      </c>
      <c r="R11" s="11">
        <v>16.238</v>
      </c>
      <c r="S11" s="11">
        <v>45.796999999999997</v>
      </c>
      <c r="T11" s="11">
        <v>17.925000000000001</v>
      </c>
      <c r="U11" s="11">
        <v>46.314</v>
      </c>
      <c r="V11" s="11">
        <v>19.968</v>
      </c>
      <c r="W11" s="11">
        <v>78.486000000000004</v>
      </c>
      <c r="X11" s="11">
        <v>19.885000000000002</v>
      </c>
      <c r="Y11" s="11">
        <v>28.494</v>
      </c>
      <c r="Z11" s="11">
        <v>7.0640000000000001</v>
      </c>
      <c r="AA11" s="11">
        <v>14.973000000000001</v>
      </c>
      <c r="AB11" s="11">
        <v>16.23</v>
      </c>
      <c r="AC11" s="11">
        <v>30.632999999999999</v>
      </c>
      <c r="AD11" s="11">
        <v>24.581</v>
      </c>
      <c r="AE11" s="11">
        <v>32.048999999999999</v>
      </c>
      <c r="AF11" s="11">
        <v>22.279</v>
      </c>
      <c r="AG11" s="11">
        <v>14.504</v>
      </c>
      <c r="AH11" s="11">
        <v>26.376000000000001</v>
      </c>
      <c r="AI11" s="173">
        <v>22.331</v>
      </c>
      <c r="AJ11" s="173">
        <v>11.031000000000001</v>
      </c>
      <c r="AK11" s="173">
        <v>25.34</v>
      </c>
      <c r="AL11" s="173">
        <v>20.353000000000002</v>
      </c>
      <c r="AM11" s="173">
        <v>23.809000000000001</v>
      </c>
      <c r="AN11" s="173"/>
      <c r="AO11" s="173"/>
      <c r="AP11" s="173"/>
      <c r="AQ11" s="173"/>
      <c r="AR11" s="173"/>
      <c r="AS11" s="173"/>
      <c r="AT11" s="173"/>
      <c r="AU11" s="173"/>
      <c r="AV11" s="173"/>
      <c r="AW11" s="173"/>
      <c r="AX11" s="173"/>
      <c r="AY11" s="173"/>
    </row>
    <row r="12" spans="1:54" ht="15">
      <c r="A12" s="228">
        <v>43709</v>
      </c>
      <c r="B12" s="115">
        <v>19.73</v>
      </c>
      <c r="C12" s="115">
        <v>35.090000000000003</v>
      </c>
      <c r="D12" s="116">
        <v>22</v>
      </c>
      <c r="E12" s="11">
        <v>14.042</v>
      </c>
      <c r="F12" s="11">
        <v>62.683</v>
      </c>
      <c r="G12" s="11">
        <v>16.687999999999999</v>
      </c>
      <c r="H12" s="11">
        <v>26.466000000000001</v>
      </c>
      <c r="I12" s="11">
        <v>34.341000000000001</v>
      </c>
      <c r="J12" s="11">
        <v>38.487000000000002</v>
      </c>
      <c r="K12" s="11">
        <v>22.663</v>
      </c>
      <c r="L12" s="11">
        <v>19.617000000000001</v>
      </c>
      <c r="M12" s="11">
        <v>13.733000000000001</v>
      </c>
      <c r="N12" s="11">
        <v>22</v>
      </c>
      <c r="O12" s="11">
        <v>35.322000000000003</v>
      </c>
      <c r="P12" s="11">
        <v>18.827999999999999</v>
      </c>
      <c r="Q12" s="11">
        <v>33.469000000000001</v>
      </c>
      <c r="R12" s="11">
        <v>24.582000000000001</v>
      </c>
      <c r="S12" s="11">
        <v>26.114999999999998</v>
      </c>
      <c r="T12" s="11">
        <v>16.192</v>
      </c>
      <c r="U12" s="11">
        <v>47.155999999999999</v>
      </c>
      <c r="V12" s="11">
        <v>16.036000000000001</v>
      </c>
      <c r="W12" s="11">
        <v>52.719000000000001</v>
      </c>
      <c r="X12" s="11">
        <v>18.672999999999998</v>
      </c>
      <c r="Y12" s="11">
        <v>15.272</v>
      </c>
      <c r="Z12" s="11">
        <v>17.314</v>
      </c>
      <c r="AA12" s="11">
        <v>23.98</v>
      </c>
      <c r="AB12" s="11">
        <v>25.494</v>
      </c>
      <c r="AC12" s="11">
        <v>17.774999999999999</v>
      </c>
      <c r="AD12" s="11">
        <v>20.597999999999999</v>
      </c>
      <c r="AE12" s="11">
        <v>31.530999999999999</v>
      </c>
      <c r="AF12" s="11">
        <v>25.936</v>
      </c>
      <c r="AG12" s="11">
        <v>11.000999999999999</v>
      </c>
      <c r="AH12" s="11">
        <v>13.41</v>
      </c>
      <c r="AI12" s="173">
        <v>16.384</v>
      </c>
      <c r="AJ12" s="173">
        <v>8.5500000000000007</v>
      </c>
      <c r="AK12" s="173">
        <v>40.218000000000004</v>
      </c>
      <c r="AL12" s="173">
        <v>26.986999999999998</v>
      </c>
      <c r="AM12" s="173">
        <v>15.629</v>
      </c>
      <c r="AN12" s="173"/>
      <c r="AO12" s="173"/>
      <c r="AP12" s="173"/>
      <c r="AQ12" s="173"/>
      <c r="AR12" s="173"/>
      <c r="AS12" s="173"/>
      <c r="AT12" s="173"/>
      <c r="AU12" s="173"/>
      <c r="AV12" s="173"/>
      <c r="AW12" s="173"/>
      <c r="AX12" s="173"/>
      <c r="AY12" s="173"/>
    </row>
    <row r="13" spans="1:54" ht="15">
      <c r="A13" s="228">
        <v>43739</v>
      </c>
      <c r="B13" s="115">
        <v>19.95</v>
      </c>
      <c r="C13" s="115">
        <v>33.22</v>
      </c>
      <c r="D13" s="116">
        <v>22.09</v>
      </c>
      <c r="E13" s="11">
        <v>23.390999999999998</v>
      </c>
      <c r="F13" s="11">
        <v>31.802</v>
      </c>
      <c r="G13" s="11">
        <v>19.311</v>
      </c>
      <c r="H13" s="11">
        <v>20.812999999999999</v>
      </c>
      <c r="I13" s="11">
        <v>37.35</v>
      </c>
      <c r="J13" s="11">
        <v>37.841000000000001</v>
      </c>
      <c r="K13" s="11">
        <v>14.361000000000001</v>
      </c>
      <c r="L13" s="11">
        <v>18.428000000000001</v>
      </c>
      <c r="M13" s="11">
        <v>16.082000000000001</v>
      </c>
      <c r="N13" s="11">
        <v>29.003</v>
      </c>
      <c r="O13" s="11">
        <v>16.202999999999999</v>
      </c>
      <c r="P13" s="11">
        <v>11.815</v>
      </c>
      <c r="Q13" s="11">
        <v>20.59</v>
      </c>
      <c r="R13" s="11">
        <v>17.821999999999999</v>
      </c>
      <c r="S13" s="11">
        <v>24.038</v>
      </c>
      <c r="T13" s="11">
        <v>23.521000000000001</v>
      </c>
      <c r="U13" s="11">
        <v>41.225000000000001</v>
      </c>
      <c r="V13" s="11">
        <v>14.565</v>
      </c>
      <c r="W13" s="11">
        <v>21.201000000000001</v>
      </c>
      <c r="X13" s="11">
        <v>19.143000000000001</v>
      </c>
      <c r="Y13" s="11">
        <v>12.808999999999999</v>
      </c>
      <c r="Z13" s="11">
        <v>13.775</v>
      </c>
      <c r="AA13" s="11">
        <v>13.599</v>
      </c>
      <c r="AB13" s="11">
        <v>25.190999999999999</v>
      </c>
      <c r="AC13" s="11">
        <v>27.92</v>
      </c>
      <c r="AD13" s="11">
        <v>64.031000000000006</v>
      </c>
      <c r="AE13" s="11">
        <v>35.545999999999999</v>
      </c>
      <c r="AF13" s="11">
        <v>15.612</v>
      </c>
      <c r="AG13" s="11">
        <v>10.938000000000001</v>
      </c>
      <c r="AH13" s="11">
        <v>16.417000000000002</v>
      </c>
      <c r="AI13" s="173">
        <v>21.225000000000001</v>
      </c>
      <c r="AJ13" s="173">
        <v>7.8739999999999997</v>
      </c>
      <c r="AK13" s="173">
        <v>29.260999999999999</v>
      </c>
      <c r="AL13" s="173">
        <v>36.340000000000003</v>
      </c>
      <c r="AM13" s="173">
        <v>11.176</v>
      </c>
      <c r="AN13" s="173"/>
      <c r="AO13" s="173"/>
      <c r="AP13" s="173"/>
      <c r="AQ13" s="173"/>
      <c r="AR13" s="173"/>
      <c r="AS13" s="173"/>
      <c r="AT13" s="173"/>
      <c r="AU13" s="173"/>
      <c r="AV13" s="173"/>
      <c r="AW13" s="173"/>
      <c r="AX13" s="173"/>
      <c r="AY13" s="173"/>
    </row>
    <row r="14" spans="1:54" ht="15">
      <c r="A14" s="228">
        <v>43770</v>
      </c>
      <c r="B14" s="115">
        <v>16.760000000000002</v>
      </c>
      <c r="C14" s="115">
        <v>20.34</v>
      </c>
      <c r="D14" s="116">
        <v>16.190000000000001</v>
      </c>
      <c r="E14" s="11">
        <v>13.475</v>
      </c>
      <c r="F14" s="11">
        <v>18.849</v>
      </c>
      <c r="G14" s="11">
        <v>12.048</v>
      </c>
      <c r="H14" s="11">
        <v>14.79</v>
      </c>
      <c r="I14" s="11">
        <v>20.259</v>
      </c>
      <c r="J14" s="11">
        <v>24.526</v>
      </c>
      <c r="K14" s="11">
        <v>17.451000000000001</v>
      </c>
      <c r="L14" s="11">
        <v>11.449</v>
      </c>
      <c r="M14" s="11">
        <v>10.696</v>
      </c>
      <c r="N14" s="11">
        <v>20.846</v>
      </c>
      <c r="O14" s="11">
        <v>12.507</v>
      </c>
      <c r="P14" s="11">
        <v>9.843</v>
      </c>
      <c r="Q14" s="11">
        <v>15.978999999999999</v>
      </c>
      <c r="R14" s="11">
        <v>14.788</v>
      </c>
      <c r="S14" s="11">
        <v>15.476000000000001</v>
      </c>
      <c r="T14" s="11">
        <v>15.709</v>
      </c>
      <c r="U14" s="11">
        <v>20.353999999999999</v>
      </c>
      <c r="V14" s="11">
        <v>16.376000000000001</v>
      </c>
      <c r="W14" s="11">
        <v>13.968999999999999</v>
      </c>
      <c r="X14" s="11">
        <v>15.765000000000001</v>
      </c>
      <c r="Y14" s="11">
        <v>11.622</v>
      </c>
      <c r="Z14" s="11">
        <v>8.6389999999999993</v>
      </c>
      <c r="AA14" s="11">
        <v>9.0719999999999992</v>
      </c>
      <c r="AB14" s="11">
        <v>18.863</v>
      </c>
      <c r="AC14" s="11">
        <v>17.247</v>
      </c>
      <c r="AD14" s="11">
        <v>22.946999999999999</v>
      </c>
      <c r="AE14" s="11">
        <v>16.751000000000001</v>
      </c>
      <c r="AF14" s="11">
        <v>12.701000000000001</v>
      </c>
      <c r="AG14" s="11">
        <v>9.6029999999999998</v>
      </c>
      <c r="AH14" s="11">
        <v>12.269</v>
      </c>
      <c r="AI14" s="173">
        <v>15.45</v>
      </c>
      <c r="AJ14" s="173">
        <v>7</v>
      </c>
      <c r="AK14" s="173">
        <v>15.273999999999999</v>
      </c>
      <c r="AL14" s="173">
        <v>19.062000000000001</v>
      </c>
      <c r="AM14" s="173">
        <v>9.8070000000000004</v>
      </c>
      <c r="AN14" s="173"/>
      <c r="AO14" s="173"/>
      <c r="AP14" s="173"/>
      <c r="AQ14" s="173"/>
      <c r="AR14" s="173"/>
      <c r="AS14" s="173"/>
      <c r="AT14" s="173"/>
      <c r="AU14" s="173"/>
      <c r="AV14" s="173"/>
      <c r="AW14" s="173"/>
      <c r="AX14" s="173"/>
      <c r="AY14" s="173"/>
    </row>
    <row r="15" spans="1:54" ht="15">
      <c r="A15" s="228">
        <v>43800</v>
      </c>
      <c r="B15" s="115">
        <v>15.26</v>
      </c>
      <c r="C15" s="115">
        <v>17.010000000000002</v>
      </c>
      <c r="D15" s="116">
        <v>15.25</v>
      </c>
      <c r="E15" s="11">
        <v>10.135999999999999</v>
      </c>
      <c r="F15" s="11">
        <v>15.234999999999999</v>
      </c>
      <c r="G15" s="11">
        <v>11.004</v>
      </c>
      <c r="H15" s="11">
        <v>12.122</v>
      </c>
      <c r="I15" s="11">
        <v>14.952999999999999</v>
      </c>
      <c r="J15" s="11">
        <v>17.106000000000002</v>
      </c>
      <c r="K15" s="11">
        <v>12.896000000000001</v>
      </c>
      <c r="L15" s="11">
        <v>9.3230000000000004</v>
      </c>
      <c r="M15" s="11">
        <v>9.0370000000000008</v>
      </c>
      <c r="N15" s="11">
        <v>14.654</v>
      </c>
      <c r="O15" s="11">
        <v>10.917</v>
      </c>
      <c r="P15" s="11">
        <v>8.9429999999999996</v>
      </c>
      <c r="Q15" s="11">
        <v>14.566000000000001</v>
      </c>
      <c r="R15" s="11">
        <v>12.430999999999999</v>
      </c>
      <c r="S15" s="11">
        <v>14.093999999999999</v>
      </c>
      <c r="T15" s="11">
        <v>13.583</v>
      </c>
      <c r="U15" s="11">
        <v>14.601000000000001</v>
      </c>
      <c r="V15" s="11">
        <v>14.542999999999999</v>
      </c>
      <c r="W15" s="11">
        <v>12.366</v>
      </c>
      <c r="X15" s="11">
        <v>12.451000000000001</v>
      </c>
      <c r="Y15" s="11">
        <v>10.566000000000001</v>
      </c>
      <c r="Z15" s="11">
        <v>7.4429999999999996</v>
      </c>
      <c r="AA15" s="11">
        <v>8.5709999999999997</v>
      </c>
      <c r="AB15" s="11">
        <v>13.282999999999999</v>
      </c>
      <c r="AC15" s="11">
        <v>13.619</v>
      </c>
      <c r="AD15" s="11">
        <v>13.243</v>
      </c>
      <c r="AE15" s="11">
        <v>13.163</v>
      </c>
      <c r="AF15" s="11">
        <v>11.189</v>
      </c>
      <c r="AG15" s="11">
        <v>8.1720000000000006</v>
      </c>
      <c r="AH15" s="11">
        <v>10.105</v>
      </c>
      <c r="AI15" s="173">
        <v>12.228999999999999</v>
      </c>
      <c r="AJ15" s="173">
        <v>6.6929999999999996</v>
      </c>
      <c r="AK15" s="173">
        <v>11.46</v>
      </c>
      <c r="AL15" s="173">
        <v>12</v>
      </c>
      <c r="AM15" s="173">
        <v>10.111000000000001</v>
      </c>
      <c r="AN15" s="173"/>
      <c r="AO15" s="173"/>
      <c r="AP15" s="173"/>
      <c r="AQ15" s="173"/>
      <c r="AR15" s="173"/>
      <c r="AS15" s="173"/>
      <c r="AT15" s="173"/>
      <c r="AU15" s="173"/>
      <c r="AV15" s="173"/>
      <c r="AW15" s="173"/>
      <c r="AX15" s="173"/>
      <c r="AY15" s="173"/>
    </row>
    <row r="16" spans="1:54" ht="15">
      <c r="A16" s="228">
        <v>43831</v>
      </c>
      <c r="B16" s="115">
        <v>14.48</v>
      </c>
      <c r="C16" s="115">
        <v>14.7</v>
      </c>
      <c r="D16" s="116">
        <v>13.58</v>
      </c>
      <c r="E16" s="11">
        <v>8.6310000000000002</v>
      </c>
      <c r="F16" s="11">
        <v>12.584</v>
      </c>
      <c r="G16" s="11">
        <v>10.339</v>
      </c>
      <c r="H16" s="11">
        <v>11.523999999999999</v>
      </c>
      <c r="I16" s="11">
        <v>12.752000000000001</v>
      </c>
      <c r="J16" s="11">
        <v>12.976000000000001</v>
      </c>
      <c r="K16" s="11">
        <v>10.798</v>
      </c>
      <c r="L16" s="11">
        <v>8.0830000000000002</v>
      </c>
      <c r="M16" s="11">
        <v>8.093</v>
      </c>
      <c r="N16" s="11">
        <v>11.634</v>
      </c>
      <c r="O16" s="11">
        <v>9.2550000000000008</v>
      </c>
      <c r="P16" s="11">
        <v>8.0690000000000008</v>
      </c>
      <c r="Q16" s="11">
        <v>13.29</v>
      </c>
      <c r="R16" s="11">
        <v>10.733000000000001</v>
      </c>
      <c r="S16" s="11">
        <v>12.659000000000001</v>
      </c>
      <c r="T16" s="11">
        <v>10.927</v>
      </c>
      <c r="U16" s="11">
        <v>12.547000000000001</v>
      </c>
      <c r="V16" s="11">
        <v>10.9</v>
      </c>
      <c r="W16" s="11">
        <v>11.225</v>
      </c>
      <c r="X16" s="11">
        <v>10.928000000000001</v>
      </c>
      <c r="Y16" s="11">
        <v>9.6880000000000006</v>
      </c>
      <c r="Z16" s="11">
        <v>6.8639999999999999</v>
      </c>
      <c r="AA16" s="11">
        <v>7.5449999999999999</v>
      </c>
      <c r="AB16" s="11">
        <v>13.952</v>
      </c>
      <c r="AC16" s="11">
        <v>12.372</v>
      </c>
      <c r="AD16" s="11">
        <v>10.574</v>
      </c>
      <c r="AE16" s="11">
        <v>10.891999999999999</v>
      </c>
      <c r="AF16" s="11">
        <v>9.82</v>
      </c>
      <c r="AG16" s="11">
        <v>7.4</v>
      </c>
      <c r="AH16" s="11">
        <v>9.2899999999999991</v>
      </c>
      <c r="AI16" s="173">
        <v>11.098000000000001</v>
      </c>
      <c r="AJ16" s="173">
        <v>6.1959999999999997</v>
      </c>
      <c r="AK16" s="173">
        <v>9.5530000000000008</v>
      </c>
      <c r="AL16" s="173">
        <v>10.132999999999999</v>
      </c>
      <c r="AM16" s="173">
        <v>9.516</v>
      </c>
      <c r="AN16" s="173"/>
      <c r="AO16" s="173"/>
      <c r="AP16" s="173"/>
      <c r="AQ16" s="173"/>
      <c r="AR16" s="173"/>
      <c r="AS16" s="173"/>
      <c r="AT16" s="173"/>
      <c r="AU16" s="173"/>
      <c r="AV16" s="173"/>
      <c r="AW16" s="173"/>
      <c r="AX16" s="173"/>
      <c r="AY16" s="173"/>
    </row>
    <row r="17" spans="1:51" ht="15">
      <c r="A17" s="228">
        <v>43862</v>
      </c>
      <c r="B17" s="115">
        <v>12.62</v>
      </c>
      <c r="C17" s="115">
        <v>13.51</v>
      </c>
      <c r="D17" s="116">
        <v>12.38</v>
      </c>
      <c r="E17" s="11">
        <v>7.3659999999999997</v>
      </c>
      <c r="F17" s="11">
        <v>10.667</v>
      </c>
      <c r="G17" s="11">
        <v>8.7560000000000002</v>
      </c>
      <c r="H17" s="11">
        <v>9.1620000000000008</v>
      </c>
      <c r="I17" s="11">
        <v>12.959</v>
      </c>
      <c r="J17" s="11">
        <v>16.956</v>
      </c>
      <c r="K17" s="11">
        <v>9.2349999999999994</v>
      </c>
      <c r="L17" s="11">
        <v>6.8979999999999997</v>
      </c>
      <c r="M17" s="11">
        <v>6.968</v>
      </c>
      <c r="N17" s="11">
        <v>10.656000000000001</v>
      </c>
      <c r="O17" s="11">
        <v>8.1430000000000007</v>
      </c>
      <c r="P17" s="11">
        <v>6.9729999999999999</v>
      </c>
      <c r="Q17" s="11">
        <v>11.638</v>
      </c>
      <c r="R17" s="11">
        <v>11.798999999999999</v>
      </c>
      <c r="S17" s="11">
        <v>14.048</v>
      </c>
      <c r="T17" s="11">
        <v>8.9309999999999992</v>
      </c>
      <c r="U17" s="11">
        <v>10.744</v>
      </c>
      <c r="V17" s="11">
        <v>10.385999999999999</v>
      </c>
      <c r="W17" s="11">
        <v>10.347</v>
      </c>
      <c r="X17" s="11">
        <v>9.14</v>
      </c>
      <c r="Y17" s="11">
        <v>8.452</v>
      </c>
      <c r="Z17" s="11">
        <v>6.7759999999999998</v>
      </c>
      <c r="AA17" s="11">
        <v>6.4050000000000002</v>
      </c>
      <c r="AB17" s="11">
        <v>12.17</v>
      </c>
      <c r="AC17" s="11">
        <v>11.076000000000001</v>
      </c>
      <c r="AD17" s="11">
        <v>10.898</v>
      </c>
      <c r="AE17" s="11">
        <v>8.6579999999999995</v>
      </c>
      <c r="AF17" s="11">
        <v>9.4359999999999999</v>
      </c>
      <c r="AG17" s="11">
        <v>6.4009999999999998</v>
      </c>
      <c r="AH17" s="11">
        <v>7.6669999999999998</v>
      </c>
      <c r="AI17" s="173">
        <v>9.1780000000000008</v>
      </c>
      <c r="AJ17" s="173">
        <v>5.3819999999999997</v>
      </c>
      <c r="AK17" s="173">
        <v>9.9369999999999994</v>
      </c>
      <c r="AL17" s="173">
        <v>12.856999999999999</v>
      </c>
      <c r="AM17" s="173">
        <v>8.4090000000000007</v>
      </c>
      <c r="AN17" s="173"/>
      <c r="AO17" s="173"/>
      <c r="AP17" s="173"/>
      <c r="AQ17" s="173"/>
      <c r="AR17" s="173"/>
      <c r="AS17" s="173"/>
      <c r="AT17" s="173"/>
      <c r="AU17" s="173"/>
      <c r="AV17" s="173"/>
      <c r="AW17" s="173"/>
      <c r="AX17" s="173"/>
      <c r="AY17" s="173"/>
    </row>
    <row r="18" spans="1:51" ht="15">
      <c r="A18" s="228">
        <v>43891</v>
      </c>
      <c r="B18" s="115">
        <v>19.14</v>
      </c>
      <c r="C18" s="115">
        <v>26.71</v>
      </c>
      <c r="D18" s="116">
        <v>22.1</v>
      </c>
      <c r="E18" s="11">
        <v>9.2620000000000005</v>
      </c>
      <c r="F18" s="11">
        <v>14.119</v>
      </c>
      <c r="G18" s="11">
        <v>11.599</v>
      </c>
      <c r="H18" s="11">
        <v>18.477</v>
      </c>
      <c r="I18" s="11">
        <v>29.66</v>
      </c>
      <c r="J18" s="11">
        <v>26.49</v>
      </c>
      <c r="K18" s="11">
        <v>13.999000000000001</v>
      </c>
      <c r="L18" s="11">
        <v>17.001999999999999</v>
      </c>
      <c r="M18" s="11">
        <v>12.163</v>
      </c>
      <c r="N18" s="11">
        <v>11.885</v>
      </c>
      <c r="O18" s="11">
        <v>13.981</v>
      </c>
      <c r="P18" s="11">
        <v>12.885999999999999</v>
      </c>
      <c r="Q18" s="11">
        <v>20.452000000000002</v>
      </c>
      <c r="R18" s="11">
        <v>31.885000000000002</v>
      </c>
      <c r="S18" s="11">
        <v>17.673999999999999</v>
      </c>
      <c r="T18" s="11">
        <v>30.954000000000001</v>
      </c>
      <c r="U18" s="11">
        <v>18.45</v>
      </c>
      <c r="V18" s="11">
        <v>15.673</v>
      </c>
      <c r="W18" s="11">
        <v>14.276999999999999</v>
      </c>
      <c r="X18" s="11">
        <v>14.840999999999999</v>
      </c>
      <c r="Y18" s="11">
        <v>10.78</v>
      </c>
      <c r="Z18" s="11">
        <v>11.417</v>
      </c>
      <c r="AA18" s="11">
        <v>19.530999999999999</v>
      </c>
      <c r="AB18" s="11">
        <v>24.565000000000001</v>
      </c>
      <c r="AC18" s="11">
        <v>14.692</v>
      </c>
      <c r="AD18" s="11">
        <v>35.81</v>
      </c>
      <c r="AE18" s="11">
        <v>11.678000000000001</v>
      </c>
      <c r="AF18" s="11">
        <v>18.428000000000001</v>
      </c>
      <c r="AG18" s="11">
        <v>6.8410000000000002</v>
      </c>
      <c r="AH18" s="11">
        <v>13.805999999999999</v>
      </c>
      <c r="AI18" s="173">
        <v>19.920999999999999</v>
      </c>
      <c r="AJ18" s="173">
        <v>8.5809999999999995</v>
      </c>
      <c r="AK18" s="173">
        <v>14.170999999999999</v>
      </c>
      <c r="AL18" s="173">
        <v>21.504000000000001</v>
      </c>
      <c r="AM18" s="173">
        <v>10.374000000000001</v>
      </c>
      <c r="AN18" s="173"/>
      <c r="AO18" s="173"/>
      <c r="AP18" s="173"/>
      <c r="AQ18" s="173"/>
      <c r="AR18" s="173"/>
      <c r="AS18" s="173"/>
      <c r="AT18" s="173"/>
      <c r="AU18" s="173"/>
      <c r="AV18" s="173"/>
      <c r="AW18" s="173"/>
      <c r="AX18" s="173"/>
      <c r="AY18" s="173"/>
    </row>
    <row r="19" spans="1:51" ht="15">
      <c r="A19" s="228">
        <v>43922</v>
      </c>
      <c r="B19" s="115">
        <v>40.840000000000003</v>
      </c>
      <c r="C19" s="115">
        <v>63.31</v>
      </c>
      <c r="D19" s="116">
        <v>52.61</v>
      </c>
      <c r="E19" s="11">
        <v>22.385000000000002</v>
      </c>
      <c r="F19" s="11">
        <v>29.22</v>
      </c>
      <c r="G19" s="11">
        <v>28.170999999999999</v>
      </c>
      <c r="H19" s="11">
        <v>84.096999999999994</v>
      </c>
      <c r="I19" s="11">
        <v>84.549000000000007</v>
      </c>
      <c r="J19" s="11">
        <v>96.978999999999999</v>
      </c>
      <c r="K19" s="11">
        <v>29.722999999999999</v>
      </c>
      <c r="L19" s="11">
        <v>66.801000000000002</v>
      </c>
      <c r="M19" s="11">
        <v>30.491</v>
      </c>
      <c r="N19" s="11">
        <v>35.223999999999997</v>
      </c>
      <c r="O19" s="11">
        <v>61.417999999999999</v>
      </c>
      <c r="P19" s="11">
        <v>56.481000000000002</v>
      </c>
      <c r="Q19" s="11">
        <v>46.582000000000001</v>
      </c>
      <c r="R19" s="11">
        <v>49.155000000000001</v>
      </c>
      <c r="S19" s="11">
        <v>37.381999999999998</v>
      </c>
      <c r="T19" s="11">
        <v>68.617999999999995</v>
      </c>
      <c r="U19" s="11">
        <v>43.73</v>
      </c>
      <c r="V19" s="11">
        <v>28.969000000000001</v>
      </c>
      <c r="W19" s="11">
        <v>52.738999999999997</v>
      </c>
      <c r="X19" s="11">
        <v>53.591000000000001</v>
      </c>
      <c r="Y19" s="11">
        <v>21.068999999999999</v>
      </c>
      <c r="Z19" s="11">
        <v>21.795999999999999</v>
      </c>
      <c r="AA19" s="11">
        <v>66.284999999999997</v>
      </c>
      <c r="AB19" s="11">
        <v>88.454999999999998</v>
      </c>
      <c r="AC19" s="11">
        <v>44.213999999999999</v>
      </c>
      <c r="AD19" s="11">
        <v>62.01</v>
      </c>
      <c r="AE19" s="11">
        <v>41.029000000000003</v>
      </c>
      <c r="AF19" s="11">
        <v>31.815000000000001</v>
      </c>
      <c r="AG19" s="11">
        <v>27.02</v>
      </c>
      <c r="AH19" s="11">
        <v>31.724</v>
      </c>
      <c r="AI19" s="173">
        <v>48.475999999999999</v>
      </c>
      <c r="AJ19" s="173">
        <v>21.754000000000001</v>
      </c>
      <c r="AK19" s="173">
        <v>40.597999999999999</v>
      </c>
      <c r="AL19" s="173">
        <v>29.126999999999999</v>
      </c>
      <c r="AM19" s="173">
        <v>24.257000000000001</v>
      </c>
      <c r="AN19" s="173"/>
      <c r="AO19" s="173"/>
      <c r="AP19" s="173"/>
      <c r="AQ19" s="173"/>
      <c r="AR19" s="173"/>
      <c r="AS19" s="173"/>
      <c r="AT19" s="173"/>
      <c r="AU19" s="173"/>
      <c r="AV19" s="173"/>
      <c r="AW19" s="173"/>
      <c r="AX19" s="173"/>
      <c r="AY19" s="173"/>
    </row>
    <row r="20" spans="1:51" ht="15">
      <c r="A20" s="228">
        <v>43952</v>
      </c>
      <c r="B20" s="115">
        <v>123.4</v>
      </c>
      <c r="C20" s="115">
        <v>174.31</v>
      </c>
      <c r="D20" s="116">
        <v>146.12</v>
      </c>
      <c r="E20" s="11">
        <v>130.91499999999999</v>
      </c>
      <c r="F20" s="11">
        <v>134.63300000000001</v>
      </c>
      <c r="G20" s="11">
        <v>201.85900000000001</v>
      </c>
      <c r="H20" s="11">
        <v>215.34200000000001</v>
      </c>
      <c r="I20" s="11">
        <v>179.67400000000001</v>
      </c>
      <c r="J20" s="11">
        <v>196.09299999999999</v>
      </c>
      <c r="K20" s="11">
        <v>85.676000000000002</v>
      </c>
      <c r="L20" s="11">
        <v>119.11799999999999</v>
      </c>
      <c r="M20" s="11">
        <v>81.63</v>
      </c>
      <c r="N20" s="11">
        <v>105.333</v>
      </c>
      <c r="O20" s="11">
        <v>136.99199999999999</v>
      </c>
      <c r="P20" s="11">
        <v>214.56</v>
      </c>
      <c r="Q20" s="11">
        <v>157.221</v>
      </c>
      <c r="R20" s="11">
        <v>138.011</v>
      </c>
      <c r="S20" s="11">
        <v>146.66800000000001</v>
      </c>
      <c r="T20" s="11">
        <v>201.18100000000001</v>
      </c>
      <c r="U20" s="11">
        <v>145.846</v>
      </c>
      <c r="V20" s="11">
        <v>143.93799999999999</v>
      </c>
      <c r="W20" s="11">
        <v>125.74299999999999</v>
      </c>
      <c r="X20" s="11">
        <v>202.22499999999999</v>
      </c>
      <c r="Y20" s="11">
        <v>47.21</v>
      </c>
      <c r="Z20" s="11">
        <v>86.798000000000002</v>
      </c>
      <c r="AA20" s="11">
        <v>150.74199999999999</v>
      </c>
      <c r="AB20" s="11">
        <v>217.501</v>
      </c>
      <c r="AC20" s="11">
        <v>112.333</v>
      </c>
      <c r="AD20" s="11">
        <v>152.971</v>
      </c>
      <c r="AE20" s="11">
        <v>172.74700000000001</v>
      </c>
      <c r="AF20" s="11">
        <v>181.173</v>
      </c>
      <c r="AG20" s="11">
        <v>73.069999999999993</v>
      </c>
      <c r="AH20" s="11">
        <v>122.61</v>
      </c>
      <c r="AI20" s="173">
        <v>94.966999999999999</v>
      </c>
      <c r="AJ20" s="173">
        <v>46.585000000000001</v>
      </c>
      <c r="AK20" s="173">
        <v>129.35</v>
      </c>
      <c r="AL20" s="173">
        <v>96.784000000000006</v>
      </c>
      <c r="AM20" s="173">
        <v>68.575000000000003</v>
      </c>
      <c r="AN20" s="173"/>
      <c r="AO20" s="173"/>
      <c r="AP20" s="173"/>
      <c r="AQ20" s="173"/>
      <c r="AR20" s="173"/>
      <c r="AS20" s="173"/>
      <c r="AT20" s="173"/>
      <c r="AU20" s="173"/>
      <c r="AV20" s="173"/>
      <c r="AW20" s="173"/>
      <c r="AX20" s="173"/>
      <c r="AY20" s="173"/>
    </row>
    <row r="21" spans="1:51" ht="15">
      <c r="A21" s="228">
        <v>43983</v>
      </c>
      <c r="B21" s="115">
        <v>114.77</v>
      </c>
      <c r="C21" s="115">
        <v>191.7</v>
      </c>
      <c r="D21" s="116">
        <v>151.61000000000001</v>
      </c>
      <c r="E21" s="11">
        <v>191.328</v>
      </c>
      <c r="F21" s="11">
        <v>241.33799999999999</v>
      </c>
      <c r="G21" s="11">
        <v>229.80500000000001</v>
      </c>
      <c r="H21" s="11">
        <v>250.86</v>
      </c>
      <c r="I21" s="11">
        <v>239.70599999999999</v>
      </c>
      <c r="J21" s="11">
        <v>188.07300000000001</v>
      </c>
      <c r="K21" s="11">
        <v>138.50700000000001</v>
      </c>
      <c r="L21" s="11">
        <v>89.704999999999998</v>
      </c>
      <c r="M21" s="11">
        <v>104.306</v>
      </c>
      <c r="N21" s="11">
        <v>176.74299999999999</v>
      </c>
      <c r="O21" s="11">
        <v>110.26900000000001</v>
      </c>
      <c r="P21" s="11">
        <v>227.55699999999999</v>
      </c>
      <c r="Q21" s="11">
        <v>125.923</v>
      </c>
      <c r="R21" s="11">
        <v>256.36500000000001</v>
      </c>
      <c r="S21" s="11">
        <v>97.239000000000004</v>
      </c>
      <c r="T21" s="11">
        <v>259.91500000000002</v>
      </c>
      <c r="U21" s="11">
        <v>121.66500000000001</v>
      </c>
      <c r="V21" s="11">
        <v>202.054</v>
      </c>
      <c r="W21" s="11">
        <v>70.061999999999998</v>
      </c>
      <c r="X21" s="11">
        <v>122.58199999999999</v>
      </c>
      <c r="Y21" s="11">
        <v>28.483000000000001</v>
      </c>
      <c r="Z21" s="11">
        <v>80.977999999999994</v>
      </c>
      <c r="AA21" s="11">
        <v>93.936999999999998</v>
      </c>
      <c r="AB21" s="11">
        <v>223.71700000000001</v>
      </c>
      <c r="AC21" s="11">
        <v>78.831000000000003</v>
      </c>
      <c r="AD21" s="11">
        <v>128.351</v>
      </c>
      <c r="AE21" s="11">
        <v>219.32400000000001</v>
      </c>
      <c r="AF21" s="11">
        <v>123.22799999999999</v>
      </c>
      <c r="AG21" s="11">
        <v>116.874</v>
      </c>
      <c r="AH21" s="11">
        <v>231.989</v>
      </c>
      <c r="AI21" s="173">
        <v>51.100999999999999</v>
      </c>
      <c r="AJ21" s="173">
        <v>44.472000000000001</v>
      </c>
      <c r="AK21" s="173">
        <v>161.24</v>
      </c>
      <c r="AL21" s="173">
        <v>202.02199999999999</v>
      </c>
      <c r="AM21" s="173">
        <v>93.424000000000007</v>
      </c>
      <c r="AN21" s="173"/>
      <c r="AO21" s="173"/>
      <c r="AP21" s="173"/>
      <c r="AQ21" s="173"/>
      <c r="AR21" s="173"/>
      <c r="AS21" s="173"/>
      <c r="AT21" s="173"/>
      <c r="AU21" s="173"/>
      <c r="AV21" s="173"/>
      <c r="AW21" s="173"/>
      <c r="AX21" s="173"/>
      <c r="AY21" s="173"/>
    </row>
    <row r="22" spans="1:51" ht="15">
      <c r="A22" s="228">
        <v>44013</v>
      </c>
      <c r="B22" s="115">
        <v>40.409999999999997</v>
      </c>
      <c r="C22" s="115">
        <v>89.2</v>
      </c>
      <c r="D22" s="116">
        <v>67.39</v>
      </c>
      <c r="E22" s="11">
        <v>103.224</v>
      </c>
      <c r="F22" s="11">
        <v>139.72300000000001</v>
      </c>
      <c r="G22" s="11">
        <v>105.88500000000001</v>
      </c>
      <c r="H22" s="11">
        <v>89.953999999999994</v>
      </c>
      <c r="I22" s="11">
        <v>135.90199999999999</v>
      </c>
      <c r="J22" s="11">
        <v>72.209999999999994</v>
      </c>
      <c r="K22" s="11">
        <v>52.1</v>
      </c>
      <c r="L22" s="11">
        <v>37.618000000000002</v>
      </c>
      <c r="M22" s="11">
        <v>47.771000000000001</v>
      </c>
      <c r="N22" s="11">
        <v>90.007999999999996</v>
      </c>
      <c r="O22" s="11">
        <v>52.890999999999998</v>
      </c>
      <c r="P22" s="11">
        <v>84.591999999999999</v>
      </c>
      <c r="Q22" s="11">
        <v>38.252000000000002</v>
      </c>
      <c r="R22" s="11">
        <v>176.178</v>
      </c>
      <c r="S22" s="11">
        <v>36.738999999999997</v>
      </c>
      <c r="T22" s="11">
        <v>78.263999999999996</v>
      </c>
      <c r="U22" s="11">
        <v>59.832000000000001</v>
      </c>
      <c r="V22" s="11">
        <v>129.65899999999999</v>
      </c>
      <c r="W22" s="11">
        <v>24.207000000000001</v>
      </c>
      <c r="X22" s="11">
        <v>40.064999999999998</v>
      </c>
      <c r="Y22" s="11">
        <v>12.558</v>
      </c>
      <c r="Z22" s="11">
        <v>25.859000000000002</v>
      </c>
      <c r="AA22" s="11">
        <v>35.451000000000001</v>
      </c>
      <c r="AB22" s="11">
        <v>89.656999999999996</v>
      </c>
      <c r="AC22" s="11">
        <v>37.061</v>
      </c>
      <c r="AD22" s="11">
        <v>49.923000000000002</v>
      </c>
      <c r="AE22" s="11">
        <v>65.394999999999996</v>
      </c>
      <c r="AF22" s="11">
        <v>47.043999999999997</v>
      </c>
      <c r="AG22" s="11">
        <v>38.448</v>
      </c>
      <c r="AH22" s="11">
        <v>96.102000000000004</v>
      </c>
      <c r="AI22" s="173">
        <v>19.882000000000001</v>
      </c>
      <c r="AJ22" s="173">
        <v>20.106999999999999</v>
      </c>
      <c r="AK22" s="173">
        <v>47.225000000000001</v>
      </c>
      <c r="AL22" s="173">
        <v>74.356999999999999</v>
      </c>
      <c r="AM22" s="173">
        <v>47.735999999999997</v>
      </c>
      <c r="AN22" s="173"/>
      <c r="AO22" s="173"/>
      <c r="AP22" s="173"/>
      <c r="AQ22" s="173"/>
      <c r="AR22" s="173"/>
      <c r="AS22" s="173"/>
      <c r="AT22" s="173"/>
      <c r="AU22" s="173"/>
      <c r="AV22" s="173"/>
      <c r="AW22" s="173"/>
      <c r="AX22" s="173"/>
      <c r="AY22" s="173"/>
    </row>
    <row r="23" spans="1:51" ht="15">
      <c r="A23" s="228">
        <v>44044</v>
      </c>
      <c r="B23" s="115">
        <v>26.34</v>
      </c>
      <c r="C23" s="115">
        <v>47.11</v>
      </c>
      <c r="D23" s="116">
        <v>38.630000000000003</v>
      </c>
      <c r="E23" s="11">
        <v>76.057000000000002</v>
      </c>
      <c r="F23" s="11">
        <v>44.433999999999997</v>
      </c>
      <c r="G23" s="11">
        <v>62.948999999999998</v>
      </c>
      <c r="H23" s="11">
        <v>35.966999999999999</v>
      </c>
      <c r="I23" s="11">
        <v>44.38</v>
      </c>
      <c r="J23" s="11">
        <v>46.134999999999998</v>
      </c>
      <c r="K23" s="11">
        <v>32.454999999999998</v>
      </c>
      <c r="L23" s="11">
        <v>27.747</v>
      </c>
      <c r="M23" s="11">
        <v>30.169</v>
      </c>
      <c r="N23" s="11">
        <v>30.678000000000001</v>
      </c>
      <c r="O23" s="11">
        <v>37.295000000000002</v>
      </c>
      <c r="P23" s="11">
        <v>40.554000000000002</v>
      </c>
      <c r="Q23" s="11">
        <v>20.414999999999999</v>
      </c>
      <c r="R23" s="11">
        <v>56.192</v>
      </c>
      <c r="S23" s="11">
        <v>19.913</v>
      </c>
      <c r="T23" s="11">
        <v>68.007000000000005</v>
      </c>
      <c r="U23" s="11">
        <v>26.327999999999999</v>
      </c>
      <c r="V23" s="11">
        <v>90.378</v>
      </c>
      <c r="W23" s="11">
        <v>19.888999999999999</v>
      </c>
      <c r="X23" s="11">
        <v>34.28</v>
      </c>
      <c r="Y23" s="11">
        <v>8.9179999999999993</v>
      </c>
      <c r="Z23" s="11">
        <v>18.324999999999999</v>
      </c>
      <c r="AA23" s="11">
        <v>19.972999999999999</v>
      </c>
      <c r="AB23" s="11">
        <v>41.253</v>
      </c>
      <c r="AC23" s="11">
        <v>26.224</v>
      </c>
      <c r="AD23" s="11">
        <v>39.762999999999998</v>
      </c>
      <c r="AE23" s="11">
        <v>30.542000000000002</v>
      </c>
      <c r="AF23" s="11">
        <v>21.172000000000001</v>
      </c>
      <c r="AG23" s="11">
        <v>29.843</v>
      </c>
      <c r="AH23" s="11">
        <v>30.640999999999998</v>
      </c>
      <c r="AI23" s="173">
        <v>14.148999999999999</v>
      </c>
      <c r="AJ23" s="173">
        <v>22.553000000000001</v>
      </c>
      <c r="AK23" s="173">
        <v>25.783000000000001</v>
      </c>
      <c r="AL23" s="173">
        <v>28.332000000000001</v>
      </c>
      <c r="AM23" s="173">
        <v>24.143999999999998</v>
      </c>
      <c r="AN23" s="173"/>
      <c r="AO23" s="173"/>
      <c r="AP23" s="173"/>
      <c r="AQ23" s="173"/>
      <c r="AR23" s="173"/>
      <c r="AS23" s="173"/>
      <c r="AT23" s="173"/>
      <c r="AU23" s="173"/>
      <c r="AV23" s="173"/>
      <c r="AW23" s="173"/>
      <c r="AX23" s="173"/>
      <c r="AY23" s="173"/>
    </row>
    <row r="24" spans="1:51" ht="15">
      <c r="A24" s="228">
        <v>44075</v>
      </c>
      <c r="B24" s="115">
        <v>25.59</v>
      </c>
      <c r="C24" s="115">
        <v>39.18</v>
      </c>
      <c r="D24" s="116">
        <v>32.4</v>
      </c>
      <c r="E24" s="11">
        <v>68.475999999999999</v>
      </c>
      <c r="F24" s="11">
        <v>24.521999999999998</v>
      </c>
      <c r="G24" s="11">
        <v>35.334000000000003</v>
      </c>
      <c r="H24" s="11">
        <v>44.877000000000002</v>
      </c>
      <c r="I24" s="11">
        <v>48.750999999999998</v>
      </c>
      <c r="J24" s="11">
        <v>30.183</v>
      </c>
      <c r="K24" s="11">
        <v>24.172999999999998</v>
      </c>
      <c r="L24" s="11">
        <v>17.103000000000002</v>
      </c>
      <c r="M24" s="11">
        <v>19.646000000000001</v>
      </c>
      <c r="N24" s="11">
        <v>43.008000000000003</v>
      </c>
      <c r="O24" s="11">
        <v>24.207000000000001</v>
      </c>
      <c r="P24" s="11">
        <v>37.295999999999999</v>
      </c>
      <c r="Q24" s="11">
        <v>28.922000000000001</v>
      </c>
      <c r="R24" s="11">
        <v>31.766999999999999</v>
      </c>
      <c r="S24" s="11">
        <v>18.132000000000001</v>
      </c>
      <c r="T24" s="11">
        <v>58.723999999999997</v>
      </c>
      <c r="U24" s="11">
        <v>20.91</v>
      </c>
      <c r="V24" s="11">
        <v>57.862000000000002</v>
      </c>
      <c r="W24" s="11">
        <v>18.068000000000001</v>
      </c>
      <c r="X24" s="11">
        <v>18.469000000000001</v>
      </c>
      <c r="Y24" s="11">
        <v>19.387</v>
      </c>
      <c r="Z24" s="11">
        <v>26.131</v>
      </c>
      <c r="AA24" s="11">
        <v>30.405999999999999</v>
      </c>
      <c r="AB24" s="11">
        <v>22.164999999999999</v>
      </c>
      <c r="AC24" s="11">
        <v>22.995999999999999</v>
      </c>
      <c r="AD24" s="11">
        <v>37.427</v>
      </c>
      <c r="AE24" s="11">
        <v>33.246000000000002</v>
      </c>
      <c r="AF24" s="11">
        <v>15.538</v>
      </c>
      <c r="AG24" s="11">
        <v>15.266999999999999</v>
      </c>
      <c r="AH24" s="11">
        <v>21.632000000000001</v>
      </c>
      <c r="AI24" s="173">
        <v>10.904999999999999</v>
      </c>
      <c r="AJ24" s="173">
        <v>35.868000000000002</v>
      </c>
      <c r="AK24" s="173">
        <v>32.966999999999999</v>
      </c>
      <c r="AL24" s="173">
        <v>18.062999999999999</v>
      </c>
      <c r="AM24" s="173">
        <v>13.505000000000001</v>
      </c>
      <c r="AN24" s="173"/>
      <c r="AO24" s="173"/>
      <c r="AP24" s="173"/>
      <c r="AQ24" s="173"/>
      <c r="AR24" s="173"/>
      <c r="AS24" s="173"/>
      <c r="AT24" s="173"/>
      <c r="AU24" s="173"/>
      <c r="AV24" s="173"/>
      <c r="AW24" s="173"/>
      <c r="AX24" s="173"/>
      <c r="AY24" s="173"/>
    </row>
    <row r="25" spans="1:51" ht="15">
      <c r="A25" s="228">
        <v>44105</v>
      </c>
      <c r="B25" s="115">
        <v>19.95</v>
      </c>
      <c r="C25" s="115">
        <v>32.07</v>
      </c>
      <c r="D25" s="116">
        <v>28.11</v>
      </c>
      <c r="E25" s="11">
        <v>34.360999999999997</v>
      </c>
      <c r="F25" s="11">
        <v>24.504999999999999</v>
      </c>
      <c r="G25" s="11">
        <v>29.195</v>
      </c>
      <c r="H25" s="11">
        <v>45.866999999999997</v>
      </c>
      <c r="I25" s="11">
        <v>48.697000000000003</v>
      </c>
      <c r="J25" s="11">
        <v>20.175000000000001</v>
      </c>
      <c r="K25" s="11">
        <v>22.652999999999999</v>
      </c>
      <c r="L25" s="11">
        <v>19.423999999999999</v>
      </c>
      <c r="M25" s="11">
        <v>26.712</v>
      </c>
      <c r="N25" s="11">
        <v>20.47</v>
      </c>
      <c r="O25" s="11">
        <v>16.358000000000001</v>
      </c>
      <c r="P25" s="11">
        <v>23.114999999999998</v>
      </c>
      <c r="Q25" s="11">
        <v>21.013000000000002</v>
      </c>
      <c r="R25" s="11">
        <v>26.808</v>
      </c>
      <c r="S25" s="11">
        <v>25.55</v>
      </c>
      <c r="T25" s="11">
        <v>49.015000000000001</v>
      </c>
      <c r="U25" s="11">
        <v>19.878</v>
      </c>
      <c r="V25" s="11">
        <v>24.117000000000001</v>
      </c>
      <c r="W25" s="11">
        <v>18.923999999999999</v>
      </c>
      <c r="X25" s="11">
        <v>15.644</v>
      </c>
      <c r="Y25" s="11">
        <v>15.4</v>
      </c>
      <c r="Z25" s="11">
        <v>14.846</v>
      </c>
      <c r="AA25" s="11">
        <v>28.195</v>
      </c>
      <c r="AB25" s="11">
        <v>33.238</v>
      </c>
      <c r="AC25" s="11">
        <v>67.688000000000002</v>
      </c>
      <c r="AD25" s="11">
        <v>39.28</v>
      </c>
      <c r="AE25" s="11">
        <v>20.849</v>
      </c>
      <c r="AF25" s="11">
        <v>15.208</v>
      </c>
      <c r="AG25" s="11">
        <v>18.212</v>
      </c>
      <c r="AH25" s="11">
        <v>26.338000000000001</v>
      </c>
      <c r="AI25" s="173">
        <v>10.114000000000001</v>
      </c>
      <c r="AJ25" s="173">
        <v>26.652000000000001</v>
      </c>
      <c r="AK25" s="173">
        <v>40.982999999999997</v>
      </c>
      <c r="AL25" s="173">
        <v>13.19</v>
      </c>
      <c r="AM25" s="173">
        <v>23.013999999999999</v>
      </c>
      <c r="AN25" s="173"/>
      <c r="AO25" s="173"/>
      <c r="AP25" s="173"/>
      <c r="AQ25" s="173"/>
      <c r="AR25" s="173"/>
      <c r="AS25" s="173"/>
      <c r="AT25" s="173"/>
      <c r="AU25" s="173"/>
      <c r="AV25" s="173"/>
      <c r="AW25" s="173"/>
      <c r="AX25" s="173"/>
      <c r="AY25" s="173"/>
    </row>
    <row r="26" spans="1:51" ht="15">
      <c r="A26" s="228">
        <v>44136</v>
      </c>
      <c r="B26" s="115">
        <v>16.75</v>
      </c>
      <c r="C26" s="115">
        <v>18.940000000000001</v>
      </c>
      <c r="D26" s="116">
        <v>18.13</v>
      </c>
      <c r="E26" s="11">
        <v>21.489000000000001</v>
      </c>
      <c r="F26" s="11">
        <v>16.984000000000002</v>
      </c>
      <c r="G26" s="11">
        <v>21.5</v>
      </c>
      <c r="H26" s="11">
        <v>25.661999999999999</v>
      </c>
      <c r="I26" s="11">
        <v>32.045000000000002</v>
      </c>
      <c r="J26" s="11">
        <v>23.417000000000002</v>
      </c>
      <c r="K26" s="11">
        <v>14.653</v>
      </c>
      <c r="L26" s="11">
        <v>13.131</v>
      </c>
      <c r="M26" s="11">
        <v>18.709</v>
      </c>
      <c r="N26" s="11">
        <v>16.632000000000001</v>
      </c>
      <c r="O26" s="11">
        <v>13.912000000000001</v>
      </c>
      <c r="P26" s="11">
        <v>18.010000000000002</v>
      </c>
      <c r="Q26" s="11">
        <v>17.61</v>
      </c>
      <c r="R26" s="11">
        <v>18.417999999999999</v>
      </c>
      <c r="S26" s="11">
        <v>17.321999999999999</v>
      </c>
      <c r="T26" s="11">
        <v>24.98</v>
      </c>
      <c r="U26" s="11">
        <v>20.98</v>
      </c>
      <c r="V26" s="11">
        <v>16.544</v>
      </c>
      <c r="W26" s="11">
        <v>15.557</v>
      </c>
      <c r="X26" s="11">
        <v>14.122</v>
      </c>
      <c r="Y26" s="11">
        <v>10.009</v>
      </c>
      <c r="Z26" s="11">
        <v>10.218</v>
      </c>
      <c r="AA26" s="11">
        <v>21.062999999999999</v>
      </c>
      <c r="AB26" s="11">
        <v>20.48</v>
      </c>
      <c r="AC26" s="11">
        <v>24.081</v>
      </c>
      <c r="AD26" s="11">
        <v>19.030999999999999</v>
      </c>
      <c r="AE26" s="11">
        <v>16.937999999999999</v>
      </c>
      <c r="AF26" s="11">
        <v>13.237</v>
      </c>
      <c r="AG26" s="11">
        <v>13.651999999999999</v>
      </c>
      <c r="AH26" s="11">
        <v>19.138999999999999</v>
      </c>
      <c r="AI26" s="173">
        <v>8.9920000000000009</v>
      </c>
      <c r="AJ26" s="173">
        <v>13.977</v>
      </c>
      <c r="AK26" s="173">
        <v>21.46</v>
      </c>
      <c r="AL26" s="173">
        <v>11.555999999999999</v>
      </c>
      <c r="AM26" s="173">
        <v>13.199</v>
      </c>
      <c r="AN26" s="173"/>
      <c r="AO26" s="173"/>
      <c r="AP26" s="173"/>
      <c r="AQ26" s="173"/>
      <c r="AR26" s="173"/>
      <c r="AS26" s="173"/>
      <c r="AT26" s="173"/>
      <c r="AU26" s="173"/>
      <c r="AV26" s="173"/>
      <c r="AW26" s="173"/>
      <c r="AX26" s="173"/>
      <c r="AY26" s="173"/>
    </row>
    <row r="27" spans="1:51" ht="15">
      <c r="A27" s="228">
        <v>44166</v>
      </c>
      <c r="B27" s="115">
        <v>15.25</v>
      </c>
      <c r="C27" s="115">
        <v>15.25</v>
      </c>
      <c r="D27" s="116">
        <v>15.25</v>
      </c>
      <c r="E27" s="11">
        <v>17.504000000000001</v>
      </c>
      <c r="F27" s="11">
        <v>15.667999999999999</v>
      </c>
      <c r="G27" s="11">
        <v>18.242999999999999</v>
      </c>
      <c r="H27" s="11">
        <v>19.713999999999999</v>
      </c>
      <c r="I27" s="11">
        <v>21.512</v>
      </c>
      <c r="J27" s="11">
        <v>17.402000000000001</v>
      </c>
      <c r="K27" s="11">
        <v>12.048999999999999</v>
      </c>
      <c r="L27" s="11">
        <v>11.225</v>
      </c>
      <c r="M27" s="11">
        <v>13.112</v>
      </c>
      <c r="N27" s="11">
        <v>14.426</v>
      </c>
      <c r="O27" s="11">
        <v>12.644</v>
      </c>
      <c r="P27" s="11">
        <v>16.440999999999999</v>
      </c>
      <c r="Q27" s="11">
        <v>15.007</v>
      </c>
      <c r="R27" s="11">
        <v>16.965</v>
      </c>
      <c r="S27" s="11">
        <v>14.823</v>
      </c>
      <c r="T27" s="11">
        <v>18.52</v>
      </c>
      <c r="U27" s="11">
        <v>18.405999999999999</v>
      </c>
      <c r="V27" s="11">
        <v>14.808999999999999</v>
      </c>
      <c r="W27" s="11">
        <v>12.475</v>
      </c>
      <c r="X27" s="11">
        <v>12.898</v>
      </c>
      <c r="Y27" s="11">
        <v>8.6419999999999995</v>
      </c>
      <c r="Z27" s="11">
        <v>9.65</v>
      </c>
      <c r="AA27" s="11">
        <v>15.249000000000001</v>
      </c>
      <c r="AB27" s="11">
        <v>16.364000000000001</v>
      </c>
      <c r="AC27" s="11">
        <v>14.552</v>
      </c>
      <c r="AD27" s="11">
        <v>15.609</v>
      </c>
      <c r="AE27" s="11">
        <v>15.204000000000001</v>
      </c>
      <c r="AF27" s="11">
        <v>11.484999999999999</v>
      </c>
      <c r="AG27" s="11">
        <v>11.587</v>
      </c>
      <c r="AH27" s="11">
        <v>15.4</v>
      </c>
      <c r="AI27" s="173">
        <v>8.5879999999999992</v>
      </c>
      <c r="AJ27" s="173">
        <v>10.477</v>
      </c>
      <c r="AK27" s="173">
        <v>14.276999999999999</v>
      </c>
      <c r="AL27" s="173">
        <v>11.842000000000001</v>
      </c>
      <c r="AM27" s="173">
        <v>9.8989999999999991</v>
      </c>
      <c r="AN27" s="173"/>
      <c r="AO27" s="173"/>
      <c r="AP27" s="173"/>
      <c r="AQ27" s="173"/>
      <c r="AR27" s="173"/>
      <c r="AS27" s="173"/>
      <c r="AT27" s="173"/>
      <c r="AU27" s="173"/>
      <c r="AV27" s="173"/>
      <c r="AW27" s="173"/>
      <c r="AX27" s="173"/>
      <c r="AY27" s="173"/>
    </row>
    <row r="28" spans="1:51" ht="15">
      <c r="A28" s="228">
        <v>44197</v>
      </c>
      <c r="B28" s="115">
        <v>14.48</v>
      </c>
      <c r="C28" s="115">
        <v>14.7</v>
      </c>
      <c r="D28" s="116">
        <v>13.58</v>
      </c>
      <c r="E28" s="11">
        <v>14.638</v>
      </c>
      <c r="F28" s="11">
        <v>14.583</v>
      </c>
      <c r="G28" s="11">
        <v>16.77</v>
      </c>
      <c r="H28" s="11">
        <v>16.940000000000001</v>
      </c>
      <c r="I28" s="11">
        <v>16.620999999999999</v>
      </c>
      <c r="J28" s="11">
        <v>14.723000000000001</v>
      </c>
      <c r="K28" s="11">
        <v>10.462999999999999</v>
      </c>
      <c r="L28" s="11">
        <v>10.087</v>
      </c>
      <c r="M28" s="11">
        <v>10.413</v>
      </c>
      <c r="N28" s="11">
        <v>12.407999999999999</v>
      </c>
      <c r="O28" s="11">
        <v>11.423</v>
      </c>
      <c r="P28" s="11">
        <v>14.992000000000001</v>
      </c>
      <c r="Q28" s="11">
        <v>12.914999999999999</v>
      </c>
      <c r="R28" s="11">
        <v>15.173</v>
      </c>
      <c r="S28" s="11">
        <v>12.068</v>
      </c>
      <c r="T28" s="11">
        <v>16.047000000000001</v>
      </c>
      <c r="U28" s="11">
        <v>14.085000000000001</v>
      </c>
      <c r="V28" s="11">
        <v>13.459</v>
      </c>
      <c r="W28" s="11">
        <v>10.989000000000001</v>
      </c>
      <c r="X28" s="11">
        <v>11.82</v>
      </c>
      <c r="Y28" s="11">
        <v>8.0630000000000006</v>
      </c>
      <c r="Z28" s="11">
        <v>8.5299999999999994</v>
      </c>
      <c r="AA28" s="11">
        <v>15.771000000000001</v>
      </c>
      <c r="AB28" s="11">
        <v>14.874000000000001</v>
      </c>
      <c r="AC28" s="11">
        <v>11.816000000000001</v>
      </c>
      <c r="AD28" s="11">
        <v>13.064</v>
      </c>
      <c r="AE28" s="11">
        <v>13.481</v>
      </c>
      <c r="AF28" s="11">
        <v>10.420999999999999</v>
      </c>
      <c r="AG28" s="11">
        <v>10.532</v>
      </c>
      <c r="AH28" s="11">
        <v>13.989000000000001</v>
      </c>
      <c r="AI28" s="173">
        <v>7.9379999999999997</v>
      </c>
      <c r="AJ28" s="173">
        <v>8.6890000000000001</v>
      </c>
      <c r="AK28" s="173">
        <v>12.282999999999999</v>
      </c>
      <c r="AL28" s="173">
        <v>11.009</v>
      </c>
      <c r="AM28" s="173">
        <v>8.423</v>
      </c>
      <c r="AN28" s="173"/>
      <c r="AO28" s="173"/>
      <c r="AP28" s="173"/>
      <c r="AQ28" s="173"/>
      <c r="AR28" s="173"/>
      <c r="AS28" s="173"/>
      <c r="AT28" s="173"/>
      <c r="AU28" s="173"/>
      <c r="AV28" s="173"/>
      <c r="AW28" s="173"/>
      <c r="AX28" s="173"/>
      <c r="AY28" s="173"/>
    </row>
    <row r="29" spans="1:51" ht="15">
      <c r="A29" s="228">
        <v>44228</v>
      </c>
      <c r="B29" s="115">
        <v>12.62</v>
      </c>
      <c r="C29" s="115">
        <v>13.51</v>
      </c>
      <c r="D29" s="116">
        <v>12.38</v>
      </c>
      <c r="E29" s="11">
        <v>12.018000000000001</v>
      </c>
      <c r="F29" s="11">
        <v>11.952999999999999</v>
      </c>
      <c r="G29" s="11">
        <v>13.048999999999999</v>
      </c>
      <c r="H29" s="11">
        <v>16.312999999999999</v>
      </c>
      <c r="I29" s="11">
        <v>20.468</v>
      </c>
      <c r="J29" s="11">
        <v>12.166</v>
      </c>
      <c r="K29" s="11">
        <v>8.641</v>
      </c>
      <c r="L29" s="11">
        <v>8.3979999999999997</v>
      </c>
      <c r="M29" s="11">
        <v>9.2729999999999997</v>
      </c>
      <c r="N29" s="11">
        <v>10.494999999999999</v>
      </c>
      <c r="O29" s="11">
        <v>9.5210000000000008</v>
      </c>
      <c r="P29" s="11">
        <v>12.651999999999999</v>
      </c>
      <c r="Q29" s="11">
        <v>13.494999999999999</v>
      </c>
      <c r="R29" s="11">
        <v>15.999000000000001</v>
      </c>
      <c r="S29" s="11">
        <v>9.5779999999999994</v>
      </c>
      <c r="T29" s="11">
        <v>13.28</v>
      </c>
      <c r="U29" s="11">
        <v>12.930999999999999</v>
      </c>
      <c r="V29" s="11">
        <v>11.928000000000001</v>
      </c>
      <c r="W29" s="11">
        <v>8.8979999999999997</v>
      </c>
      <c r="X29" s="11">
        <v>9.9339999999999993</v>
      </c>
      <c r="Y29" s="11">
        <v>7.4669999999999996</v>
      </c>
      <c r="Z29" s="11">
        <v>7.0190000000000001</v>
      </c>
      <c r="AA29" s="11">
        <v>13.21</v>
      </c>
      <c r="AB29" s="11">
        <v>12.683</v>
      </c>
      <c r="AC29" s="11">
        <v>11.667</v>
      </c>
      <c r="AD29" s="11">
        <v>10.118</v>
      </c>
      <c r="AE29" s="11">
        <v>12.278</v>
      </c>
      <c r="AF29" s="11">
        <v>8.6959999999999997</v>
      </c>
      <c r="AG29" s="11">
        <v>8.4540000000000006</v>
      </c>
      <c r="AH29" s="11">
        <v>11.246</v>
      </c>
      <c r="AI29" s="173">
        <v>6.6559999999999997</v>
      </c>
      <c r="AJ29" s="173">
        <v>8.7989999999999995</v>
      </c>
      <c r="AK29" s="173">
        <v>14.406000000000001</v>
      </c>
      <c r="AL29" s="173">
        <v>9.4429999999999996</v>
      </c>
      <c r="AM29" s="173">
        <v>6.952</v>
      </c>
      <c r="AN29" s="173"/>
      <c r="AO29" s="173"/>
      <c r="AP29" s="173"/>
      <c r="AQ29" s="173"/>
      <c r="AR29" s="173"/>
      <c r="AS29" s="173"/>
      <c r="AT29" s="173"/>
      <c r="AU29" s="173"/>
      <c r="AV29" s="173"/>
      <c r="AW29" s="173"/>
      <c r="AX29" s="173"/>
      <c r="AY29" s="173"/>
    </row>
    <row r="30" spans="1:51" ht="15">
      <c r="A30" s="228">
        <v>44256</v>
      </c>
      <c r="B30" s="115">
        <v>19.14</v>
      </c>
      <c r="C30" s="115">
        <v>26.71</v>
      </c>
      <c r="D30" s="116">
        <v>22.1</v>
      </c>
      <c r="E30" s="11">
        <v>16.138999999999999</v>
      </c>
      <c r="F30" s="11">
        <v>15.666</v>
      </c>
      <c r="G30" s="11">
        <v>25.466999999999999</v>
      </c>
      <c r="H30" s="11">
        <v>35.588999999999999</v>
      </c>
      <c r="I30" s="11">
        <v>31.582000000000001</v>
      </c>
      <c r="J30" s="11">
        <v>17.998000000000001</v>
      </c>
      <c r="K30" s="11">
        <v>19.844000000000001</v>
      </c>
      <c r="L30" s="11">
        <v>13.843</v>
      </c>
      <c r="M30" s="11">
        <v>10.8</v>
      </c>
      <c r="N30" s="11">
        <v>17.390999999999998</v>
      </c>
      <c r="O30" s="11">
        <v>16.853999999999999</v>
      </c>
      <c r="P30" s="11">
        <v>22.327000000000002</v>
      </c>
      <c r="Q30" s="11">
        <v>35.426000000000002</v>
      </c>
      <c r="R30" s="11">
        <v>20.324999999999999</v>
      </c>
      <c r="S30" s="11">
        <v>32.185000000000002</v>
      </c>
      <c r="T30" s="11">
        <v>22.885999999999999</v>
      </c>
      <c r="U30" s="11">
        <v>18.853000000000002</v>
      </c>
      <c r="V30" s="11">
        <v>16.588999999999999</v>
      </c>
      <c r="W30" s="11">
        <v>14.654</v>
      </c>
      <c r="X30" s="11">
        <v>12.510999999999999</v>
      </c>
      <c r="Y30" s="11">
        <v>12.523999999999999</v>
      </c>
      <c r="Z30" s="11">
        <v>20.779</v>
      </c>
      <c r="AA30" s="11">
        <v>26.238</v>
      </c>
      <c r="AB30" s="11">
        <v>17.100999999999999</v>
      </c>
      <c r="AC30" s="11">
        <v>37.334000000000003</v>
      </c>
      <c r="AD30" s="11">
        <v>13.622999999999999</v>
      </c>
      <c r="AE30" s="11">
        <v>22.753</v>
      </c>
      <c r="AF30" s="11">
        <v>9.2910000000000004</v>
      </c>
      <c r="AG30" s="11">
        <v>15.19</v>
      </c>
      <c r="AH30" s="11">
        <v>23.722000000000001</v>
      </c>
      <c r="AI30" s="173">
        <v>10.205</v>
      </c>
      <c r="AJ30" s="173">
        <v>13.303000000000001</v>
      </c>
      <c r="AK30" s="173">
        <v>23.753</v>
      </c>
      <c r="AL30" s="173">
        <v>11.753</v>
      </c>
      <c r="AM30" s="173">
        <v>8.99</v>
      </c>
      <c r="AN30" s="173"/>
      <c r="AO30" s="173"/>
      <c r="AP30" s="173"/>
      <c r="AQ30" s="173"/>
      <c r="AR30" s="173"/>
      <c r="AS30" s="173"/>
      <c r="AT30" s="173"/>
      <c r="AU30" s="173"/>
      <c r="AV30" s="173"/>
      <c r="AW30" s="173"/>
      <c r="AX30" s="173"/>
      <c r="AY30" s="173"/>
    </row>
    <row r="31" spans="1:51" ht="15">
      <c r="A31" s="228">
        <v>44287</v>
      </c>
      <c r="B31" s="115">
        <v>40.840000000000003</v>
      </c>
      <c r="C31" s="115">
        <v>63.31</v>
      </c>
      <c r="D31" s="116">
        <v>52.61</v>
      </c>
      <c r="E31" s="11">
        <v>31.962</v>
      </c>
      <c r="F31" s="11">
        <v>35.063000000000002</v>
      </c>
      <c r="G31" s="11">
        <v>98.393000000000001</v>
      </c>
      <c r="H31" s="11">
        <v>94.602999999999994</v>
      </c>
      <c r="I31" s="11">
        <v>107.22199999999999</v>
      </c>
      <c r="J31" s="11">
        <v>35.046999999999997</v>
      </c>
      <c r="K31" s="11">
        <v>72.043000000000006</v>
      </c>
      <c r="L31" s="11">
        <v>33.445999999999998</v>
      </c>
      <c r="M31" s="11">
        <v>31.311</v>
      </c>
      <c r="N31" s="11">
        <v>68.747</v>
      </c>
      <c r="O31" s="11">
        <v>64.567999999999998</v>
      </c>
      <c r="P31" s="11">
        <v>48.594000000000001</v>
      </c>
      <c r="Q31" s="11">
        <v>52.784999999999997</v>
      </c>
      <c r="R31" s="11">
        <v>40.494</v>
      </c>
      <c r="S31" s="11">
        <v>69.994</v>
      </c>
      <c r="T31" s="11">
        <v>48.826000000000001</v>
      </c>
      <c r="U31" s="11">
        <v>33.167999999999999</v>
      </c>
      <c r="V31" s="11">
        <v>56.478999999999999</v>
      </c>
      <c r="W31" s="11">
        <v>52.344999999999999</v>
      </c>
      <c r="X31" s="11">
        <v>23.105</v>
      </c>
      <c r="Y31" s="11">
        <v>22.547000000000001</v>
      </c>
      <c r="Z31" s="11">
        <v>68.921999999999997</v>
      </c>
      <c r="AA31" s="11">
        <v>92.784999999999997</v>
      </c>
      <c r="AB31" s="11">
        <v>47.935000000000002</v>
      </c>
      <c r="AC31" s="11">
        <v>63.738999999999997</v>
      </c>
      <c r="AD31" s="11">
        <v>44.53</v>
      </c>
      <c r="AE31" s="11">
        <v>37.033999999999999</v>
      </c>
      <c r="AF31" s="11">
        <v>30.861999999999998</v>
      </c>
      <c r="AG31" s="11">
        <v>34.116</v>
      </c>
      <c r="AH31" s="11">
        <v>55.284999999999997</v>
      </c>
      <c r="AI31" s="173">
        <v>23.581</v>
      </c>
      <c r="AJ31" s="173">
        <v>37.283000000000001</v>
      </c>
      <c r="AK31" s="173">
        <v>31.754000000000001</v>
      </c>
      <c r="AL31" s="173">
        <v>26.044</v>
      </c>
      <c r="AM31" s="173">
        <v>20.382999999999999</v>
      </c>
      <c r="AN31" s="173"/>
      <c r="AO31" s="173"/>
      <c r="AP31" s="173"/>
      <c r="AQ31" s="173"/>
      <c r="AR31" s="173"/>
      <c r="AS31" s="173"/>
      <c r="AT31" s="173"/>
      <c r="AU31" s="173"/>
      <c r="AV31" s="173"/>
      <c r="AW31" s="173"/>
      <c r="AX31" s="173"/>
      <c r="AY31" s="173"/>
    </row>
    <row r="32" spans="1:51" ht="15">
      <c r="A32" s="228">
        <v>44317</v>
      </c>
      <c r="B32" s="115">
        <v>123.4</v>
      </c>
      <c r="C32" s="115">
        <v>174.31</v>
      </c>
      <c r="D32" s="116">
        <v>146.12</v>
      </c>
      <c r="E32" s="11">
        <v>141</v>
      </c>
      <c r="F32" s="11">
        <v>218.197</v>
      </c>
      <c r="G32" s="11">
        <v>229.113</v>
      </c>
      <c r="H32" s="11">
        <v>187.215</v>
      </c>
      <c r="I32" s="11">
        <v>204.35300000000001</v>
      </c>
      <c r="J32" s="11">
        <v>92.48</v>
      </c>
      <c r="K32" s="11">
        <v>123.687</v>
      </c>
      <c r="L32" s="11">
        <v>87.442999999999998</v>
      </c>
      <c r="M32" s="11">
        <v>101.77500000000001</v>
      </c>
      <c r="N32" s="11">
        <v>144.05000000000001</v>
      </c>
      <c r="O32" s="11">
        <v>224.94300000000001</v>
      </c>
      <c r="P32" s="11">
        <v>157.86799999999999</v>
      </c>
      <c r="Q32" s="11">
        <v>142.58799999999999</v>
      </c>
      <c r="R32" s="11">
        <v>151.46299999999999</v>
      </c>
      <c r="S32" s="11">
        <v>204.42</v>
      </c>
      <c r="T32" s="11">
        <v>150.29</v>
      </c>
      <c r="U32" s="11">
        <v>152.702</v>
      </c>
      <c r="V32" s="11">
        <v>128.643</v>
      </c>
      <c r="W32" s="11">
        <v>197.47</v>
      </c>
      <c r="X32" s="11">
        <v>47.933999999999997</v>
      </c>
      <c r="Y32" s="11">
        <v>87.162999999999997</v>
      </c>
      <c r="Z32" s="11">
        <v>155.911</v>
      </c>
      <c r="AA32" s="11">
        <v>225.87100000000001</v>
      </c>
      <c r="AB32" s="11">
        <v>119.968</v>
      </c>
      <c r="AC32" s="11">
        <v>155.096</v>
      </c>
      <c r="AD32" s="11">
        <v>179.88</v>
      </c>
      <c r="AE32" s="11">
        <v>190.97399999999999</v>
      </c>
      <c r="AF32" s="11">
        <v>78.406999999999996</v>
      </c>
      <c r="AG32" s="11">
        <v>125.956</v>
      </c>
      <c r="AH32" s="11">
        <v>99.652000000000001</v>
      </c>
      <c r="AI32" s="173">
        <v>49.328000000000003</v>
      </c>
      <c r="AJ32" s="173">
        <v>119.66800000000001</v>
      </c>
      <c r="AK32" s="173">
        <v>101.447</v>
      </c>
      <c r="AL32" s="173">
        <v>70.364999999999995</v>
      </c>
      <c r="AM32" s="173">
        <v>126.124</v>
      </c>
      <c r="AN32" s="173"/>
      <c r="AO32" s="173"/>
      <c r="AP32" s="173"/>
      <c r="AQ32" s="173"/>
      <c r="AR32" s="173"/>
      <c r="AS32" s="173"/>
      <c r="AT32" s="173"/>
      <c r="AU32" s="173"/>
      <c r="AV32" s="173"/>
      <c r="AW32" s="173"/>
      <c r="AX32" s="173"/>
      <c r="AY32" s="173"/>
    </row>
    <row r="33" spans="1:51" ht="15">
      <c r="A33" s="228">
        <v>44348</v>
      </c>
      <c r="B33" s="115">
        <v>114.77</v>
      </c>
      <c r="C33" s="115">
        <v>191.7</v>
      </c>
      <c r="D33" s="116">
        <v>151.61000000000001</v>
      </c>
      <c r="E33" s="11">
        <v>245.75200000000001</v>
      </c>
      <c r="F33" s="11">
        <v>236.60599999999999</v>
      </c>
      <c r="G33" s="11">
        <v>256.47199999999998</v>
      </c>
      <c r="H33" s="11">
        <v>243.90600000000001</v>
      </c>
      <c r="I33" s="11">
        <v>191.32900000000001</v>
      </c>
      <c r="J33" s="11">
        <v>143.53</v>
      </c>
      <c r="K33" s="11">
        <v>91.921000000000006</v>
      </c>
      <c r="L33" s="11">
        <v>109.184</v>
      </c>
      <c r="M33" s="11">
        <v>174.20099999999999</v>
      </c>
      <c r="N33" s="11">
        <v>113.818</v>
      </c>
      <c r="O33" s="11">
        <v>231.99100000000001</v>
      </c>
      <c r="P33" s="11">
        <v>131.892</v>
      </c>
      <c r="Q33" s="11">
        <v>260.47399999999999</v>
      </c>
      <c r="R33" s="11">
        <v>99.215999999999994</v>
      </c>
      <c r="S33" s="11">
        <v>261.51600000000002</v>
      </c>
      <c r="T33" s="11">
        <v>127.319</v>
      </c>
      <c r="U33" s="11">
        <v>207.07900000000001</v>
      </c>
      <c r="V33" s="11">
        <v>71.409000000000006</v>
      </c>
      <c r="W33" s="11">
        <v>121.378</v>
      </c>
      <c r="X33" s="11">
        <v>31.548999999999999</v>
      </c>
      <c r="Y33" s="11">
        <v>81.756</v>
      </c>
      <c r="Z33" s="11">
        <v>95.483000000000004</v>
      </c>
      <c r="AA33" s="11">
        <v>227.77099999999999</v>
      </c>
      <c r="AB33" s="11">
        <v>82.972999999999999</v>
      </c>
      <c r="AC33" s="11">
        <v>129.25200000000001</v>
      </c>
      <c r="AD33" s="11">
        <v>223.40700000000001</v>
      </c>
      <c r="AE33" s="11">
        <v>126.624</v>
      </c>
      <c r="AF33" s="11">
        <v>122.56699999999999</v>
      </c>
      <c r="AG33" s="11">
        <v>234.56</v>
      </c>
      <c r="AH33" s="11">
        <v>53.4</v>
      </c>
      <c r="AI33" s="173">
        <v>46.491999999999997</v>
      </c>
      <c r="AJ33" s="173">
        <v>162.755</v>
      </c>
      <c r="AK33" s="173">
        <v>206.167</v>
      </c>
      <c r="AL33" s="173">
        <v>95.4</v>
      </c>
      <c r="AM33" s="173">
        <v>189.631</v>
      </c>
      <c r="AN33" s="173"/>
      <c r="AO33" s="173"/>
      <c r="AP33" s="173"/>
      <c r="AQ33" s="173"/>
      <c r="AR33" s="173"/>
      <c r="AS33" s="173"/>
      <c r="AT33" s="173"/>
      <c r="AU33" s="173"/>
      <c r="AV33" s="173"/>
      <c r="AW33" s="173"/>
      <c r="AX33" s="173"/>
      <c r="AY33" s="173"/>
    </row>
    <row r="34" spans="1:51" ht="15">
      <c r="A34" s="228">
        <v>44378</v>
      </c>
      <c r="B34" s="115">
        <v>40.409999999999997</v>
      </c>
      <c r="C34" s="115">
        <v>89.2</v>
      </c>
      <c r="D34" s="116">
        <v>67.39</v>
      </c>
      <c r="E34" s="11">
        <v>140.71700000000001</v>
      </c>
      <c r="F34" s="11">
        <v>107.69799999999999</v>
      </c>
      <c r="G34" s="11">
        <v>90.975999999999999</v>
      </c>
      <c r="H34" s="11">
        <v>141.53100000000001</v>
      </c>
      <c r="I34" s="11">
        <v>73.16</v>
      </c>
      <c r="J34" s="11">
        <v>54.277999999999999</v>
      </c>
      <c r="K34" s="11">
        <v>38.765999999999998</v>
      </c>
      <c r="L34" s="11">
        <v>50.000999999999998</v>
      </c>
      <c r="M34" s="11">
        <v>88.959000000000003</v>
      </c>
      <c r="N34" s="11">
        <v>54.506</v>
      </c>
      <c r="O34" s="11">
        <v>85.424000000000007</v>
      </c>
      <c r="P34" s="11">
        <v>39.994</v>
      </c>
      <c r="Q34" s="11">
        <v>177.54499999999999</v>
      </c>
      <c r="R34" s="11">
        <v>37.963999999999999</v>
      </c>
      <c r="S34" s="11">
        <v>78.506</v>
      </c>
      <c r="T34" s="11">
        <v>64.177000000000007</v>
      </c>
      <c r="U34" s="11">
        <v>131.61000000000001</v>
      </c>
      <c r="V34" s="11">
        <v>25.167000000000002</v>
      </c>
      <c r="W34" s="11">
        <v>39.808</v>
      </c>
      <c r="X34" s="11">
        <v>13.917</v>
      </c>
      <c r="Y34" s="11">
        <v>26.302</v>
      </c>
      <c r="Z34" s="11">
        <v>35.999000000000002</v>
      </c>
      <c r="AA34" s="11">
        <v>90.364000000000004</v>
      </c>
      <c r="AB34" s="11">
        <v>37.664000000000001</v>
      </c>
      <c r="AC34" s="11">
        <v>50.348999999999997</v>
      </c>
      <c r="AD34" s="11">
        <v>66.27</v>
      </c>
      <c r="AE34" s="11">
        <v>48.744999999999997</v>
      </c>
      <c r="AF34" s="11">
        <v>42.427999999999997</v>
      </c>
      <c r="AG34" s="11">
        <v>96.882999999999996</v>
      </c>
      <c r="AH34" s="11">
        <v>21.425000000000001</v>
      </c>
      <c r="AI34" s="173">
        <v>21.295000000000002</v>
      </c>
      <c r="AJ34" s="173">
        <v>47.698</v>
      </c>
      <c r="AK34" s="173">
        <v>75.450999999999993</v>
      </c>
      <c r="AL34" s="173">
        <v>48.819000000000003</v>
      </c>
      <c r="AM34" s="173">
        <v>107.402</v>
      </c>
      <c r="AN34" s="173"/>
      <c r="AO34" s="173"/>
      <c r="AP34" s="173"/>
      <c r="AQ34" s="173"/>
      <c r="AR34" s="173"/>
      <c r="AS34" s="173"/>
      <c r="AT34" s="173"/>
      <c r="AU34" s="173"/>
      <c r="AV34" s="173"/>
      <c r="AW34" s="173"/>
      <c r="AX34" s="173"/>
      <c r="AY34" s="173"/>
    </row>
    <row r="35" spans="1:51" ht="15">
      <c r="A35" s="228">
        <v>44409</v>
      </c>
      <c r="B35" s="115">
        <v>26.34</v>
      </c>
      <c r="C35" s="115">
        <v>47.11</v>
      </c>
      <c r="D35" s="116">
        <v>38.630000000000003</v>
      </c>
      <c r="E35" s="11">
        <v>44.875999999999998</v>
      </c>
      <c r="F35" s="11">
        <v>64.159000000000006</v>
      </c>
      <c r="G35" s="11">
        <v>36.54</v>
      </c>
      <c r="H35" s="11">
        <v>46.356000000000002</v>
      </c>
      <c r="I35" s="11">
        <v>46.768999999999998</v>
      </c>
      <c r="J35" s="11">
        <v>34.164999999999999</v>
      </c>
      <c r="K35" s="11">
        <v>28.815999999999999</v>
      </c>
      <c r="L35" s="11">
        <v>31.405000000000001</v>
      </c>
      <c r="M35" s="11">
        <v>30.1</v>
      </c>
      <c r="N35" s="11">
        <v>38.531999999999996</v>
      </c>
      <c r="O35" s="11">
        <v>41.012999999999998</v>
      </c>
      <c r="P35" s="11">
        <v>21.231000000000002</v>
      </c>
      <c r="Q35" s="11">
        <v>56.67</v>
      </c>
      <c r="R35" s="11">
        <v>20.939</v>
      </c>
      <c r="S35" s="11">
        <v>68.256</v>
      </c>
      <c r="T35" s="11">
        <v>27.882000000000001</v>
      </c>
      <c r="U35" s="11">
        <v>91.933999999999997</v>
      </c>
      <c r="V35" s="11">
        <v>20.771999999999998</v>
      </c>
      <c r="W35" s="11">
        <v>34.100999999999999</v>
      </c>
      <c r="X35" s="11">
        <v>10.023999999999999</v>
      </c>
      <c r="Y35" s="11">
        <v>18.719000000000001</v>
      </c>
      <c r="Z35" s="11">
        <v>20.338999999999999</v>
      </c>
      <c r="AA35" s="11">
        <v>41.564999999999998</v>
      </c>
      <c r="AB35" s="11">
        <v>28.56</v>
      </c>
      <c r="AC35" s="11">
        <v>40.146999999999998</v>
      </c>
      <c r="AD35" s="11">
        <v>31.038</v>
      </c>
      <c r="AE35" s="11">
        <v>22.446999999999999</v>
      </c>
      <c r="AF35" s="11">
        <v>31.88</v>
      </c>
      <c r="AG35" s="11">
        <v>31.077000000000002</v>
      </c>
      <c r="AH35" s="11">
        <v>15.484999999999999</v>
      </c>
      <c r="AI35" s="173">
        <v>23.684999999999999</v>
      </c>
      <c r="AJ35" s="173">
        <v>26.22</v>
      </c>
      <c r="AK35" s="173">
        <v>28.98</v>
      </c>
      <c r="AL35" s="173">
        <v>24.834</v>
      </c>
      <c r="AM35" s="173">
        <v>75.867000000000004</v>
      </c>
      <c r="AN35" s="173"/>
      <c r="AO35" s="173"/>
      <c r="AP35" s="173"/>
      <c r="AQ35" s="173"/>
      <c r="AR35" s="173"/>
      <c r="AS35" s="173"/>
      <c r="AT35" s="173"/>
      <c r="AU35" s="173"/>
      <c r="AV35" s="173"/>
      <c r="AW35" s="173"/>
      <c r="AX35" s="173"/>
      <c r="AY35" s="173"/>
    </row>
    <row r="36" spans="1:51" ht="15">
      <c r="A36" s="228">
        <v>44440</v>
      </c>
      <c r="B36" s="115">
        <v>25.59</v>
      </c>
      <c r="C36" s="115">
        <v>39.18</v>
      </c>
      <c r="D36" s="116">
        <v>32.4</v>
      </c>
      <c r="E36" s="111">
        <v>24.87</v>
      </c>
      <c r="F36" s="111">
        <v>36.247</v>
      </c>
      <c r="G36" s="111">
        <v>45.539000000000001</v>
      </c>
      <c r="H36" s="111">
        <v>49.368000000000002</v>
      </c>
      <c r="I36" s="111">
        <v>30.651</v>
      </c>
      <c r="J36" s="111">
        <v>25.686</v>
      </c>
      <c r="K36" s="111">
        <v>17.888999999999999</v>
      </c>
      <c r="L36" s="111">
        <v>20.298999999999999</v>
      </c>
      <c r="M36" s="111">
        <v>42.372</v>
      </c>
      <c r="N36" s="111">
        <v>25.166</v>
      </c>
      <c r="O36" s="111">
        <v>37.716999999999999</v>
      </c>
      <c r="P36" s="111">
        <v>29.411000000000001</v>
      </c>
      <c r="Q36" s="111">
        <v>32.107999999999997</v>
      </c>
      <c r="R36" s="111">
        <v>19.122</v>
      </c>
      <c r="S36" s="111">
        <v>58.905000000000001</v>
      </c>
      <c r="T36" s="111">
        <v>22.053999999999998</v>
      </c>
      <c r="U36" s="111">
        <v>58.677999999999997</v>
      </c>
      <c r="V36" s="111">
        <v>18.847000000000001</v>
      </c>
      <c r="W36" s="111">
        <v>18.370999999999999</v>
      </c>
      <c r="X36" s="111">
        <v>20.442</v>
      </c>
      <c r="Y36" s="111">
        <v>26.571000000000002</v>
      </c>
      <c r="Z36" s="111">
        <v>30.87</v>
      </c>
      <c r="AA36" s="111">
        <v>22.363</v>
      </c>
      <c r="AB36" s="111">
        <v>23.763000000000002</v>
      </c>
      <c r="AC36" s="111">
        <v>37.787999999999997</v>
      </c>
      <c r="AD36" s="111">
        <v>33.753</v>
      </c>
      <c r="AE36" s="111">
        <v>16.631</v>
      </c>
      <c r="AF36" s="111">
        <v>16.498999999999999</v>
      </c>
      <c r="AG36" s="111">
        <v>22.001000000000001</v>
      </c>
      <c r="AH36" s="111">
        <v>12.061</v>
      </c>
      <c r="AI36" s="173">
        <v>37.04</v>
      </c>
      <c r="AJ36" s="173">
        <v>32.015999999999998</v>
      </c>
      <c r="AK36" s="173">
        <v>18.573</v>
      </c>
      <c r="AL36" s="173">
        <v>14.025</v>
      </c>
      <c r="AM36" s="173">
        <v>69.090999999999994</v>
      </c>
      <c r="AN36" s="173"/>
      <c r="AO36" s="173"/>
      <c r="AP36" s="173"/>
      <c r="AQ36" s="173"/>
      <c r="AR36" s="173"/>
      <c r="AS36" s="173"/>
      <c r="AT36" s="173"/>
      <c r="AU36" s="173"/>
      <c r="AV36" s="173"/>
      <c r="AW36" s="173"/>
      <c r="AX36" s="173"/>
      <c r="AY36" s="173"/>
    </row>
    <row r="37" spans="1:51" ht="15">
      <c r="A37" s="228">
        <v>44470</v>
      </c>
      <c r="B37" s="115">
        <v>19.95</v>
      </c>
      <c r="C37" s="115">
        <v>32.07</v>
      </c>
      <c r="D37" s="116">
        <v>28.11</v>
      </c>
      <c r="E37" s="111">
        <v>24.86</v>
      </c>
      <c r="F37" s="111">
        <v>30.088999999999999</v>
      </c>
      <c r="G37" s="111">
        <v>46.433999999999997</v>
      </c>
      <c r="H37" s="111">
        <v>50.603000000000002</v>
      </c>
      <c r="I37" s="111">
        <v>20.57</v>
      </c>
      <c r="J37" s="111">
        <v>23.913</v>
      </c>
      <c r="K37" s="111">
        <v>20.234999999999999</v>
      </c>
      <c r="L37" s="111">
        <v>27.67</v>
      </c>
      <c r="M37" s="111">
        <v>20.027999999999999</v>
      </c>
      <c r="N37" s="111">
        <v>17.157</v>
      </c>
      <c r="O37" s="111">
        <v>23.398</v>
      </c>
      <c r="P37" s="111">
        <v>21.771999999999998</v>
      </c>
      <c r="Q37" s="111">
        <v>27.111000000000001</v>
      </c>
      <c r="R37" s="111">
        <v>26.696000000000002</v>
      </c>
      <c r="S37" s="111">
        <v>49.195999999999998</v>
      </c>
      <c r="T37" s="111">
        <v>20.734999999999999</v>
      </c>
      <c r="U37" s="111">
        <v>24.704000000000001</v>
      </c>
      <c r="V37" s="111">
        <v>19.773</v>
      </c>
      <c r="W37" s="111">
        <v>15.561</v>
      </c>
      <c r="X37" s="111">
        <v>16.603000000000002</v>
      </c>
      <c r="Y37" s="111">
        <v>15.167999999999999</v>
      </c>
      <c r="Z37" s="111">
        <v>28.577999999999999</v>
      </c>
      <c r="AA37" s="111">
        <v>33.479999999999997</v>
      </c>
      <c r="AB37" s="111">
        <v>69.373000000000005</v>
      </c>
      <c r="AC37" s="111">
        <v>39.612000000000002</v>
      </c>
      <c r="AD37" s="111">
        <v>21.22</v>
      </c>
      <c r="AE37" s="111">
        <v>16.265000000000001</v>
      </c>
      <c r="AF37" s="111">
        <v>19.552</v>
      </c>
      <c r="AG37" s="111">
        <v>26.745000000000001</v>
      </c>
      <c r="AH37" s="111">
        <v>11.202</v>
      </c>
      <c r="AI37" s="173">
        <v>27.527999999999999</v>
      </c>
      <c r="AJ37" s="173">
        <v>41.491</v>
      </c>
      <c r="AK37" s="173">
        <v>13.651999999999999</v>
      </c>
      <c r="AL37" s="173">
        <v>23.608000000000001</v>
      </c>
      <c r="AM37" s="173">
        <v>35.341000000000001</v>
      </c>
      <c r="AN37" s="173"/>
      <c r="AO37" s="173"/>
      <c r="AP37" s="173"/>
      <c r="AQ37" s="173"/>
      <c r="AR37" s="173"/>
      <c r="AS37" s="173"/>
      <c r="AT37" s="173"/>
      <c r="AU37" s="173"/>
      <c r="AV37" s="173"/>
      <c r="AW37" s="173"/>
      <c r="AX37" s="173"/>
      <c r="AY37" s="173"/>
    </row>
    <row r="38" spans="1:51" ht="15">
      <c r="A38" s="228">
        <v>44501</v>
      </c>
      <c r="B38" s="115">
        <v>16.75</v>
      </c>
      <c r="C38" s="115">
        <v>18.940000000000001</v>
      </c>
      <c r="D38" s="116">
        <v>18.13</v>
      </c>
      <c r="E38" s="111">
        <v>17.268000000000001</v>
      </c>
      <c r="F38" s="111">
        <v>22.268000000000001</v>
      </c>
      <c r="G38" s="111">
        <v>26.023</v>
      </c>
      <c r="H38" s="111">
        <v>33.756</v>
      </c>
      <c r="I38" s="111">
        <v>23.870999999999999</v>
      </c>
      <c r="J38" s="111">
        <v>15.683</v>
      </c>
      <c r="K38" s="111">
        <v>13.763</v>
      </c>
      <c r="L38" s="111">
        <v>19.914999999999999</v>
      </c>
      <c r="M38" s="111">
        <v>16.181999999999999</v>
      </c>
      <c r="N38" s="111">
        <v>14.627000000000001</v>
      </c>
      <c r="O38" s="111">
        <v>18.239999999999998</v>
      </c>
      <c r="P38" s="111">
        <v>18.332999999999998</v>
      </c>
      <c r="Q38" s="111">
        <v>18.664999999999999</v>
      </c>
      <c r="R38" s="111">
        <v>18.2</v>
      </c>
      <c r="S38" s="111">
        <v>25.067</v>
      </c>
      <c r="T38" s="111">
        <v>22.082999999999998</v>
      </c>
      <c r="U38" s="111">
        <v>17.042999999999999</v>
      </c>
      <c r="V38" s="111">
        <v>16.279</v>
      </c>
      <c r="W38" s="111">
        <v>14.048</v>
      </c>
      <c r="X38" s="111">
        <v>10.904999999999999</v>
      </c>
      <c r="Y38" s="111">
        <v>10.484999999999999</v>
      </c>
      <c r="Z38" s="111">
        <v>21.356000000000002</v>
      </c>
      <c r="AA38" s="111">
        <v>20.640999999999998</v>
      </c>
      <c r="AB38" s="111">
        <v>25.655000000000001</v>
      </c>
      <c r="AC38" s="111">
        <v>19.271999999999998</v>
      </c>
      <c r="AD38" s="111">
        <v>17.251000000000001</v>
      </c>
      <c r="AE38" s="111">
        <v>14.148</v>
      </c>
      <c r="AF38" s="111">
        <v>14.842000000000001</v>
      </c>
      <c r="AG38" s="111">
        <v>19.446999999999999</v>
      </c>
      <c r="AH38" s="111">
        <v>9.9550000000000001</v>
      </c>
      <c r="AI38" s="173">
        <v>14.605</v>
      </c>
      <c r="AJ38" s="173">
        <v>21.928000000000001</v>
      </c>
      <c r="AK38" s="173">
        <v>11.968</v>
      </c>
      <c r="AL38" s="173">
        <v>13.632999999999999</v>
      </c>
      <c r="AM38" s="173">
        <v>21.571000000000002</v>
      </c>
      <c r="AN38" s="173"/>
      <c r="AO38" s="173"/>
      <c r="AP38" s="173"/>
      <c r="AQ38" s="173"/>
      <c r="AR38" s="173"/>
      <c r="AS38" s="173"/>
      <c r="AT38" s="173"/>
      <c r="AU38" s="173"/>
      <c r="AV38" s="173"/>
      <c r="AW38" s="173"/>
      <c r="AX38" s="173"/>
      <c r="AY38" s="173"/>
    </row>
    <row r="39" spans="1:51" ht="15">
      <c r="A39" s="228">
        <v>44531</v>
      </c>
      <c r="B39" s="115">
        <v>15.25</v>
      </c>
      <c r="C39" s="115">
        <v>15.25</v>
      </c>
      <c r="D39" s="116">
        <v>15.25</v>
      </c>
      <c r="E39" s="111">
        <v>15.933999999999999</v>
      </c>
      <c r="F39" s="111">
        <v>18.931999999999999</v>
      </c>
      <c r="G39" s="111">
        <v>20.035</v>
      </c>
      <c r="H39" s="111">
        <v>22.428999999999998</v>
      </c>
      <c r="I39" s="111">
        <v>17.731000000000002</v>
      </c>
      <c r="J39" s="111">
        <v>13.042</v>
      </c>
      <c r="K39" s="111">
        <v>11.805999999999999</v>
      </c>
      <c r="L39" s="111">
        <v>13.833</v>
      </c>
      <c r="M39" s="111">
        <v>14.07</v>
      </c>
      <c r="N39" s="111">
        <v>13.303000000000001</v>
      </c>
      <c r="O39" s="111">
        <v>16.654</v>
      </c>
      <c r="P39" s="111">
        <v>15.497</v>
      </c>
      <c r="Q39" s="111">
        <v>17.198</v>
      </c>
      <c r="R39" s="111">
        <v>15.58</v>
      </c>
      <c r="S39" s="111">
        <v>18.594999999999999</v>
      </c>
      <c r="T39" s="111">
        <v>19.515999999999998</v>
      </c>
      <c r="U39" s="111">
        <v>15.276999999999999</v>
      </c>
      <c r="V39" s="111">
        <v>13.068</v>
      </c>
      <c r="W39" s="111">
        <v>12.829000000000001</v>
      </c>
      <c r="X39" s="111">
        <v>9.4879999999999995</v>
      </c>
      <c r="Y39" s="111">
        <v>9.9019999999999992</v>
      </c>
      <c r="Z39" s="111">
        <v>15.474</v>
      </c>
      <c r="AA39" s="111">
        <v>16.503</v>
      </c>
      <c r="AB39" s="111">
        <v>15.363</v>
      </c>
      <c r="AC39" s="111">
        <v>15.852</v>
      </c>
      <c r="AD39" s="111">
        <v>15.494999999999999</v>
      </c>
      <c r="AE39" s="111">
        <v>12.333</v>
      </c>
      <c r="AF39" s="111">
        <v>12.468</v>
      </c>
      <c r="AG39" s="111">
        <v>15.673</v>
      </c>
      <c r="AH39" s="111">
        <v>9.4979999999999993</v>
      </c>
      <c r="AI39" s="173">
        <v>11.023999999999999</v>
      </c>
      <c r="AJ39" s="173">
        <v>14.291</v>
      </c>
      <c r="AK39" s="173">
        <v>12.24</v>
      </c>
      <c r="AL39" s="173">
        <v>10.278</v>
      </c>
      <c r="AM39" s="173">
        <v>17.606999999999999</v>
      </c>
      <c r="AN39" s="173"/>
      <c r="AO39" s="173"/>
      <c r="AP39" s="173"/>
      <c r="AQ39" s="173"/>
      <c r="AR39" s="173"/>
      <c r="AS39" s="173"/>
      <c r="AT39" s="173"/>
      <c r="AU39" s="173"/>
      <c r="AV39" s="173"/>
      <c r="AW39" s="173"/>
      <c r="AX39" s="173"/>
      <c r="AY39" s="173"/>
    </row>
    <row r="40" spans="1:51" ht="15">
      <c r="A40" s="228">
        <v>44562</v>
      </c>
      <c r="B40" s="115">
        <v>14.48</v>
      </c>
      <c r="C40" s="115">
        <v>14.7</v>
      </c>
      <c r="D40" s="116">
        <v>13.58</v>
      </c>
      <c r="E40" s="111">
        <v>14.827999999999999</v>
      </c>
      <c r="F40" s="111">
        <v>17.358000000000001</v>
      </c>
      <c r="G40" s="111">
        <v>17.23</v>
      </c>
      <c r="H40" s="111">
        <v>17.122</v>
      </c>
      <c r="I40" s="111">
        <v>15.004</v>
      </c>
      <c r="J40" s="111">
        <v>11.356999999999999</v>
      </c>
      <c r="K40" s="111">
        <v>10.615</v>
      </c>
      <c r="L40" s="111">
        <v>10.952999999999999</v>
      </c>
      <c r="M40" s="111">
        <v>12.101000000000001</v>
      </c>
      <c r="N40" s="111">
        <v>12.02</v>
      </c>
      <c r="O40" s="111">
        <v>15.185</v>
      </c>
      <c r="P40" s="111">
        <v>13.36</v>
      </c>
      <c r="Q40" s="111">
        <v>15.385</v>
      </c>
      <c r="R40" s="111">
        <v>12.685</v>
      </c>
      <c r="S40" s="111">
        <v>16.114999999999998</v>
      </c>
      <c r="T40" s="111">
        <v>14.856</v>
      </c>
      <c r="U40" s="111">
        <v>13.885999999999999</v>
      </c>
      <c r="V40" s="111">
        <v>11.507</v>
      </c>
      <c r="W40" s="111">
        <v>11.757</v>
      </c>
      <c r="X40" s="111">
        <v>8.7010000000000005</v>
      </c>
      <c r="Y40" s="111">
        <v>8.7539999999999996</v>
      </c>
      <c r="Z40" s="111">
        <v>15.974</v>
      </c>
      <c r="AA40" s="111">
        <v>15.002000000000001</v>
      </c>
      <c r="AB40" s="111">
        <v>12.445</v>
      </c>
      <c r="AC40" s="111">
        <v>13.272</v>
      </c>
      <c r="AD40" s="111">
        <v>13.742000000000001</v>
      </c>
      <c r="AE40" s="111">
        <v>11.193</v>
      </c>
      <c r="AF40" s="111">
        <v>11.412000000000001</v>
      </c>
      <c r="AG40" s="111">
        <v>14.234999999999999</v>
      </c>
      <c r="AH40" s="111">
        <v>8.7710000000000008</v>
      </c>
      <c r="AI40" s="173">
        <v>9.1679999999999993</v>
      </c>
      <c r="AJ40" s="173">
        <v>12.159000000000001</v>
      </c>
      <c r="AK40" s="173">
        <v>11.372999999999999</v>
      </c>
      <c r="AL40" s="173">
        <v>8.77</v>
      </c>
      <c r="AM40" s="173">
        <v>14.63</v>
      </c>
      <c r="AN40" s="173"/>
      <c r="AO40" s="173"/>
      <c r="AP40" s="173"/>
      <c r="AQ40" s="173"/>
      <c r="AR40" s="173"/>
      <c r="AS40" s="173"/>
      <c r="AT40" s="173"/>
      <c r="AU40" s="173"/>
      <c r="AV40" s="173"/>
      <c r="AW40" s="173"/>
      <c r="AX40" s="173"/>
      <c r="AY40" s="173"/>
    </row>
    <row r="41" spans="1:51" ht="15">
      <c r="A41" s="228">
        <v>44593</v>
      </c>
      <c r="B41" s="115">
        <v>12.62</v>
      </c>
      <c r="C41" s="115">
        <v>13.51</v>
      </c>
      <c r="D41" s="116">
        <v>12.38</v>
      </c>
      <c r="E41" s="111">
        <v>12.151999999999999</v>
      </c>
      <c r="F41" s="111">
        <v>13.512</v>
      </c>
      <c r="G41" s="111">
        <v>16.617999999999999</v>
      </c>
      <c r="H41" s="111">
        <v>21.178999999999998</v>
      </c>
      <c r="I41" s="111">
        <v>12.397</v>
      </c>
      <c r="J41" s="111">
        <v>9.3829999999999991</v>
      </c>
      <c r="K41" s="111">
        <v>8.8350000000000009</v>
      </c>
      <c r="L41" s="111">
        <v>9.6660000000000004</v>
      </c>
      <c r="M41" s="111">
        <v>10.24</v>
      </c>
      <c r="N41" s="111">
        <v>10.015000000000001</v>
      </c>
      <c r="O41" s="111">
        <v>12.813000000000001</v>
      </c>
      <c r="P41" s="111">
        <v>13.641999999999999</v>
      </c>
      <c r="Q41" s="111">
        <v>16.207999999999998</v>
      </c>
      <c r="R41" s="111">
        <v>10.065</v>
      </c>
      <c r="S41" s="111">
        <v>13.336</v>
      </c>
      <c r="T41" s="111">
        <v>13.48</v>
      </c>
      <c r="U41" s="111">
        <v>12.295999999999999</v>
      </c>
      <c r="V41" s="111">
        <v>9.3179999999999996</v>
      </c>
      <c r="W41" s="111">
        <v>9.8810000000000002</v>
      </c>
      <c r="X41" s="111">
        <v>8.1379999999999999</v>
      </c>
      <c r="Y41" s="111">
        <v>7.2039999999999997</v>
      </c>
      <c r="Z41" s="111">
        <v>13.375999999999999</v>
      </c>
      <c r="AA41" s="111">
        <v>12.789</v>
      </c>
      <c r="AB41" s="111">
        <v>12.170999999999999</v>
      </c>
      <c r="AC41" s="111">
        <v>10.28</v>
      </c>
      <c r="AD41" s="111">
        <v>12.504</v>
      </c>
      <c r="AE41" s="111">
        <v>9.3350000000000009</v>
      </c>
      <c r="AF41" s="111">
        <v>9.1210000000000004</v>
      </c>
      <c r="AG41" s="111">
        <v>11.446</v>
      </c>
      <c r="AH41" s="111">
        <v>7.3470000000000004</v>
      </c>
      <c r="AI41" s="173">
        <v>9.2100000000000009</v>
      </c>
      <c r="AJ41" s="173">
        <v>14.356</v>
      </c>
      <c r="AK41" s="173">
        <v>9.7439999999999998</v>
      </c>
      <c r="AL41" s="173">
        <v>7.24</v>
      </c>
      <c r="AM41" s="173">
        <v>11.971</v>
      </c>
      <c r="AN41" s="173"/>
      <c r="AO41" s="173"/>
      <c r="AP41" s="173"/>
      <c r="AQ41" s="173"/>
      <c r="AR41" s="173"/>
      <c r="AS41" s="173"/>
      <c r="AT41" s="173"/>
      <c r="AU41" s="173"/>
      <c r="AV41" s="173"/>
      <c r="AW41" s="173"/>
      <c r="AX41" s="173"/>
      <c r="AY41" s="173"/>
    </row>
    <row r="42" spans="1:51" ht="15">
      <c r="A42" s="228">
        <v>44621</v>
      </c>
      <c r="B42" s="115">
        <v>19.14</v>
      </c>
      <c r="C42" s="115">
        <v>26.71</v>
      </c>
      <c r="D42" s="116">
        <v>22.1</v>
      </c>
      <c r="E42" s="111">
        <v>15.904999999999999</v>
      </c>
      <c r="F42" s="111">
        <v>26.32</v>
      </c>
      <c r="G42" s="111">
        <v>36.392000000000003</v>
      </c>
      <c r="H42" s="111">
        <v>32.420999999999999</v>
      </c>
      <c r="I42" s="111">
        <v>18.306999999999999</v>
      </c>
      <c r="J42" s="111">
        <v>20.972999999999999</v>
      </c>
      <c r="K42" s="111">
        <v>14.39</v>
      </c>
      <c r="L42" s="111">
        <v>11.266999999999999</v>
      </c>
      <c r="M42" s="111">
        <v>17.027000000000001</v>
      </c>
      <c r="N42" s="111">
        <v>17.518999999999998</v>
      </c>
      <c r="O42" s="111">
        <v>22.562999999999999</v>
      </c>
      <c r="P42" s="111">
        <v>36.280999999999999</v>
      </c>
      <c r="Q42" s="111">
        <v>20.565999999999999</v>
      </c>
      <c r="R42" s="111">
        <v>33.292000000000002</v>
      </c>
      <c r="S42" s="111">
        <v>22.949000000000002</v>
      </c>
      <c r="T42" s="111">
        <v>19.446000000000002</v>
      </c>
      <c r="U42" s="111">
        <v>17.045999999999999</v>
      </c>
      <c r="V42" s="111">
        <v>15.239000000000001</v>
      </c>
      <c r="W42" s="111">
        <v>12.449</v>
      </c>
      <c r="X42" s="111">
        <v>13.032</v>
      </c>
      <c r="Y42" s="111">
        <v>21.062000000000001</v>
      </c>
      <c r="Z42" s="111">
        <v>26.431000000000001</v>
      </c>
      <c r="AA42" s="111">
        <v>17.222000000000001</v>
      </c>
      <c r="AB42" s="111">
        <v>37.893999999999998</v>
      </c>
      <c r="AC42" s="111">
        <v>13.819000000000001</v>
      </c>
      <c r="AD42" s="111">
        <v>23.067</v>
      </c>
      <c r="AE42" s="111">
        <v>9.9570000000000007</v>
      </c>
      <c r="AF42" s="111">
        <v>15.698</v>
      </c>
      <c r="AG42" s="111">
        <v>24.085000000000001</v>
      </c>
      <c r="AH42" s="111">
        <v>10.997999999999999</v>
      </c>
      <c r="AI42" s="173">
        <v>13.769</v>
      </c>
      <c r="AJ42" s="173">
        <v>22.951000000000001</v>
      </c>
      <c r="AK42" s="173">
        <v>12.074</v>
      </c>
      <c r="AL42" s="173">
        <v>9.2859999999999996</v>
      </c>
      <c r="AM42" s="173">
        <v>16.082000000000001</v>
      </c>
      <c r="AN42" s="173"/>
      <c r="AO42" s="173"/>
      <c r="AP42" s="173"/>
      <c r="AQ42" s="173"/>
      <c r="AR42" s="173"/>
      <c r="AS42" s="173"/>
      <c r="AT42" s="173"/>
      <c r="AU42" s="173"/>
      <c r="AV42" s="173"/>
      <c r="AW42" s="173"/>
      <c r="AX42" s="173"/>
      <c r="AY42" s="173"/>
    </row>
    <row r="43" spans="1:51" ht="15">
      <c r="A43" s="228">
        <v>44652</v>
      </c>
      <c r="B43" s="115">
        <v>40.840000000000003</v>
      </c>
      <c r="C43" s="115">
        <v>63.31</v>
      </c>
      <c r="D43" s="116">
        <v>52.61</v>
      </c>
      <c r="E43" s="111">
        <v>35.558</v>
      </c>
      <c r="F43" s="111">
        <v>100.012</v>
      </c>
      <c r="G43" s="111">
        <v>95.501999999999995</v>
      </c>
      <c r="H43" s="111">
        <v>102.94499999999999</v>
      </c>
      <c r="I43" s="111">
        <v>35.604999999999997</v>
      </c>
      <c r="J43" s="111">
        <v>73.748999999999995</v>
      </c>
      <c r="K43" s="111">
        <v>34.122999999999998</v>
      </c>
      <c r="L43" s="111">
        <v>31.893000000000001</v>
      </c>
      <c r="M43" s="111">
        <v>68.024000000000001</v>
      </c>
      <c r="N43" s="111">
        <v>65.801000000000002</v>
      </c>
      <c r="O43" s="111">
        <v>49.012999999999998</v>
      </c>
      <c r="P43" s="111">
        <v>51.756</v>
      </c>
      <c r="Q43" s="111">
        <v>40.728999999999999</v>
      </c>
      <c r="R43" s="111">
        <v>71.346999999999994</v>
      </c>
      <c r="S43" s="111">
        <v>48.94</v>
      </c>
      <c r="T43" s="111">
        <v>31.574999999999999</v>
      </c>
      <c r="U43" s="111">
        <v>57.256999999999998</v>
      </c>
      <c r="V43" s="111">
        <v>53.387</v>
      </c>
      <c r="W43" s="111">
        <v>23.06</v>
      </c>
      <c r="X43" s="111">
        <v>22.702000000000002</v>
      </c>
      <c r="Y43" s="111">
        <v>69.376000000000005</v>
      </c>
      <c r="Z43" s="111">
        <v>93.203000000000003</v>
      </c>
      <c r="AA43" s="111">
        <v>48.194000000000003</v>
      </c>
      <c r="AB43" s="111">
        <v>61.720999999999997</v>
      </c>
      <c r="AC43" s="111">
        <v>44.911000000000001</v>
      </c>
      <c r="AD43" s="111">
        <v>37.392000000000003</v>
      </c>
      <c r="AE43" s="111">
        <v>32.124000000000002</v>
      </c>
      <c r="AF43" s="111">
        <v>34.427</v>
      </c>
      <c r="AG43" s="111">
        <v>55.610999999999997</v>
      </c>
      <c r="AH43" s="111">
        <v>24.536000000000001</v>
      </c>
      <c r="AI43" s="173">
        <v>37.781999999999996</v>
      </c>
      <c r="AJ43" s="173">
        <v>31.574999999999999</v>
      </c>
      <c r="AK43" s="173">
        <v>26.417999999999999</v>
      </c>
      <c r="AL43" s="173">
        <v>20.716999999999999</v>
      </c>
      <c r="AM43" s="173">
        <v>29.827000000000002</v>
      </c>
      <c r="AN43" s="173"/>
      <c r="AO43" s="173"/>
      <c r="AP43" s="173"/>
      <c r="AQ43" s="173"/>
      <c r="AR43" s="173"/>
      <c r="AS43" s="173"/>
      <c r="AT43" s="173"/>
      <c r="AU43" s="173"/>
      <c r="AV43" s="173"/>
      <c r="AW43" s="173"/>
      <c r="AX43" s="173"/>
      <c r="AY43" s="173"/>
    </row>
    <row r="44" spans="1:51" ht="15">
      <c r="A44" s="228">
        <v>44682</v>
      </c>
      <c r="B44" s="115">
        <v>123.4</v>
      </c>
      <c r="C44" s="115">
        <v>174.31</v>
      </c>
      <c r="D44" s="116">
        <v>146.12</v>
      </c>
      <c r="E44" s="111">
        <v>218.92400000000001</v>
      </c>
      <c r="F44" s="111">
        <v>230.19</v>
      </c>
      <c r="G44" s="111">
        <v>187.791</v>
      </c>
      <c r="H44" s="111">
        <v>207.946</v>
      </c>
      <c r="I44" s="111">
        <v>93.076999999999998</v>
      </c>
      <c r="J44" s="111">
        <v>124.96599999999999</v>
      </c>
      <c r="K44" s="111">
        <v>88.173000000000002</v>
      </c>
      <c r="L44" s="111">
        <v>99.399000000000001</v>
      </c>
      <c r="M44" s="111">
        <v>143.595</v>
      </c>
      <c r="N44" s="111">
        <v>227.047</v>
      </c>
      <c r="O44" s="111">
        <v>158.39699999999999</v>
      </c>
      <c r="P44" s="111">
        <v>141.43799999999999</v>
      </c>
      <c r="Q44" s="111">
        <v>151.733</v>
      </c>
      <c r="R44" s="111">
        <v>205.654</v>
      </c>
      <c r="S44" s="111">
        <v>150.42099999999999</v>
      </c>
      <c r="T44" s="111">
        <v>150.965</v>
      </c>
      <c r="U44" s="111">
        <v>129.20500000000001</v>
      </c>
      <c r="V44" s="111">
        <v>198.45500000000001</v>
      </c>
      <c r="W44" s="111">
        <v>47.834000000000003</v>
      </c>
      <c r="X44" s="111">
        <v>83.947000000000003</v>
      </c>
      <c r="Y44" s="111">
        <v>156.334</v>
      </c>
      <c r="Z44" s="111">
        <v>226.56399999999999</v>
      </c>
      <c r="AA44" s="111">
        <v>120.193</v>
      </c>
      <c r="AB44" s="111">
        <v>156.99700000000001</v>
      </c>
      <c r="AC44" s="111">
        <v>180.36500000000001</v>
      </c>
      <c r="AD44" s="111">
        <v>191.58699999999999</v>
      </c>
      <c r="AE44" s="111">
        <v>79.587999999999994</v>
      </c>
      <c r="AF44" s="111">
        <v>123.664</v>
      </c>
      <c r="AG44" s="111">
        <v>99.866</v>
      </c>
      <c r="AH44" s="111">
        <v>50.213999999999999</v>
      </c>
      <c r="AI44" s="173">
        <v>120.648</v>
      </c>
      <c r="AJ44" s="173">
        <v>97.102000000000004</v>
      </c>
      <c r="AK44" s="173">
        <v>70.768000000000001</v>
      </c>
      <c r="AL44" s="173">
        <v>127.253</v>
      </c>
      <c r="AM44" s="173">
        <v>134.19499999999999</v>
      </c>
      <c r="AN44" s="173"/>
      <c r="AO44" s="173"/>
      <c r="AP44" s="173"/>
      <c r="AQ44" s="173"/>
      <c r="AR44" s="173"/>
      <c r="AS44" s="173"/>
      <c r="AT44" s="173"/>
      <c r="AU44" s="173"/>
      <c r="AV44" s="173"/>
      <c r="AW44" s="173"/>
      <c r="AX44" s="173"/>
      <c r="AY44" s="173"/>
    </row>
    <row r="45" spans="1:51" ht="15">
      <c r="A45" s="228">
        <v>44713</v>
      </c>
      <c r="B45" s="115">
        <v>114.77</v>
      </c>
      <c r="C45" s="115">
        <v>191.7</v>
      </c>
      <c r="D45" s="116">
        <v>151.61000000000001</v>
      </c>
      <c r="E45" s="111">
        <v>236.87899999999999</v>
      </c>
      <c r="F45" s="111">
        <v>256.78300000000002</v>
      </c>
      <c r="G45" s="111">
        <v>244.143</v>
      </c>
      <c r="H45" s="111">
        <v>189.447</v>
      </c>
      <c r="I45" s="111">
        <v>143.816</v>
      </c>
      <c r="J45" s="111">
        <v>92.501000000000005</v>
      </c>
      <c r="K45" s="111">
        <v>109.705</v>
      </c>
      <c r="L45" s="111">
        <v>174.72</v>
      </c>
      <c r="M45" s="111">
        <v>113.60899999999999</v>
      </c>
      <c r="N45" s="111">
        <v>232.74199999999999</v>
      </c>
      <c r="O45" s="111">
        <v>132.10400000000001</v>
      </c>
      <c r="P45" s="111">
        <v>257.93200000000002</v>
      </c>
      <c r="Q45" s="111">
        <v>99.36</v>
      </c>
      <c r="R45" s="111">
        <v>261.95299999999997</v>
      </c>
      <c r="S45" s="111">
        <v>127.371</v>
      </c>
      <c r="T45" s="111">
        <v>207.77600000000001</v>
      </c>
      <c r="U45" s="111">
        <v>71.652000000000001</v>
      </c>
      <c r="V45" s="111">
        <v>121.68899999999999</v>
      </c>
      <c r="W45" s="111">
        <v>31.494</v>
      </c>
      <c r="X45" s="111">
        <v>86.733999999999995</v>
      </c>
      <c r="Y45" s="111">
        <v>95.674999999999997</v>
      </c>
      <c r="Z45" s="111">
        <v>228.07300000000001</v>
      </c>
      <c r="AA45" s="111">
        <v>83.075999999999993</v>
      </c>
      <c r="AB45" s="111">
        <v>131.53399999999999</v>
      </c>
      <c r="AC45" s="111">
        <v>223.59800000000001</v>
      </c>
      <c r="AD45" s="111">
        <v>126.822</v>
      </c>
      <c r="AE45" s="111">
        <v>123.23399999999999</v>
      </c>
      <c r="AF45" s="111">
        <v>236.196</v>
      </c>
      <c r="AG45" s="111">
        <v>53.530999999999999</v>
      </c>
      <c r="AH45" s="111">
        <v>47.142000000000003</v>
      </c>
      <c r="AI45" s="173">
        <v>163.68</v>
      </c>
      <c r="AJ45" s="173">
        <v>206.501</v>
      </c>
      <c r="AK45" s="173">
        <v>95.727999999999994</v>
      </c>
      <c r="AL45" s="173">
        <v>190.30699999999999</v>
      </c>
      <c r="AM45" s="173">
        <v>248.679</v>
      </c>
      <c r="AN45" s="173"/>
      <c r="AO45" s="173"/>
      <c r="AP45" s="173"/>
      <c r="AQ45" s="173"/>
      <c r="AR45" s="173"/>
      <c r="AS45" s="173"/>
      <c r="AT45" s="173"/>
      <c r="AU45" s="173"/>
      <c r="AV45" s="173"/>
      <c r="AW45" s="173"/>
      <c r="AX45" s="173"/>
      <c r="AY45" s="173"/>
    </row>
    <row r="46" spans="1:51" ht="15">
      <c r="A46" s="228">
        <v>44743</v>
      </c>
      <c r="B46" s="115">
        <v>40.409999999999997</v>
      </c>
      <c r="C46" s="115">
        <v>89.2</v>
      </c>
      <c r="D46" s="116">
        <v>67.39</v>
      </c>
      <c r="E46" s="111">
        <v>107.774</v>
      </c>
      <c r="F46" s="111">
        <v>91.028000000000006</v>
      </c>
      <c r="G46" s="111">
        <v>141.64500000000001</v>
      </c>
      <c r="H46" s="111">
        <v>76.486000000000004</v>
      </c>
      <c r="I46" s="111">
        <v>54.436999999999998</v>
      </c>
      <c r="J46" s="111">
        <v>39.149000000000001</v>
      </c>
      <c r="K46" s="111">
        <v>50.302999999999997</v>
      </c>
      <c r="L46" s="111">
        <v>92.903999999999996</v>
      </c>
      <c r="M46" s="111">
        <v>54.384999999999998</v>
      </c>
      <c r="N46" s="111">
        <v>85.561000000000007</v>
      </c>
      <c r="O46" s="111">
        <v>40.090000000000003</v>
      </c>
      <c r="P46" s="111">
        <v>182.33600000000001</v>
      </c>
      <c r="Q46" s="111">
        <v>38.070999999999998</v>
      </c>
      <c r="R46" s="111">
        <v>78.661000000000001</v>
      </c>
      <c r="S46" s="111">
        <v>64.201999999999998</v>
      </c>
      <c r="T46" s="111">
        <v>136.01300000000001</v>
      </c>
      <c r="U46" s="111">
        <v>25.349</v>
      </c>
      <c r="V46" s="111">
        <v>39.991999999999997</v>
      </c>
      <c r="W46" s="111">
        <v>13.88</v>
      </c>
      <c r="X46" s="111">
        <v>27.141999999999999</v>
      </c>
      <c r="Y46" s="111">
        <v>36.091000000000001</v>
      </c>
      <c r="Z46" s="111">
        <v>90.429000000000002</v>
      </c>
      <c r="AA46" s="111">
        <v>37.729999999999997</v>
      </c>
      <c r="AB46" s="111">
        <v>51.414999999999999</v>
      </c>
      <c r="AC46" s="111">
        <v>66.335999999999999</v>
      </c>
      <c r="AD46" s="111">
        <v>48.853000000000002</v>
      </c>
      <c r="AE46" s="111">
        <v>42.796999999999997</v>
      </c>
      <c r="AF46" s="111">
        <v>100.703</v>
      </c>
      <c r="AG46" s="111">
        <v>21.530999999999999</v>
      </c>
      <c r="AH46" s="111">
        <v>21.78</v>
      </c>
      <c r="AI46" s="173">
        <v>47.95</v>
      </c>
      <c r="AJ46" s="173">
        <v>77.959000000000003</v>
      </c>
      <c r="AK46" s="173">
        <v>49.051000000000002</v>
      </c>
      <c r="AL46" s="173">
        <v>107.595</v>
      </c>
      <c r="AM46" s="173">
        <v>144.23599999999999</v>
      </c>
      <c r="AN46" s="173"/>
      <c r="AO46" s="173"/>
      <c r="AP46" s="173"/>
      <c r="AQ46" s="173"/>
      <c r="AR46" s="173"/>
      <c r="AS46" s="173"/>
      <c r="AT46" s="173"/>
      <c r="AU46" s="173"/>
      <c r="AV46" s="173"/>
      <c r="AW46" s="173"/>
      <c r="AX46" s="173"/>
      <c r="AY46" s="173"/>
    </row>
    <row r="47" spans="1:51" ht="15">
      <c r="A47" s="228">
        <v>44774</v>
      </c>
      <c r="B47" s="115">
        <v>26.34</v>
      </c>
      <c r="C47" s="115">
        <v>47.11</v>
      </c>
      <c r="D47" s="116">
        <v>38.630000000000003</v>
      </c>
      <c r="E47" s="111">
        <v>64.215000000000003</v>
      </c>
      <c r="F47" s="111">
        <v>36.588000000000001</v>
      </c>
      <c r="G47" s="111">
        <v>46.426000000000002</v>
      </c>
      <c r="H47" s="111">
        <v>46.652999999999999</v>
      </c>
      <c r="I47" s="111">
        <v>34.299999999999997</v>
      </c>
      <c r="J47" s="111">
        <v>29.19</v>
      </c>
      <c r="K47" s="111">
        <v>31.66</v>
      </c>
      <c r="L47" s="111">
        <v>30.995000000000001</v>
      </c>
      <c r="M47" s="111">
        <v>38.43</v>
      </c>
      <c r="N47" s="111">
        <v>41.091999999999999</v>
      </c>
      <c r="O47" s="111">
        <v>21.306999999999999</v>
      </c>
      <c r="P47" s="111">
        <v>57.898000000000003</v>
      </c>
      <c r="Q47" s="111">
        <v>21.032</v>
      </c>
      <c r="R47" s="111">
        <v>68.412999999999997</v>
      </c>
      <c r="S47" s="111">
        <v>27.899000000000001</v>
      </c>
      <c r="T47" s="111">
        <v>92.308999999999997</v>
      </c>
      <c r="U47" s="111">
        <v>20.940999999999999</v>
      </c>
      <c r="V47" s="111">
        <v>34.268000000000001</v>
      </c>
      <c r="W47" s="111">
        <v>9.9930000000000003</v>
      </c>
      <c r="X47" s="111">
        <v>18.548999999999999</v>
      </c>
      <c r="Y47" s="111">
        <v>20.408999999999999</v>
      </c>
      <c r="Z47" s="111">
        <v>41.595999999999997</v>
      </c>
      <c r="AA47" s="111">
        <v>28.613</v>
      </c>
      <c r="AB47" s="111">
        <v>41.040999999999997</v>
      </c>
      <c r="AC47" s="111">
        <v>31.085999999999999</v>
      </c>
      <c r="AD47" s="111">
        <v>22.530999999999999</v>
      </c>
      <c r="AE47" s="111">
        <v>32.226999999999997</v>
      </c>
      <c r="AF47" s="111">
        <v>32.286999999999999</v>
      </c>
      <c r="AG47" s="111">
        <v>15.58</v>
      </c>
      <c r="AH47" s="111">
        <v>24.161000000000001</v>
      </c>
      <c r="AI47" s="173">
        <v>26.398</v>
      </c>
      <c r="AJ47" s="173">
        <v>29.469000000000001</v>
      </c>
      <c r="AK47" s="173">
        <v>25.004999999999999</v>
      </c>
      <c r="AL47" s="173">
        <v>76.001999999999995</v>
      </c>
      <c r="AM47" s="173">
        <v>46.662999999999997</v>
      </c>
      <c r="AN47" s="173"/>
      <c r="AO47" s="173"/>
      <c r="AP47" s="173"/>
      <c r="AQ47" s="173"/>
      <c r="AR47" s="173"/>
      <c r="AS47" s="173"/>
      <c r="AT47" s="173"/>
      <c r="AU47" s="173"/>
      <c r="AV47" s="173"/>
      <c r="AW47" s="173"/>
      <c r="AX47" s="173"/>
      <c r="AY47" s="173"/>
    </row>
    <row r="48" spans="1:51" ht="15">
      <c r="A48" s="228">
        <v>44805</v>
      </c>
      <c r="B48" s="115">
        <v>25.59</v>
      </c>
      <c r="C48" s="115">
        <v>39.18</v>
      </c>
      <c r="D48" s="116">
        <v>32.4</v>
      </c>
      <c r="E48" s="111">
        <v>36.290999999999997</v>
      </c>
      <c r="F48" s="111">
        <v>45.594999999999999</v>
      </c>
      <c r="G48" s="111">
        <v>49.444000000000003</v>
      </c>
      <c r="H48" s="111">
        <v>31.533000000000001</v>
      </c>
      <c r="I48" s="111">
        <v>25.808</v>
      </c>
      <c r="J48" s="111">
        <v>18.167999999999999</v>
      </c>
      <c r="K48" s="111">
        <v>20.518000000000001</v>
      </c>
      <c r="L48" s="111">
        <v>42.576999999999998</v>
      </c>
      <c r="M48" s="111">
        <v>25.082000000000001</v>
      </c>
      <c r="N48" s="111">
        <v>37.79</v>
      </c>
      <c r="O48" s="111">
        <v>29.491</v>
      </c>
      <c r="P48" s="111">
        <v>31.838999999999999</v>
      </c>
      <c r="Q48" s="111">
        <v>19.213000000000001</v>
      </c>
      <c r="R48" s="111">
        <v>59.05</v>
      </c>
      <c r="S48" s="111">
        <v>22.068999999999999</v>
      </c>
      <c r="T48" s="111">
        <v>60.362000000000002</v>
      </c>
      <c r="U48" s="111">
        <v>18.995999999999999</v>
      </c>
      <c r="V48" s="111">
        <v>18.509</v>
      </c>
      <c r="W48" s="111">
        <v>20.404</v>
      </c>
      <c r="X48" s="111">
        <v>27.463999999999999</v>
      </c>
      <c r="Y48" s="111">
        <v>30.951000000000001</v>
      </c>
      <c r="Z48" s="111">
        <v>22.385000000000002</v>
      </c>
      <c r="AA48" s="111">
        <v>23.806999999999999</v>
      </c>
      <c r="AB48" s="111">
        <v>37.531999999999996</v>
      </c>
      <c r="AC48" s="111">
        <v>33.805999999999997</v>
      </c>
      <c r="AD48" s="111">
        <v>16.702999999999999</v>
      </c>
      <c r="AE48" s="111">
        <v>16.763000000000002</v>
      </c>
      <c r="AF48" s="111">
        <v>22.134</v>
      </c>
      <c r="AG48" s="111">
        <v>12.144</v>
      </c>
      <c r="AH48" s="111">
        <v>37.536999999999999</v>
      </c>
      <c r="AI48" s="173">
        <v>32.182000000000002</v>
      </c>
      <c r="AJ48" s="173">
        <v>18.681999999999999</v>
      </c>
      <c r="AK48" s="173">
        <v>14.159000000000001</v>
      </c>
      <c r="AL48" s="173">
        <v>69.209000000000003</v>
      </c>
      <c r="AM48" s="173">
        <v>23.954000000000001</v>
      </c>
      <c r="AN48" s="173"/>
      <c r="AO48" s="173"/>
      <c r="AP48" s="173"/>
      <c r="AQ48" s="173"/>
      <c r="AR48" s="173"/>
      <c r="AS48" s="173"/>
      <c r="AT48" s="173"/>
      <c r="AU48" s="173"/>
      <c r="AV48" s="173"/>
      <c r="AW48" s="173"/>
      <c r="AX48" s="173"/>
      <c r="AY48" s="173"/>
    </row>
    <row r="49" spans="1:1005" ht="15">
      <c r="A49" s="228">
        <v>44835</v>
      </c>
      <c r="B49" s="115">
        <v>19.95</v>
      </c>
      <c r="C49" s="115">
        <v>32.07</v>
      </c>
      <c r="D49" s="116">
        <v>28.11</v>
      </c>
      <c r="E49" s="111">
        <v>30.132999999999999</v>
      </c>
      <c r="F49" s="111">
        <v>46.482999999999997</v>
      </c>
      <c r="G49" s="111">
        <v>50.689</v>
      </c>
      <c r="H49" s="111">
        <v>20.678000000000001</v>
      </c>
      <c r="I49" s="111">
        <v>24.018000000000001</v>
      </c>
      <c r="J49" s="111">
        <v>20.524999999999999</v>
      </c>
      <c r="K49" s="111">
        <v>27.884</v>
      </c>
      <c r="L49" s="111">
        <v>20.591000000000001</v>
      </c>
      <c r="M49" s="111">
        <v>17.082999999999998</v>
      </c>
      <c r="N49" s="111">
        <v>23.45</v>
      </c>
      <c r="O49" s="111">
        <v>21.841000000000001</v>
      </c>
      <c r="P49" s="111">
        <v>28.574999999999999</v>
      </c>
      <c r="Q49" s="111">
        <v>26.797000000000001</v>
      </c>
      <c r="R49" s="111">
        <v>49.307000000000002</v>
      </c>
      <c r="S49" s="111">
        <v>20.751000000000001</v>
      </c>
      <c r="T49" s="111">
        <v>25.332000000000001</v>
      </c>
      <c r="U49" s="111">
        <v>19.937000000000001</v>
      </c>
      <c r="V49" s="111">
        <v>15.686</v>
      </c>
      <c r="W49" s="111">
        <v>16.573</v>
      </c>
      <c r="X49" s="111">
        <v>15.76</v>
      </c>
      <c r="Y49" s="111">
        <v>28.651</v>
      </c>
      <c r="Z49" s="111">
        <v>33.506999999999998</v>
      </c>
      <c r="AA49" s="111">
        <v>69.441000000000003</v>
      </c>
      <c r="AB49" s="111">
        <v>40.686999999999998</v>
      </c>
      <c r="AC49" s="111">
        <v>21.26</v>
      </c>
      <c r="AD49" s="111">
        <v>16.335999999999999</v>
      </c>
      <c r="AE49" s="111">
        <v>19.805</v>
      </c>
      <c r="AF49" s="111">
        <v>27.024999999999999</v>
      </c>
      <c r="AG49" s="111">
        <v>11.28</v>
      </c>
      <c r="AH49" s="111">
        <v>27.934000000000001</v>
      </c>
      <c r="AI49" s="173">
        <v>41.658999999999999</v>
      </c>
      <c r="AJ49" s="173">
        <v>13.67</v>
      </c>
      <c r="AK49" s="173">
        <v>23.757000000000001</v>
      </c>
      <c r="AL49" s="173">
        <v>35.408000000000001</v>
      </c>
      <c r="AM49" s="173">
        <v>26.206</v>
      </c>
      <c r="AN49" s="173"/>
      <c r="AO49" s="173"/>
      <c r="AP49" s="173"/>
      <c r="AQ49" s="173"/>
      <c r="AR49" s="173"/>
      <c r="AS49" s="173"/>
      <c r="AT49" s="173"/>
      <c r="AU49" s="173"/>
      <c r="AV49" s="173"/>
      <c r="AW49" s="173"/>
      <c r="AX49" s="173"/>
      <c r="AY49" s="173"/>
    </row>
    <row r="50" spans="1:1005" ht="15">
      <c r="A50" s="228">
        <v>44866</v>
      </c>
      <c r="B50" s="115">
        <v>16.75</v>
      </c>
      <c r="C50" s="115">
        <v>18.940000000000001</v>
      </c>
      <c r="D50" s="116">
        <v>18.13</v>
      </c>
      <c r="E50" s="111">
        <v>22.306999999999999</v>
      </c>
      <c r="F50" s="111">
        <v>26.055</v>
      </c>
      <c r="G50" s="111">
        <v>33.871000000000002</v>
      </c>
      <c r="H50" s="111">
        <v>24.030999999999999</v>
      </c>
      <c r="I50" s="111">
        <v>15.77</v>
      </c>
      <c r="J50" s="111">
        <v>13.991</v>
      </c>
      <c r="K50" s="111">
        <v>20.084</v>
      </c>
      <c r="L50" s="111">
        <v>16.373000000000001</v>
      </c>
      <c r="M50" s="111">
        <v>14.56</v>
      </c>
      <c r="N50" s="111">
        <v>18.283000000000001</v>
      </c>
      <c r="O50" s="111">
        <v>18.396999999999998</v>
      </c>
      <c r="P50" s="111">
        <v>19.030999999999999</v>
      </c>
      <c r="Q50" s="111">
        <v>18.283999999999999</v>
      </c>
      <c r="R50" s="111">
        <v>25.143000000000001</v>
      </c>
      <c r="S50" s="111">
        <v>22.099</v>
      </c>
      <c r="T50" s="111">
        <v>17.268999999999998</v>
      </c>
      <c r="U50" s="111">
        <v>16.417999999999999</v>
      </c>
      <c r="V50" s="111">
        <v>14.159000000000001</v>
      </c>
      <c r="W50" s="111">
        <v>10.878</v>
      </c>
      <c r="X50" s="111">
        <v>10.756</v>
      </c>
      <c r="Y50" s="111">
        <v>21.411000000000001</v>
      </c>
      <c r="Z50" s="111">
        <v>20.658999999999999</v>
      </c>
      <c r="AA50" s="111">
        <v>25.690999999999999</v>
      </c>
      <c r="AB50" s="111">
        <v>19.997</v>
      </c>
      <c r="AC50" s="111">
        <v>17.285</v>
      </c>
      <c r="AD50" s="111">
        <v>14.208</v>
      </c>
      <c r="AE50" s="111">
        <v>15.063000000000001</v>
      </c>
      <c r="AF50" s="111">
        <v>19.800999999999998</v>
      </c>
      <c r="AG50" s="111">
        <v>10.023999999999999</v>
      </c>
      <c r="AH50" s="111">
        <v>14.912000000000001</v>
      </c>
      <c r="AI50" s="173">
        <v>22.04</v>
      </c>
      <c r="AJ50" s="173">
        <v>11.98</v>
      </c>
      <c r="AK50" s="173">
        <v>13.747999999999999</v>
      </c>
      <c r="AL50" s="173">
        <v>21.622</v>
      </c>
      <c r="AM50" s="173">
        <v>17.347999999999999</v>
      </c>
      <c r="AN50" s="173"/>
      <c r="AO50" s="173"/>
      <c r="AP50" s="173"/>
      <c r="AQ50" s="173"/>
      <c r="AR50" s="173"/>
      <c r="AS50" s="173"/>
      <c r="AT50" s="173"/>
      <c r="AU50" s="173"/>
      <c r="AV50" s="173"/>
      <c r="AW50" s="173"/>
      <c r="AX50" s="173"/>
      <c r="AY50" s="173"/>
    </row>
    <row r="51" spans="1:1005" ht="15">
      <c r="A51" s="228">
        <v>44896</v>
      </c>
      <c r="B51" s="115">
        <v>15.25</v>
      </c>
      <c r="C51" s="115">
        <v>15.25</v>
      </c>
      <c r="D51" s="116">
        <v>15.25</v>
      </c>
      <c r="E51" s="111">
        <v>18.966999999999999</v>
      </c>
      <c r="F51" s="111">
        <v>20.064</v>
      </c>
      <c r="G51" s="111">
        <v>22.475000000000001</v>
      </c>
      <c r="H51" s="111">
        <v>17.902999999999999</v>
      </c>
      <c r="I51" s="111">
        <v>13.125999999999999</v>
      </c>
      <c r="J51" s="111">
        <v>12.016</v>
      </c>
      <c r="K51" s="111">
        <v>13.983000000000001</v>
      </c>
      <c r="L51" s="111">
        <v>14.295</v>
      </c>
      <c r="M51" s="111">
        <v>13.242000000000001</v>
      </c>
      <c r="N51" s="111">
        <v>16.693000000000001</v>
      </c>
      <c r="O51" s="111">
        <v>15.552</v>
      </c>
      <c r="P51" s="111">
        <v>17.462</v>
      </c>
      <c r="Q51" s="111">
        <v>15.651999999999999</v>
      </c>
      <c r="R51" s="111">
        <v>18.663</v>
      </c>
      <c r="S51" s="111">
        <v>19.53</v>
      </c>
      <c r="T51" s="111">
        <v>15.435</v>
      </c>
      <c r="U51" s="111">
        <v>13.180999999999999</v>
      </c>
      <c r="V51" s="111">
        <v>12.933999999999999</v>
      </c>
      <c r="W51" s="111">
        <v>9.4659999999999993</v>
      </c>
      <c r="X51" s="111">
        <v>10.151</v>
      </c>
      <c r="Y51" s="111">
        <v>15.52</v>
      </c>
      <c r="Z51" s="111">
        <v>16.518999999999998</v>
      </c>
      <c r="AA51" s="111">
        <v>15.391</v>
      </c>
      <c r="AB51" s="111">
        <v>16.091000000000001</v>
      </c>
      <c r="AC51" s="111">
        <v>15.526999999999999</v>
      </c>
      <c r="AD51" s="111">
        <v>12.39</v>
      </c>
      <c r="AE51" s="111">
        <v>12.682</v>
      </c>
      <c r="AF51" s="111">
        <v>15.942</v>
      </c>
      <c r="AG51" s="111">
        <v>9.5640000000000001</v>
      </c>
      <c r="AH51" s="111">
        <v>11.292</v>
      </c>
      <c r="AI51" s="173">
        <v>14.388</v>
      </c>
      <c r="AJ51" s="173">
        <v>12.188000000000001</v>
      </c>
      <c r="AK51" s="173">
        <v>10.379</v>
      </c>
      <c r="AL51" s="173">
        <v>17.654</v>
      </c>
      <c r="AM51" s="173">
        <v>15.946</v>
      </c>
      <c r="AN51" s="173"/>
      <c r="AO51" s="173"/>
      <c r="AP51" s="173"/>
      <c r="AQ51" s="173"/>
      <c r="AR51" s="173"/>
      <c r="AS51" s="173"/>
      <c r="AT51" s="173"/>
      <c r="AU51" s="173"/>
      <c r="AV51" s="173"/>
      <c r="AW51" s="173"/>
      <c r="AX51" s="173"/>
      <c r="AY51" s="173"/>
    </row>
    <row r="52" spans="1:1005" ht="15">
      <c r="A52" s="228">
        <v>44927</v>
      </c>
      <c r="B52" s="115">
        <v>14.48</v>
      </c>
      <c r="C52" s="115">
        <v>14.7</v>
      </c>
      <c r="D52" s="116">
        <v>13.58</v>
      </c>
      <c r="E52" s="111">
        <v>17.387</v>
      </c>
      <c r="F52" s="111">
        <v>17.257000000000001</v>
      </c>
      <c r="G52" s="111">
        <v>17.155999999999999</v>
      </c>
      <c r="H52" s="111">
        <v>15.09</v>
      </c>
      <c r="I52" s="111">
        <v>11.432</v>
      </c>
      <c r="J52" s="111">
        <v>10.805999999999999</v>
      </c>
      <c r="K52" s="111">
        <v>11.083</v>
      </c>
      <c r="L52" s="111">
        <v>12.246</v>
      </c>
      <c r="M52" s="111">
        <v>11.965</v>
      </c>
      <c r="N52" s="111">
        <v>15.22</v>
      </c>
      <c r="O52" s="111">
        <v>13.406000000000001</v>
      </c>
      <c r="P52" s="111">
        <v>15.502000000000001</v>
      </c>
      <c r="Q52" s="111">
        <v>12.743</v>
      </c>
      <c r="R52" s="111">
        <v>16.175999999999998</v>
      </c>
      <c r="S52" s="111">
        <v>14.866</v>
      </c>
      <c r="T52" s="111">
        <v>14.019</v>
      </c>
      <c r="U52" s="111">
        <v>11.606</v>
      </c>
      <c r="V52" s="111">
        <v>11.852</v>
      </c>
      <c r="W52" s="111">
        <v>8.6820000000000004</v>
      </c>
      <c r="X52" s="111">
        <v>8.9770000000000003</v>
      </c>
      <c r="Y52" s="111">
        <v>16.024000000000001</v>
      </c>
      <c r="Z52" s="111">
        <v>15.016</v>
      </c>
      <c r="AA52" s="111">
        <v>12.468999999999999</v>
      </c>
      <c r="AB52" s="111">
        <v>13.47</v>
      </c>
      <c r="AC52" s="111">
        <v>13.772</v>
      </c>
      <c r="AD52" s="111">
        <v>11.244</v>
      </c>
      <c r="AE52" s="111">
        <v>11.602</v>
      </c>
      <c r="AF52" s="111">
        <v>14.428000000000001</v>
      </c>
      <c r="AG52" s="111">
        <v>8.8309999999999995</v>
      </c>
      <c r="AH52" s="111">
        <v>9.4019999999999992</v>
      </c>
      <c r="AI52" s="173">
        <v>12.246</v>
      </c>
      <c r="AJ52" s="173">
        <v>11.44</v>
      </c>
      <c r="AK52" s="173">
        <v>8.8620000000000001</v>
      </c>
      <c r="AL52" s="173">
        <v>14.673</v>
      </c>
      <c r="AM52" s="173">
        <v>14.881</v>
      </c>
      <c r="AN52" s="173"/>
      <c r="AO52" s="173"/>
      <c r="AP52" s="173"/>
      <c r="AQ52" s="173"/>
      <c r="AR52" s="173"/>
      <c r="AS52" s="173"/>
      <c r="AT52" s="173"/>
      <c r="AU52" s="173"/>
      <c r="AV52" s="173"/>
      <c r="AW52" s="173"/>
      <c r="AX52" s="173"/>
      <c r="AY52" s="173"/>
    </row>
    <row r="53" spans="1:1005" ht="15">
      <c r="A53" s="228">
        <v>44958</v>
      </c>
      <c r="B53" s="115">
        <v>12.62</v>
      </c>
      <c r="C53" s="115">
        <v>13.51</v>
      </c>
      <c r="D53" s="116">
        <v>12.38</v>
      </c>
      <c r="E53" s="111">
        <v>13.535</v>
      </c>
      <c r="F53" s="111">
        <v>16.648</v>
      </c>
      <c r="G53" s="111">
        <v>21.2</v>
      </c>
      <c r="H53" s="111">
        <v>12.420999999999999</v>
      </c>
      <c r="I53" s="111">
        <v>9.4450000000000003</v>
      </c>
      <c r="J53" s="111">
        <v>8.9930000000000003</v>
      </c>
      <c r="K53" s="111">
        <v>9.7739999999999991</v>
      </c>
      <c r="L53" s="111">
        <v>10.362</v>
      </c>
      <c r="M53" s="111">
        <v>9.9689999999999994</v>
      </c>
      <c r="N53" s="111">
        <v>12.842000000000001</v>
      </c>
      <c r="O53" s="111">
        <v>13.686999999999999</v>
      </c>
      <c r="P53" s="111">
        <v>16.178000000000001</v>
      </c>
      <c r="Q53" s="111">
        <v>10.11</v>
      </c>
      <c r="R53" s="111">
        <v>13.387</v>
      </c>
      <c r="S53" s="111">
        <v>13.49</v>
      </c>
      <c r="T53" s="111">
        <v>12.377000000000001</v>
      </c>
      <c r="U53" s="111">
        <v>9.3989999999999991</v>
      </c>
      <c r="V53" s="111">
        <v>9.9600000000000009</v>
      </c>
      <c r="W53" s="111">
        <v>8.1210000000000004</v>
      </c>
      <c r="X53" s="111">
        <v>7.3630000000000004</v>
      </c>
      <c r="Y53" s="111">
        <v>13.416</v>
      </c>
      <c r="Z53" s="111">
        <v>12.801</v>
      </c>
      <c r="AA53" s="111">
        <v>12.193</v>
      </c>
      <c r="AB53" s="111">
        <v>10.428000000000001</v>
      </c>
      <c r="AC53" s="111">
        <v>12.529</v>
      </c>
      <c r="AD53" s="111">
        <v>9.3780000000000001</v>
      </c>
      <c r="AE53" s="111">
        <v>9.2729999999999997</v>
      </c>
      <c r="AF53" s="111">
        <v>11.525</v>
      </c>
      <c r="AG53" s="111">
        <v>7.3959999999999999</v>
      </c>
      <c r="AH53" s="111">
        <v>9.4120000000000008</v>
      </c>
      <c r="AI53" s="173">
        <v>14.439</v>
      </c>
      <c r="AJ53" s="173">
        <v>9.673</v>
      </c>
      <c r="AK53" s="173">
        <v>7.3159999999999998</v>
      </c>
      <c r="AL53" s="173">
        <v>12.006</v>
      </c>
      <c r="AM53" s="173">
        <v>12.176</v>
      </c>
      <c r="AN53" s="173"/>
      <c r="AO53" s="173"/>
      <c r="AP53" s="173"/>
      <c r="AQ53" s="173"/>
      <c r="AR53" s="173"/>
      <c r="AS53" s="173"/>
      <c r="AT53" s="173"/>
      <c r="AU53" s="173"/>
      <c r="AV53" s="173"/>
      <c r="AW53" s="173"/>
      <c r="AX53" s="173"/>
      <c r="AY53" s="173"/>
    </row>
    <row r="54" spans="1:1005" ht="15">
      <c r="A54" s="228">
        <v>44986</v>
      </c>
      <c r="B54" s="115">
        <v>19.14</v>
      </c>
      <c r="C54" s="115">
        <v>26.71</v>
      </c>
      <c r="D54" s="116">
        <v>22.1</v>
      </c>
      <c r="E54" s="111">
        <v>26.361999999999998</v>
      </c>
      <c r="F54" s="111">
        <v>36.478999999999999</v>
      </c>
      <c r="G54" s="111">
        <v>32.466000000000001</v>
      </c>
      <c r="H54" s="111">
        <v>18.206</v>
      </c>
      <c r="I54" s="111">
        <v>21.073</v>
      </c>
      <c r="J54" s="111">
        <v>14.590999999999999</v>
      </c>
      <c r="K54" s="111">
        <v>11.385999999999999</v>
      </c>
      <c r="L54" s="111">
        <v>16.96</v>
      </c>
      <c r="M54" s="111">
        <v>17.451000000000001</v>
      </c>
      <c r="N54" s="111">
        <v>22.605</v>
      </c>
      <c r="O54" s="111">
        <v>36.365000000000002</v>
      </c>
      <c r="P54" s="111">
        <v>20.658999999999999</v>
      </c>
      <c r="Q54" s="111">
        <v>33.401000000000003</v>
      </c>
      <c r="R54" s="111">
        <v>23.03</v>
      </c>
      <c r="S54" s="111">
        <v>19.456</v>
      </c>
      <c r="T54" s="111">
        <v>16.832999999999998</v>
      </c>
      <c r="U54" s="111">
        <v>15.352</v>
      </c>
      <c r="V54" s="111">
        <v>12.538</v>
      </c>
      <c r="W54" s="111">
        <v>13.007999999999999</v>
      </c>
      <c r="X54" s="111">
        <v>20.754999999999999</v>
      </c>
      <c r="Y54" s="111">
        <v>26.486999999999998</v>
      </c>
      <c r="Z54" s="111">
        <v>17.234999999999999</v>
      </c>
      <c r="AA54" s="111">
        <v>37.936999999999998</v>
      </c>
      <c r="AB54" s="111">
        <v>13.478</v>
      </c>
      <c r="AC54" s="111">
        <v>23.105</v>
      </c>
      <c r="AD54" s="111">
        <v>10.000999999999999</v>
      </c>
      <c r="AE54" s="111">
        <v>15.898</v>
      </c>
      <c r="AF54" s="111">
        <v>23.437999999999999</v>
      </c>
      <c r="AG54" s="111">
        <v>11.057</v>
      </c>
      <c r="AH54" s="111">
        <v>14</v>
      </c>
      <c r="AI54" s="173">
        <v>23.05</v>
      </c>
      <c r="AJ54" s="173">
        <v>11.992000000000001</v>
      </c>
      <c r="AK54" s="173">
        <v>9.3659999999999997</v>
      </c>
      <c r="AL54" s="173">
        <v>16.117999999999999</v>
      </c>
      <c r="AM54" s="173">
        <v>15.792</v>
      </c>
      <c r="AN54" s="173"/>
      <c r="AO54" s="173"/>
      <c r="AP54" s="173"/>
      <c r="AQ54" s="173"/>
      <c r="AR54" s="173"/>
      <c r="AS54" s="173"/>
      <c r="AT54" s="173"/>
      <c r="AU54" s="173"/>
      <c r="AV54" s="173"/>
      <c r="AW54" s="173"/>
      <c r="AX54" s="173"/>
      <c r="AY54" s="173"/>
    </row>
    <row r="55" spans="1:1005" ht="15">
      <c r="A55" s="228">
        <v>45017</v>
      </c>
      <c r="B55" s="115">
        <v>40.840000000000003</v>
      </c>
      <c r="C55" s="115">
        <v>63.31</v>
      </c>
      <c r="D55" s="116">
        <v>52.61</v>
      </c>
      <c r="E55" s="111">
        <v>100.092</v>
      </c>
      <c r="F55" s="111">
        <v>95.590999999999994</v>
      </c>
      <c r="G55" s="111">
        <v>103.032</v>
      </c>
      <c r="H55" s="111">
        <v>34.578000000000003</v>
      </c>
      <c r="I55" s="111">
        <v>73.885999999999996</v>
      </c>
      <c r="J55" s="111">
        <v>34.356999999999999</v>
      </c>
      <c r="K55" s="111">
        <v>32.085999999999999</v>
      </c>
      <c r="L55" s="111">
        <v>65.37</v>
      </c>
      <c r="M55" s="111">
        <v>65.659000000000006</v>
      </c>
      <c r="N55" s="111">
        <v>49.085999999999999</v>
      </c>
      <c r="O55" s="111">
        <v>51.84</v>
      </c>
      <c r="P55" s="111">
        <v>40.305</v>
      </c>
      <c r="Q55" s="111">
        <v>71.498000000000005</v>
      </c>
      <c r="R55" s="111">
        <v>49.055</v>
      </c>
      <c r="S55" s="111">
        <v>31.587</v>
      </c>
      <c r="T55" s="111">
        <v>54.826000000000001</v>
      </c>
      <c r="U55" s="111">
        <v>53.585000000000001</v>
      </c>
      <c r="V55" s="111">
        <v>23.15</v>
      </c>
      <c r="W55" s="111">
        <v>22.687000000000001</v>
      </c>
      <c r="X55" s="111">
        <v>68.421999999999997</v>
      </c>
      <c r="Y55" s="111">
        <v>93.302000000000007</v>
      </c>
      <c r="Z55" s="111">
        <v>48.219000000000001</v>
      </c>
      <c r="AA55" s="111">
        <v>61.771000000000001</v>
      </c>
      <c r="AB55" s="111">
        <v>43.856999999999999</v>
      </c>
      <c r="AC55" s="111">
        <v>37.432000000000002</v>
      </c>
      <c r="AD55" s="111">
        <v>32.204000000000001</v>
      </c>
      <c r="AE55" s="111">
        <v>34.677999999999997</v>
      </c>
      <c r="AF55" s="111">
        <v>55.902000000000001</v>
      </c>
      <c r="AG55" s="111">
        <v>24.603000000000002</v>
      </c>
      <c r="AH55" s="111">
        <v>38.116</v>
      </c>
      <c r="AI55" s="173">
        <v>31.664000000000001</v>
      </c>
      <c r="AJ55" s="173">
        <v>25.405999999999999</v>
      </c>
      <c r="AK55" s="173">
        <v>20.817</v>
      </c>
      <c r="AL55" s="173">
        <v>29.864999999999998</v>
      </c>
      <c r="AM55" s="173">
        <v>35.567999999999998</v>
      </c>
      <c r="AN55" s="173"/>
      <c r="AO55" s="173"/>
      <c r="AP55" s="173"/>
      <c r="AQ55" s="173"/>
      <c r="AR55" s="173"/>
      <c r="AS55" s="173"/>
      <c r="AT55" s="173"/>
      <c r="AU55" s="173"/>
      <c r="AV55" s="173"/>
      <c r="AW55" s="173"/>
      <c r="AX55" s="173"/>
      <c r="AY55" s="173"/>
    </row>
    <row r="56" spans="1:1005" ht="15">
      <c r="A56" s="228">
        <v>45047</v>
      </c>
      <c r="B56" s="115">
        <v>123.4</v>
      </c>
      <c r="C56" s="115">
        <v>174.31</v>
      </c>
      <c r="D56" s="116">
        <v>146.12</v>
      </c>
      <c r="E56" s="111">
        <v>230.24100000000001</v>
      </c>
      <c r="F56" s="111">
        <v>187.83500000000001</v>
      </c>
      <c r="G56" s="111">
        <v>207.988</v>
      </c>
      <c r="H56" s="111">
        <v>91.340999999999994</v>
      </c>
      <c r="I56" s="111">
        <v>125.057</v>
      </c>
      <c r="J56" s="111">
        <v>88.444999999999993</v>
      </c>
      <c r="K56" s="111">
        <v>99.587999999999994</v>
      </c>
      <c r="L56" s="111">
        <v>144.14400000000001</v>
      </c>
      <c r="M56" s="111">
        <v>226.88499999999999</v>
      </c>
      <c r="N56" s="111">
        <v>158.494</v>
      </c>
      <c r="O56" s="111">
        <v>141.541</v>
      </c>
      <c r="P56" s="111">
        <v>150.39099999999999</v>
      </c>
      <c r="Q56" s="111">
        <v>205.73500000000001</v>
      </c>
      <c r="R56" s="111">
        <v>150.495</v>
      </c>
      <c r="S56" s="111">
        <v>150.99</v>
      </c>
      <c r="T56" s="111">
        <v>128.83500000000001</v>
      </c>
      <c r="U56" s="111">
        <v>198.636</v>
      </c>
      <c r="V56" s="111">
        <v>47.905000000000001</v>
      </c>
      <c r="W56" s="111">
        <v>83.926000000000002</v>
      </c>
      <c r="X56" s="111">
        <v>156.685</v>
      </c>
      <c r="Y56" s="111">
        <v>226.65</v>
      </c>
      <c r="Z56" s="111">
        <v>120.218</v>
      </c>
      <c r="AA56" s="111">
        <v>157.03899999999999</v>
      </c>
      <c r="AB56" s="111">
        <v>174.37799999999999</v>
      </c>
      <c r="AC56" s="111">
        <v>191.62899999999999</v>
      </c>
      <c r="AD56" s="111">
        <v>79.668000000000006</v>
      </c>
      <c r="AE56" s="111">
        <v>123.995</v>
      </c>
      <c r="AF56" s="111">
        <v>100.062</v>
      </c>
      <c r="AG56" s="111">
        <v>50.265000000000001</v>
      </c>
      <c r="AH56" s="111">
        <v>121.09099999999999</v>
      </c>
      <c r="AI56" s="173">
        <v>97.218000000000004</v>
      </c>
      <c r="AJ56" s="173">
        <v>68.685000000000002</v>
      </c>
      <c r="AK56" s="173">
        <v>127.517</v>
      </c>
      <c r="AL56" s="173">
        <v>134.32499999999999</v>
      </c>
      <c r="AM56" s="173">
        <v>220.16800000000001</v>
      </c>
      <c r="AN56" s="173"/>
      <c r="AO56" s="173"/>
      <c r="AP56" s="173"/>
      <c r="AQ56" s="173"/>
      <c r="AR56" s="173"/>
      <c r="AS56" s="173"/>
      <c r="AT56" s="173"/>
      <c r="AU56" s="173"/>
      <c r="AV56" s="173"/>
      <c r="AW56" s="173"/>
      <c r="AX56" s="173"/>
      <c r="AY56" s="173"/>
    </row>
    <row r="57" spans="1:1005" ht="15">
      <c r="A57" s="228">
        <v>45078</v>
      </c>
      <c r="B57" s="115">
        <v>114.77</v>
      </c>
      <c r="C57" s="115">
        <v>191.7</v>
      </c>
      <c r="D57" s="116">
        <v>151.61000000000001</v>
      </c>
      <c r="E57" s="111">
        <v>256.79500000000002</v>
      </c>
      <c r="F57" s="111">
        <v>244.15899999999999</v>
      </c>
      <c r="G57" s="111">
        <v>189.459</v>
      </c>
      <c r="H57" s="111">
        <v>143.09200000000001</v>
      </c>
      <c r="I57" s="111">
        <v>92.543000000000006</v>
      </c>
      <c r="J57" s="111">
        <v>109.84099999999999</v>
      </c>
      <c r="K57" s="111">
        <v>174.846</v>
      </c>
      <c r="L57" s="111">
        <v>114.837</v>
      </c>
      <c r="M57" s="111">
        <v>232.69900000000001</v>
      </c>
      <c r="N57" s="111">
        <v>132.137</v>
      </c>
      <c r="O57" s="111">
        <v>257.976</v>
      </c>
      <c r="P57" s="111">
        <v>98.424000000000007</v>
      </c>
      <c r="Q57" s="111">
        <v>261.98099999999999</v>
      </c>
      <c r="R57" s="111">
        <v>127.40300000000001</v>
      </c>
      <c r="S57" s="111">
        <v>207.786</v>
      </c>
      <c r="T57" s="111">
        <v>75.227000000000004</v>
      </c>
      <c r="U57" s="111">
        <v>121.742</v>
      </c>
      <c r="V57" s="111">
        <v>31.552</v>
      </c>
      <c r="W57" s="111">
        <v>86.701999999999998</v>
      </c>
      <c r="X57" s="111">
        <v>96.897999999999996</v>
      </c>
      <c r="Y57" s="111">
        <v>228.11</v>
      </c>
      <c r="Z57" s="111">
        <v>83.084999999999994</v>
      </c>
      <c r="AA57" s="111">
        <v>131.55000000000001</v>
      </c>
      <c r="AB57" s="111">
        <v>227.44900000000001</v>
      </c>
      <c r="AC57" s="111">
        <v>126.83799999999999</v>
      </c>
      <c r="AD57" s="111">
        <v>123.276</v>
      </c>
      <c r="AE57" s="111">
        <v>236.375</v>
      </c>
      <c r="AF57" s="111">
        <v>54.305999999999997</v>
      </c>
      <c r="AG57" s="111">
        <v>47.180999999999997</v>
      </c>
      <c r="AH57" s="111">
        <v>163.947</v>
      </c>
      <c r="AI57" s="173">
        <v>206.61500000000001</v>
      </c>
      <c r="AJ57" s="173">
        <v>97.644999999999996</v>
      </c>
      <c r="AK57" s="173">
        <v>190.43</v>
      </c>
      <c r="AL57" s="173">
        <v>248.77699999999999</v>
      </c>
      <c r="AM57" s="173">
        <v>237.535</v>
      </c>
      <c r="AN57" s="173"/>
      <c r="AO57" s="173"/>
      <c r="AP57" s="173"/>
      <c r="AQ57" s="173"/>
      <c r="AR57" s="173"/>
      <c r="AS57" s="173"/>
      <c r="AT57" s="173"/>
      <c r="AU57" s="173"/>
      <c r="AV57" s="173"/>
      <c r="AW57" s="173"/>
      <c r="AX57" s="173"/>
      <c r="AY57" s="173"/>
    </row>
    <row r="58" spans="1:1005" ht="15">
      <c r="A58" s="228">
        <v>45108</v>
      </c>
      <c r="B58" s="115">
        <v>40.409999999999997</v>
      </c>
      <c r="C58" s="115">
        <v>89.2</v>
      </c>
      <c r="D58" s="116">
        <v>67.39</v>
      </c>
      <c r="E58" s="111">
        <v>91.03</v>
      </c>
      <c r="F58" s="111">
        <v>141.65600000000001</v>
      </c>
      <c r="G58" s="111">
        <v>76.491</v>
      </c>
      <c r="H58" s="111">
        <v>57.771000000000001</v>
      </c>
      <c r="I58" s="111">
        <v>39.180999999999997</v>
      </c>
      <c r="J58" s="111">
        <v>50.442999999999998</v>
      </c>
      <c r="K58" s="111">
        <v>92.968999999999994</v>
      </c>
      <c r="L58" s="111">
        <v>54.728999999999999</v>
      </c>
      <c r="M58" s="111">
        <v>85.554000000000002</v>
      </c>
      <c r="N58" s="111">
        <v>40.106000000000002</v>
      </c>
      <c r="O58" s="111">
        <v>182.35300000000001</v>
      </c>
      <c r="P58" s="111">
        <v>40.308</v>
      </c>
      <c r="Q58" s="111">
        <v>78.674999999999997</v>
      </c>
      <c r="R58" s="111">
        <v>64.224999999999994</v>
      </c>
      <c r="S58" s="111">
        <v>136.017</v>
      </c>
      <c r="T58" s="111">
        <v>25.818000000000001</v>
      </c>
      <c r="U58" s="111">
        <v>40.026000000000003</v>
      </c>
      <c r="V58" s="111">
        <v>13.933</v>
      </c>
      <c r="W58" s="111">
        <v>27.129000000000001</v>
      </c>
      <c r="X58" s="111">
        <v>36.741999999999997</v>
      </c>
      <c r="Y58" s="111">
        <v>90.436999999999998</v>
      </c>
      <c r="Z58" s="111">
        <v>37.737000000000002</v>
      </c>
      <c r="AA58" s="111">
        <v>51.423999999999999</v>
      </c>
      <c r="AB58" s="111">
        <v>69.451999999999998</v>
      </c>
      <c r="AC58" s="111">
        <v>48.865000000000002</v>
      </c>
      <c r="AD58" s="111">
        <v>42.820999999999998</v>
      </c>
      <c r="AE58" s="111">
        <v>100.785</v>
      </c>
      <c r="AF58" s="111">
        <v>21.864000000000001</v>
      </c>
      <c r="AG58" s="111">
        <v>21.812999999999999</v>
      </c>
      <c r="AH58" s="111">
        <v>48.052999999999997</v>
      </c>
      <c r="AI58" s="173">
        <v>78.007000000000005</v>
      </c>
      <c r="AJ58" s="173">
        <v>49.048000000000002</v>
      </c>
      <c r="AK58" s="173">
        <v>107.63500000000001</v>
      </c>
      <c r="AL58" s="173">
        <v>144.25299999999999</v>
      </c>
      <c r="AM58" s="173">
        <v>107.895</v>
      </c>
      <c r="AN58" s="173"/>
      <c r="AO58" s="173"/>
      <c r="AP58" s="173"/>
      <c r="AQ58" s="173"/>
      <c r="AR58" s="173"/>
      <c r="AS58" s="173"/>
      <c r="AT58" s="173"/>
      <c r="AU58" s="173"/>
      <c r="AV58" s="173"/>
      <c r="AW58" s="173"/>
      <c r="AX58" s="173"/>
      <c r="AY58" s="173"/>
    </row>
    <row r="59" spans="1:1005" ht="15">
      <c r="A59" s="228">
        <v>45139</v>
      </c>
      <c r="B59" s="115">
        <v>26.34</v>
      </c>
      <c r="C59" s="115">
        <v>47.11</v>
      </c>
      <c r="D59" s="116">
        <v>38.630000000000003</v>
      </c>
      <c r="E59" s="111">
        <v>36.590000000000003</v>
      </c>
      <c r="F59" s="111">
        <v>46.433999999999997</v>
      </c>
      <c r="G59" s="111">
        <v>46.656999999999996</v>
      </c>
      <c r="H59" s="111">
        <v>34.442</v>
      </c>
      <c r="I59" s="111">
        <v>29.222000000000001</v>
      </c>
      <c r="J59" s="111">
        <v>31.75</v>
      </c>
      <c r="K59" s="111">
        <v>31.042999999999999</v>
      </c>
      <c r="L59" s="111">
        <v>38.658000000000001</v>
      </c>
      <c r="M59" s="111">
        <v>41.085999999999999</v>
      </c>
      <c r="N59" s="111">
        <v>21.318999999999999</v>
      </c>
      <c r="O59" s="111">
        <v>57.906999999999996</v>
      </c>
      <c r="P59" s="111">
        <v>21.175000000000001</v>
      </c>
      <c r="Q59" s="111">
        <v>68.427000000000007</v>
      </c>
      <c r="R59" s="111">
        <v>27.919</v>
      </c>
      <c r="S59" s="111">
        <v>92.313999999999993</v>
      </c>
      <c r="T59" s="111">
        <v>20.529</v>
      </c>
      <c r="U59" s="111">
        <v>34.299999999999997</v>
      </c>
      <c r="V59" s="111">
        <v>10.041</v>
      </c>
      <c r="W59" s="111">
        <v>18.538</v>
      </c>
      <c r="X59" s="111">
        <v>20.689</v>
      </c>
      <c r="Y59" s="111">
        <v>41.600999999999999</v>
      </c>
      <c r="Z59" s="111">
        <v>28.617999999999999</v>
      </c>
      <c r="AA59" s="111">
        <v>41.048999999999999</v>
      </c>
      <c r="AB59" s="111">
        <v>31.530999999999999</v>
      </c>
      <c r="AC59" s="111">
        <v>22.541</v>
      </c>
      <c r="AD59" s="111">
        <v>32.25</v>
      </c>
      <c r="AE59" s="111">
        <v>32.347999999999999</v>
      </c>
      <c r="AF59" s="111">
        <v>15.717000000000001</v>
      </c>
      <c r="AG59" s="111">
        <v>24.193000000000001</v>
      </c>
      <c r="AH59" s="111">
        <v>26.481999999999999</v>
      </c>
      <c r="AI59" s="173">
        <v>29.504000000000001</v>
      </c>
      <c r="AJ59" s="173">
        <v>25.62</v>
      </c>
      <c r="AK59" s="173">
        <v>76.036000000000001</v>
      </c>
      <c r="AL59" s="173">
        <v>46.67</v>
      </c>
      <c r="AM59" s="173">
        <v>64.269000000000005</v>
      </c>
      <c r="AN59" s="173"/>
      <c r="AO59" s="173"/>
      <c r="AP59" s="173"/>
      <c r="AQ59" s="173"/>
      <c r="AR59" s="173"/>
      <c r="AS59" s="173"/>
      <c r="AT59" s="173"/>
      <c r="AU59" s="173"/>
      <c r="AV59" s="173"/>
      <c r="AW59" s="173"/>
      <c r="AX59" s="173"/>
      <c r="AY59" s="173"/>
    </row>
    <row r="60" spans="1:1005" ht="15">
      <c r="A60" s="228">
        <v>45170</v>
      </c>
      <c r="B60" s="115">
        <v>25.59</v>
      </c>
      <c r="C60" s="115">
        <v>39.18</v>
      </c>
      <c r="D60" s="116">
        <v>32.4</v>
      </c>
      <c r="E60" s="111">
        <v>45.597999999999999</v>
      </c>
      <c r="F60" s="111">
        <v>49.451999999999998</v>
      </c>
      <c r="G60" s="111">
        <v>31.536000000000001</v>
      </c>
      <c r="H60" s="111">
        <v>25.73</v>
      </c>
      <c r="I60" s="111">
        <v>18.192</v>
      </c>
      <c r="J60" s="111">
        <v>20.599</v>
      </c>
      <c r="K60" s="111">
        <v>42.633000000000003</v>
      </c>
      <c r="L60" s="111">
        <v>25.791</v>
      </c>
      <c r="M60" s="111">
        <v>37.783999999999999</v>
      </c>
      <c r="N60" s="111">
        <v>29.504000000000001</v>
      </c>
      <c r="O60" s="111">
        <v>31.846</v>
      </c>
      <c r="P60" s="111">
        <v>19.132000000000001</v>
      </c>
      <c r="Q60" s="111">
        <v>59.063000000000002</v>
      </c>
      <c r="R60" s="111">
        <v>22.085999999999999</v>
      </c>
      <c r="S60" s="111">
        <v>60.365000000000002</v>
      </c>
      <c r="T60" s="111">
        <v>19.416</v>
      </c>
      <c r="U60" s="111">
        <v>18.535</v>
      </c>
      <c r="V60" s="111">
        <v>20.454999999999998</v>
      </c>
      <c r="W60" s="111">
        <v>27.454000000000001</v>
      </c>
      <c r="X60" s="111">
        <v>30.29</v>
      </c>
      <c r="Y60" s="111">
        <v>22.388000000000002</v>
      </c>
      <c r="Z60" s="111">
        <v>23.812000000000001</v>
      </c>
      <c r="AA60" s="111">
        <v>37.54</v>
      </c>
      <c r="AB60" s="111">
        <v>33.866999999999997</v>
      </c>
      <c r="AC60" s="111">
        <v>16.713000000000001</v>
      </c>
      <c r="AD60" s="111">
        <v>16.780999999999999</v>
      </c>
      <c r="AE60" s="111">
        <v>22.187999999999999</v>
      </c>
      <c r="AF60" s="111">
        <v>12.236000000000001</v>
      </c>
      <c r="AG60" s="111">
        <v>37.572000000000003</v>
      </c>
      <c r="AH60" s="111">
        <v>32.262999999999998</v>
      </c>
      <c r="AI60" s="173">
        <v>18.712</v>
      </c>
      <c r="AJ60" s="173">
        <v>14.292999999999999</v>
      </c>
      <c r="AK60" s="173">
        <v>69.242000000000004</v>
      </c>
      <c r="AL60" s="173">
        <v>23.959</v>
      </c>
      <c r="AM60" s="173">
        <v>36.325000000000003</v>
      </c>
      <c r="AN60" s="173"/>
      <c r="AO60" s="173"/>
      <c r="AP60" s="173"/>
      <c r="AQ60" s="173"/>
      <c r="AR60" s="173"/>
      <c r="AS60" s="173"/>
      <c r="AT60" s="173"/>
      <c r="AU60" s="173"/>
      <c r="AV60" s="173"/>
      <c r="AW60" s="173"/>
      <c r="AX60" s="173"/>
      <c r="AY60" s="173"/>
    </row>
    <row r="61" spans="1:1005" ht="15">
      <c r="A61" s="228">
        <v>45200</v>
      </c>
      <c r="B61" s="115">
        <v>19.95</v>
      </c>
      <c r="C61" s="115">
        <v>32.07</v>
      </c>
      <c r="D61" s="116">
        <v>28.11</v>
      </c>
      <c r="E61" s="111">
        <v>46.484999999999999</v>
      </c>
      <c r="F61" s="111">
        <v>50.698</v>
      </c>
      <c r="G61" s="111">
        <v>20.681000000000001</v>
      </c>
      <c r="H61" s="111">
        <v>24.370999999999999</v>
      </c>
      <c r="I61" s="111">
        <v>20.550999999999998</v>
      </c>
      <c r="J61" s="111">
        <v>27.963999999999999</v>
      </c>
      <c r="K61" s="111">
        <v>20.632000000000001</v>
      </c>
      <c r="L61" s="111">
        <v>17.289000000000001</v>
      </c>
      <c r="M61" s="111">
        <v>23.446000000000002</v>
      </c>
      <c r="N61" s="111">
        <v>21.852</v>
      </c>
      <c r="O61" s="111">
        <v>28.581</v>
      </c>
      <c r="P61" s="111">
        <v>26.968</v>
      </c>
      <c r="Q61" s="111">
        <v>49.317</v>
      </c>
      <c r="R61" s="111">
        <v>20.773</v>
      </c>
      <c r="S61" s="111">
        <v>25.334</v>
      </c>
      <c r="T61" s="111">
        <v>20.155000000000001</v>
      </c>
      <c r="U61" s="111">
        <v>15.711</v>
      </c>
      <c r="V61" s="111">
        <v>16.619</v>
      </c>
      <c r="W61" s="111">
        <v>15.752000000000001</v>
      </c>
      <c r="X61" s="111">
        <v>29.239000000000001</v>
      </c>
      <c r="Y61" s="111">
        <v>33.511000000000003</v>
      </c>
      <c r="Z61" s="111">
        <v>69.447999999999993</v>
      </c>
      <c r="AA61" s="111">
        <v>40.694000000000003</v>
      </c>
      <c r="AB61" s="111">
        <v>21.338999999999999</v>
      </c>
      <c r="AC61" s="111">
        <v>16.344999999999999</v>
      </c>
      <c r="AD61" s="111">
        <v>19.821999999999999</v>
      </c>
      <c r="AE61" s="111">
        <v>27.085999999999999</v>
      </c>
      <c r="AF61" s="111">
        <v>11.349</v>
      </c>
      <c r="AG61" s="111">
        <v>27.963000000000001</v>
      </c>
      <c r="AH61" s="111">
        <v>41.743000000000002</v>
      </c>
      <c r="AI61" s="173">
        <v>13.698</v>
      </c>
      <c r="AJ61" s="173">
        <v>23.937000000000001</v>
      </c>
      <c r="AK61" s="173">
        <v>35.429000000000002</v>
      </c>
      <c r="AL61" s="173">
        <v>26.212</v>
      </c>
      <c r="AM61" s="173">
        <v>30.164999999999999</v>
      </c>
      <c r="AN61" s="173"/>
      <c r="AO61" s="173"/>
      <c r="AP61" s="173"/>
      <c r="AQ61" s="173"/>
      <c r="AR61" s="173"/>
      <c r="AS61" s="173"/>
      <c r="AT61" s="173"/>
      <c r="AU61" s="173"/>
      <c r="AV61" s="173"/>
      <c r="AW61" s="173"/>
      <c r="AX61" s="173"/>
      <c r="AY61" s="173"/>
    </row>
    <row r="62" spans="1:1005" ht="15">
      <c r="A62" s="228">
        <v>45231</v>
      </c>
      <c r="B62" s="115">
        <v>16.75</v>
      </c>
      <c r="C62" s="115">
        <v>18.940000000000001</v>
      </c>
      <c r="D62" s="116">
        <v>18.13</v>
      </c>
      <c r="E62" s="111">
        <v>26.056999999999999</v>
      </c>
      <c r="F62" s="111">
        <v>33.880000000000003</v>
      </c>
      <c r="G62" s="111">
        <v>24.035</v>
      </c>
      <c r="H62" s="111">
        <v>16.087</v>
      </c>
      <c r="I62" s="111">
        <v>14.010999999999999</v>
      </c>
      <c r="J62" s="111">
        <v>20.146999999999998</v>
      </c>
      <c r="K62" s="111">
        <v>16.413</v>
      </c>
      <c r="L62" s="111">
        <v>14.625</v>
      </c>
      <c r="M62" s="111">
        <v>18.28</v>
      </c>
      <c r="N62" s="111">
        <v>18.407</v>
      </c>
      <c r="O62" s="111">
        <v>19.036000000000001</v>
      </c>
      <c r="P62" s="111">
        <v>18.262</v>
      </c>
      <c r="Q62" s="111">
        <v>25.15</v>
      </c>
      <c r="R62" s="111">
        <v>22.12</v>
      </c>
      <c r="S62" s="111">
        <v>17.271000000000001</v>
      </c>
      <c r="T62" s="111">
        <v>16.742999999999999</v>
      </c>
      <c r="U62" s="111">
        <v>14.18</v>
      </c>
      <c r="V62" s="111">
        <v>10.916</v>
      </c>
      <c r="W62" s="111">
        <v>10.749000000000001</v>
      </c>
      <c r="X62" s="111">
        <v>21.747</v>
      </c>
      <c r="Y62" s="111">
        <v>20.661999999999999</v>
      </c>
      <c r="Z62" s="111">
        <v>25.693999999999999</v>
      </c>
      <c r="AA62" s="111">
        <v>20.001999999999999</v>
      </c>
      <c r="AB62" s="111">
        <v>17.498999999999999</v>
      </c>
      <c r="AC62" s="111">
        <v>14.215999999999999</v>
      </c>
      <c r="AD62" s="111">
        <v>15.077999999999999</v>
      </c>
      <c r="AE62" s="111">
        <v>19.847000000000001</v>
      </c>
      <c r="AF62" s="111">
        <v>10.081</v>
      </c>
      <c r="AG62" s="111">
        <v>14.935</v>
      </c>
      <c r="AH62" s="111">
        <v>22.097000000000001</v>
      </c>
      <c r="AI62" s="173">
        <v>12.005000000000001</v>
      </c>
      <c r="AJ62" s="173">
        <v>14.201000000000001</v>
      </c>
      <c r="AK62" s="173">
        <v>21.64</v>
      </c>
      <c r="AL62" s="173">
        <v>17.352</v>
      </c>
      <c r="AM62" s="173">
        <v>22.334</v>
      </c>
      <c r="AN62" s="173"/>
      <c r="AO62" s="173"/>
      <c r="AP62" s="173"/>
      <c r="AQ62" s="173"/>
      <c r="AR62" s="173"/>
      <c r="AS62" s="173"/>
      <c r="AT62" s="173"/>
      <c r="AU62" s="173"/>
      <c r="AV62" s="173"/>
      <c r="AW62" s="173"/>
      <c r="AX62" s="173"/>
      <c r="AY62" s="173"/>
    </row>
    <row r="63" spans="1:1005" ht="15">
      <c r="A63" s="228">
        <v>45261</v>
      </c>
      <c r="B63" s="115">
        <v>15.25</v>
      </c>
      <c r="C63" s="115">
        <v>15.25</v>
      </c>
      <c r="D63" s="116">
        <v>15.25</v>
      </c>
      <c r="E63" s="111">
        <v>20.065999999999999</v>
      </c>
      <c r="F63" s="111">
        <v>22.481000000000002</v>
      </c>
      <c r="G63" s="111">
        <v>17.905999999999999</v>
      </c>
      <c r="H63" s="111">
        <v>13.222</v>
      </c>
      <c r="I63" s="111">
        <v>12.034000000000001</v>
      </c>
      <c r="J63" s="111">
        <v>14.039</v>
      </c>
      <c r="K63" s="111">
        <v>14.327999999999999</v>
      </c>
      <c r="L63" s="111">
        <v>13.313000000000001</v>
      </c>
      <c r="M63" s="111">
        <v>16.689</v>
      </c>
      <c r="N63" s="111">
        <v>15.561</v>
      </c>
      <c r="O63" s="111">
        <v>17.466999999999999</v>
      </c>
      <c r="P63" s="111">
        <v>15.826000000000001</v>
      </c>
      <c r="Q63" s="111">
        <v>18.670000000000002</v>
      </c>
      <c r="R63" s="111">
        <v>19.547000000000001</v>
      </c>
      <c r="S63" s="111">
        <v>15.436999999999999</v>
      </c>
      <c r="T63" s="111">
        <v>13.298999999999999</v>
      </c>
      <c r="U63" s="111">
        <v>12.954000000000001</v>
      </c>
      <c r="V63" s="111">
        <v>9.4990000000000006</v>
      </c>
      <c r="W63" s="111">
        <v>10.145</v>
      </c>
      <c r="X63" s="111">
        <v>15.568</v>
      </c>
      <c r="Y63" s="111">
        <v>16.521000000000001</v>
      </c>
      <c r="Z63" s="111">
        <v>15.394</v>
      </c>
      <c r="AA63" s="111">
        <v>16.097000000000001</v>
      </c>
      <c r="AB63" s="111">
        <v>15.635</v>
      </c>
      <c r="AC63" s="111">
        <v>12.397</v>
      </c>
      <c r="AD63" s="111">
        <v>12.696</v>
      </c>
      <c r="AE63" s="111">
        <v>15.983000000000001</v>
      </c>
      <c r="AF63" s="111">
        <v>9.6159999999999997</v>
      </c>
      <c r="AG63" s="111">
        <v>11.311999999999999</v>
      </c>
      <c r="AH63" s="111">
        <v>14.439</v>
      </c>
      <c r="AI63" s="173">
        <v>12.212</v>
      </c>
      <c r="AJ63" s="173">
        <v>10.561</v>
      </c>
      <c r="AK63" s="173">
        <v>17.670000000000002</v>
      </c>
      <c r="AL63" s="173">
        <v>15.95</v>
      </c>
      <c r="AM63" s="173">
        <v>18.991</v>
      </c>
      <c r="AN63" s="173"/>
      <c r="AO63" s="173"/>
      <c r="AP63" s="173"/>
      <c r="AQ63" s="173"/>
      <c r="AR63" s="173"/>
      <c r="AS63" s="173"/>
      <c r="AT63" s="173"/>
      <c r="AU63" s="173"/>
      <c r="AV63" s="173"/>
      <c r="AW63" s="173"/>
      <c r="AX63" s="173"/>
      <c r="AY63" s="173"/>
    </row>
    <row r="64" spans="1:1005" ht="1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43466</v>
      </c>
      <c r="B4" s="115">
        <v>25</v>
      </c>
      <c r="C4" s="115">
        <v>25</v>
      </c>
      <c r="D4" s="115">
        <v>25</v>
      </c>
      <c r="E4" s="132">
        <v>25.16</v>
      </c>
      <c r="F4" s="132">
        <v>24.97</v>
      </c>
      <c r="G4" s="132">
        <v>25.007999999999999</v>
      </c>
      <c r="H4" s="132">
        <v>24.927</v>
      </c>
      <c r="I4" s="132">
        <v>25.004000000000001</v>
      </c>
      <c r="J4" s="132">
        <v>25.015999999999998</v>
      </c>
      <c r="K4" s="132">
        <v>24.966000000000001</v>
      </c>
      <c r="L4" s="132">
        <v>25.471</v>
      </c>
      <c r="M4" s="132">
        <v>24.93</v>
      </c>
      <c r="N4" s="132">
        <v>25.026</v>
      </c>
      <c r="O4" s="132">
        <v>24.960999999999999</v>
      </c>
      <c r="P4" s="132">
        <v>24.937000000000001</v>
      </c>
      <c r="Q4" s="132">
        <v>25.553000000000001</v>
      </c>
      <c r="R4" s="132">
        <v>24.956</v>
      </c>
      <c r="S4" s="132">
        <v>25.315000000000001</v>
      </c>
      <c r="T4" s="132">
        <v>24.975999999999999</v>
      </c>
      <c r="U4" s="132">
        <v>25.010999999999999</v>
      </c>
      <c r="V4" s="132">
        <v>25.155000000000001</v>
      </c>
      <c r="W4" s="132">
        <v>25.184999999999999</v>
      </c>
      <c r="X4" s="132">
        <v>26.533000000000001</v>
      </c>
      <c r="Y4" s="132">
        <v>24.945</v>
      </c>
      <c r="Z4" s="132">
        <v>24.931999999999999</v>
      </c>
      <c r="AA4" s="132">
        <v>25</v>
      </c>
      <c r="AB4" s="132">
        <v>24.923999999999999</v>
      </c>
      <c r="AC4" s="132">
        <v>26.295000000000002</v>
      </c>
      <c r="AD4" s="132">
        <v>24.943999999999999</v>
      </c>
      <c r="AE4" s="132">
        <v>24.94</v>
      </c>
      <c r="AF4" s="132">
        <v>25.125</v>
      </c>
      <c r="AG4" s="132">
        <v>25.596</v>
      </c>
      <c r="AH4" s="132">
        <v>24.939</v>
      </c>
      <c r="AI4" s="173">
        <v>24.975000000000001</v>
      </c>
      <c r="AJ4" s="173">
        <v>25.099</v>
      </c>
      <c r="AK4" s="173">
        <v>25.071999999999999</v>
      </c>
      <c r="AL4" s="173">
        <v>24.98</v>
      </c>
      <c r="AM4" s="173">
        <v>25</v>
      </c>
      <c r="AN4" s="173"/>
      <c r="AO4" s="173"/>
      <c r="AP4" s="173"/>
      <c r="AQ4" s="173"/>
      <c r="AR4" s="173"/>
      <c r="AS4" s="173"/>
      <c r="AT4" s="173"/>
      <c r="AU4" s="173"/>
      <c r="AV4" s="173"/>
      <c r="AW4" s="173"/>
      <c r="AX4" s="173"/>
      <c r="AY4" s="173"/>
    </row>
    <row r="5" spans="1:54" ht="15">
      <c r="A5" s="192">
        <v>43497</v>
      </c>
      <c r="B5" s="115">
        <v>22</v>
      </c>
      <c r="C5" s="115">
        <v>22</v>
      </c>
      <c r="D5" s="115">
        <v>22</v>
      </c>
      <c r="E5" s="132">
        <v>22.689</v>
      </c>
      <c r="F5" s="132">
        <v>21.571999999999999</v>
      </c>
      <c r="G5" s="132">
        <v>21.925000000000001</v>
      </c>
      <c r="H5" s="132">
        <v>20.640999999999998</v>
      </c>
      <c r="I5" s="132">
        <v>21.393000000000001</v>
      </c>
      <c r="J5" s="132">
        <v>27.393000000000001</v>
      </c>
      <c r="K5" s="132">
        <v>24.004000000000001</v>
      </c>
      <c r="L5" s="132">
        <v>21.241</v>
      </c>
      <c r="M5" s="132">
        <v>21.79</v>
      </c>
      <c r="N5" s="132">
        <v>21.763999999999999</v>
      </c>
      <c r="O5" s="132">
        <v>21.616</v>
      </c>
      <c r="P5" s="132">
        <v>20.984999999999999</v>
      </c>
      <c r="Q5" s="132">
        <v>25.01</v>
      </c>
      <c r="R5" s="132">
        <v>21.084</v>
      </c>
      <c r="S5" s="132">
        <v>27.443000000000001</v>
      </c>
      <c r="T5" s="132">
        <v>30.902000000000001</v>
      </c>
      <c r="U5" s="132">
        <v>22.079000000000001</v>
      </c>
      <c r="V5" s="132">
        <v>22</v>
      </c>
      <c r="W5" s="132">
        <v>24.786999999999999</v>
      </c>
      <c r="X5" s="132">
        <v>31.015000000000001</v>
      </c>
      <c r="Y5" s="132">
        <v>22.201000000000001</v>
      </c>
      <c r="Z5" s="132">
        <v>20.704999999999998</v>
      </c>
      <c r="AA5" s="132">
        <v>22.48</v>
      </c>
      <c r="AB5" s="132">
        <v>21.013999999999999</v>
      </c>
      <c r="AC5" s="132">
        <v>26.728999999999999</v>
      </c>
      <c r="AD5" s="132">
        <v>20.757999999999999</v>
      </c>
      <c r="AE5" s="132">
        <v>23.984000000000002</v>
      </c>
      <c r="AF5" s="132">
        <v>21.29</v>
      </c>
      <c r="AG5" s="132">
        <v>25.510999999999999</v>
      </c>
      <c r="AH5" s="132">
        <v>20.745999999999999</v>
      </c>
      <c r="AI5" s="173">
        <v>21.600999999999999</v>
      </c>
      <c r="AJ5" s="173">
        <v>21.606999999999999</v>
      </c>
      <c r="AK5" s="173">
        <v>22.015000000000001</v>
      </c>
      <c r="AL5" s="173">
        <v>24.367000000000001</v>
      </c>
      <c r="AM5" s="173">
        <v>25.728000000000002</v>
      </c>
      <c r="AN5" s="173"/>
      <c r="AO5" s="173"/>
      <c r="AP5" s="173"/>
      <c r="AQ5" s="173"/>
      <c r="AR5" s="173"/>
      <c r="AS5" s="173"/>
      <c r="AT5" s="173"/>
      <c r="AU5" s="173"/>
      <c r="AV5" s="173"/>
      <c r="AW5" s="173"/>
      <c r="AX5" s="173"/>
      <c r="AY5" s="173"/>
    </row>
    <row r="6" spans="1:54" ht="15">
      <c r="A6" s="192">
        <v>43525</v>
      </c>
      <c r="B6" s="115">
        <v>39</v>
      </c>
      <c r="C6" s="115">
        <v>39</v>
      </c>
      <c r="D6" s="115">
        <v>39</v>
      </c>
      <c r="E6" s="132">
        <v>32.710999999999999</v>
      </c>
      <c r="F6" s="132">
        <v>41.777000000000001</v>
      </c>
      <c r="G6" s="132">
        <v>46.073999999999998</v>
      </c>
      <c r="H6" s="132">
        <v>25.341000000000001</v>
      </c>
      <c r="I6" s="132">
        <v>39.118000000000002</v>
      </c>
      <c r="J6" s="132">
        <v>54.7</v>
      </c>
      <c r="K6" s="132">
        <v>35.131</v>
      </c>
      <c r="L6" s="132">
        <v>30.690999999999999</v>
      </c>
      <c r="M6" s="132">
        <v>53.593000000000004</v>
      </c>
      <c r="N6" s="132">
        <v>41.615000000000002</v>
      </c>
      <c r="O6" s="132">
        <v>34.743000000000002</v>
      </c>
      <c r="P6" s="132">
        <v>40.381</v>
      </c>
      <c r="Q6" s="132">
        <v>48.63</v>
      </c>
      <c r="R6" s="132">
        <v>41.664000000000001</v>
      </c>
      <c r="S6" s="132">
        <v>69.507999999999996</v>
      </c>
      <c r="T6" s="132">
        <v>42.594000000000001</v>
      </c>
      <c r="U6" s="132">
        <v>40.976999999999997</v>
      </c>
      <c r="V6" s="132">
        <v>34.502000000000002</v>
      </c>
      <c r="W6" s="132">
        <v>36.816000000000003</v>
      </c>
      <c r="X6" s="132">
        <v>39.192</v>
      </c>
      <c r="Y6" s="132">
        <v>36.085000000000001</v>
      </c>
      <c r="Z6" s="132">
        <v>26.097000000000001</v>
      </c>
      <c r="AA6" s="132">
        <v>35.744</v>
      </c>
      <c r="AB6" s="132">
        <v>53.856000000000002</v>
      </c>
      <c r="AC6" s="132">
        <v>39</v>
      </c>
      <c r="AD6" s="132">
        <v>30.300999999999998</v>
      </c>
      <c r="AE6" s="132">
        <v>49.731000000000002</v>
      </c>
      <c r="AF6" s="132">
        <v>26.231000000000002</v>
      </c>
      <c r="AG6" s="132">
        <v>45.191000000000003</v>
      </c>
      <c r="AH6" s="132">
        <v>25.715</v>
      </c>
      <c r="AI6" s="173">
        <v>37.487000000000002</v>
      </c>
      <c r="AJ6" s="173">
        <v>40.545999999999999</v>
      </c>
      <c r="AK6" s="173">
        <v>33.482999999999997</v>
      </c>
      <c r="AL6" s="173">
        <v>33.843000000000004</v>
      </c>
      <c r="AM6" s="173">
        <v>37.843000000000004</v>
      </c>
      <c r="AN6" s="173"/>
      <c r="AO6" s="173"/>
      <c r="AP6" s="173"/>
      <c r="AQ6" s="173"/>
      <c r="AR6" s="173"/>
      <c r="AS6" s="173"/>
      <c r="AT6" s="173"/>
      <c r="AU6" s="173"/>
      <c r="AV6" s="173"/>
      <c r="AW6" s="173"/>
      <c r="AX6" s="173"/>
      <c r="AY6" s="173"/>
    </row>
    <row r="7" spans="1:54" ht="15">
      <c r="A7" s="192">
        <v>43556</v>
      </c>
      <c r="B7" s="115">
        <v>64.900000000000006</v>
      </c>
      <c r="C7" s="115">
        <v>158.19</v>
      </c>
      <c r="D7" s="115">
        <v>83</v>
      </c>
      <c r="E7" s="132">
        <v>88.066999999999993</v>
      </c>
      <c r="F7" s="132">
        <v>60.354999999999997</v>
      </c>
      <c r="G7" s="132">
        <v>70.844999999999999</v>
      </c>
      <c r="H7" s="132">
        <v>54.02</v>
      </c>
      <c r="I7" s="132">
        <v>137.929</v>
      </c>
      <c r="J7" s="132">
        <v>122.557</v>
      </c>
      <c r="K7" s="132">
        <v>72.415000000000006</v>
      </c>
      <c r="L7" s="132">
        <v>73.245000000000005</v>
      </c>
      <c r="M7" s="132">
        <v>115.105</v>
      </c>
      <c r="N7" s="132">
        <v>113.11</v>
      </c>
      <c r="O7" s="132">
        <v>64.325999999999993</v>
      </c>
      <c r="P7" s="132">
        <v>116.002</v>
      </c>
      <c r="Q7" s="132">
        <v>152.54900000000001</v>
      </c>
      <c r="R7" s="132">
        <v>94.882000000000005</v>
      </c>
      <c r="S7" s="132">
        <v>107.42</v>
      </c>
      <c r="T7" s="132">
        <v>90.682000000000002</v>
      </c>
      <c r="U7" s="132">
        <v>82.012</v>
      </c>
      <c r="V7" s="132">
        <v>83</v>
      </c>
      <c r="W7" s="132">
        <v>59.884999999999998</v>
      </c>
      <c r="X7" s="132">
        <v>114.196</v>
      </c>
      <c r="Y7" s="132">
        <v>82.757999999999996</v>
      </c>
      <c r="Z7" s="132">
        <v>70.41</v>
      </c>
      <c r="AA7" s="132">
        <v>68.683999999999997</v>
      </c>
      <c r="AB7" s="132">
        <v>133.46700000000001</v>
      </c>
      <c r="AC7" s="132">
        <v>114.626</v>
      </c>
      <c r="AD7" s="132">
        <v>104.992</v>
      </c>
      <c r="AE7" s="132">
        <v>86.911000000000001</v>
      </c>
      <c r="AF7" s="132">
        <v>54.598999999999997</v>
      </c>
      <c r="AG7" s="132">
        <v>92.441000000000003</v>
      </c>
      <c r="AH7" s="132">
        <v>81.597999999999999</v>
      </c>
      <c r="AI7" s="173">
        <v>77.465000000000003</v>
      </c>
      <c r="AJ7" s="173">
        <v>107.998</v>
      </c>
      <c r="AK7" s="173">
        <v>66.308999999999997</v>
      </c>
      <c r="AL7" s="173">
        <v>53.956000000000003</v>
      </c>
      <c r="AM7" s="173">
        <v>57.194000000000003</v>
      </c>
      <c r="AN7" s="173"/>
      <c r="AO7" s="173"/>
      <c r="AP7" s="173"/>
      <c r="AQ7" s="173"/>
      <c r="AR7" s="173"/>
      <c r="AS7" s="173"/>
      <c r="AT7" s="173"/>
      <c r="AU7" s="173"/>
      <c r="AV7" s="173"/>
      <c r="AW7" s="173"/>
      <c r="AX7" s="173"/>
      <c r="AY7" s="173"/>
    </row>
    <row r="8" spans="1:54" ht="15">
      <c r="A8" s="192">
        <v>43586</v>
      </c>
      <c r="B8" s="115">
        <v>132.80000000000001</v>
      </c>
      <c r="C8" s="115">
        <v>323.70999999999998</v>
      </c>
      <c r="D8" s="115">
        <v>181</v>
      </c>
      <c r="E8" s="132">
        <v>121.181</v>
      </c>
      <c r="F8" s="132">
        <v>148.03700000000001</v>
      </c>
      <c r="G8" s="132">
        <v>251.21700000000001</v>
      </c>
      <c r="H8" s="132">
        <v>202.273</v>
      </c>
      <c r="I8" s="132">
        <v>296.065</v>
      </c>
      <c r="J8" s="132">
        <v>200.36699999999999</v>
      </c>
      <c r="K8" s="132">
        <v>181</v>
      </c>
      <c r="L8" s="132">
        <v>145.346</v>
      </c>
      <c r="M8" s="132">
        <v>122.98399999999999</v>
      </c>
      <c r="N8" s="132">
        <v>141.857</v>
      </c>
      <c r="O8" s="132">
        <v>139.63300000000001</v>
      </c>
      <c r="P8" s="132">
        <v>183.929</v>
      </c>
      <c r="Q8" s="132">
        <v>463.81599999999997</v>
      </c>
      <c r="R8" s="132">
        <v>186.97</v>
      </c>
      <c r="S8" s="132">
        <v>349.12900000000002</v>
      </c>
      <c r="T8" s="132">
        <v>247.58799999999999</v>
      </c>
      <c r="U8" s="132">
        <v>229.501</v>
      </c>
      <c r="V8" s="132">
        <v>224.511</v>
      </c>
      <c r="W8" s="132">
        <v>185.024</v>
      </c>
      <c r="X8" s="132">
        <v>240.00200000000001</v>
      </c>
      <c r="Y8" s="132">
        <v>208.77699999999999</v>
      </c>
      <c r="Z8" s="132">
        <v>80.509</v>
      </c>
      <c r="AA8" s="132">
        <v>170.05</v>
      </c>
      <c r="AB8" s="132">
        <v>167.35599999999999</v>
      </c>
      <c r="AC8" s="132">
        <v>331.065</v>
      </c>
      <c r="AD8" s="132">
        <v>176.94</v>
      </c>
      <c r="AE8" s="132">
        <v>153.44200000000001</v>
      </c>
      <c r="AF8" s="132">
        <v>217.69900000000001</v>
      </c>
      <c r="AG8" s="132">
        <v>203.38</v>
      </c>
      <c r="AH8" s="132">
        <v>171.83699999999999</v>
      </c>
      <c r="AI8" s="173">
        <v>166.548</v>
      </c>
      <c r="AJ8" s="173">
        <v>120.444</v>
      </c>
      <c r="AK8" s="173">
        <v>165.17699999999999</v>
      </c>
      <c r="AL8" s="173">
        <v>158.26400000000001</v>
      </c>
      <c r="AM8" s="173">
        <v>122.898</v>
      </c>
      <c r="AN8" s="173"/>
      <c r="AO8" s="173"/>
      <c r="AP8" s="173"/>
      <c r="AQ8" s="173"/>
      <c r="AR8" s="173"/>
      <c r="AS8" s="173"/>
      <c r="AT8" s="173"/>
      <c r="AU8" s="173"/>
      <c r="AV8" s="173"/>
      <c r="AW8" s="173"/>
      <c r="AX8" s="173"/>
      <c r="AY8" s="173"/>
    </row>
    <row r="9" spans="1:54" ht="15">
      <c r="A9" s="192">
        <v>43617</v>
      </c>
      <c r="B9" s="115">
        <v>89.84</v>
      </c>
      <c r="C9" s="115">
        <v>218.98</v>
      </c>
      <c r="D9" s="115">
        <v>135</v>
      </c>
      <c r="E9" s="132">
        <v>81.397999999999996</v>
      </c>
      <c r="F9" s="132">
        <v>148.99299999999999</v>
      </c>
      <c r="G9" s="132">
        <v>334.983</v>
      </c>
      <c r="H9" s="132">
        <v>249.87299999999999</v>
      </c>
      <c r="I9" s="132">
        <v>185.29599999999999</v>
      </c>
      <c r="J9" s="132">
        <v>135</v>
      </c>
      <c r="K9" s="132">
        <v>100.85899999999999</v>
      </c>
      <c r="L9" s="132">
        <v>120.89100000000001</v>
      </c>
      <c r="M9" s="132">
        <v>59.329000000000001</v>
      </c>
      <c r="N9" s="132">
        <v>117.429</v>
      </c>
      <c r="O9" s="132">
        <v>146.89500000000001</v>
      </c>
      <c r="P9" s="132">
        <v>94.483999999999995</v>
      </c>
      <c r="Q9" s="132">
        <v>321.52600000000001</v>
      </c>
      <c r="R9" s="132">
        <v>117.693</v>
      </c>
      <c r="S9" s="132">
        <v>416.66300000000001</v>
      </c>
      <c r="T9" s="132">
        <v>143.06800000000001</v>
      </c>
      <c r="U9" s="132">
        <v>203.82900000000001</v>
      </c>
      <c r="V9" s="132">
        <v>178.24700000000001</v>
      </c>
      <c r="W9" s="132">
        <v>203.88300000000001</v>
      </c>
      <c r="X9" s="132">
        <v>129.19399999999999</v>
      </c>
      <c r="Y9" s="132">
        <v>101.65300000000001</v>
      </c>
      <c r="Z9" s="132">
        <v>37.01</v>
      </c>
      <c r="AA9" s="132">
        <v>145.01400000000001</v>
      </c>
      <c r="AB9" s="132">
        <v>55.807000000000002</v>
      </c>
      <c r="AC9" s="132">
        <v>222.511</v>
      </c>
      <c r="AD9" s="132">
        <v>87.284000000000006</v>
      </c>
      <c r="AE9" s="132">
        <v>70.789000000000001</v>
      </c>
      <c r="AF9" s="132">
        <v>277.38499999999999</v>
      </c>
      <c r="AG9" s="132">
        <v>98.68</v>
      </c>
      <c r="AH9" s="132">
        <v>176.05099999999999</v>
      </c>
      <c r="AI9" s="173">
        <v>204.96600000000001</v>
      </c>
      <c r="AJ9" s="173">
        <v>29.585999999999999</v>
      </c>
      <c r="AK9" s="173">
        <v>98.177000000000007</v>
      </c>
      <c r="AL9" s="173">
        <v>149.6</v>
      </c>
      <c r="AM9" s="173">
        <v>111.89</v>
      </c>
      <c r="AN9" s="173"/>
      <c r="AO9" s="173"/>
      <c r="AP9" s="173"/>
      <c r="AQ9" s="173"/>
      <c r="AR9" s="173"/>
      <c r="AS9" s="173"/>
      <c r="AT9" s="173"/>
      <c r="AU9" s="173"/>
      <c r="AV9" s="173"/>
      <c r="AW9" s="173"/>
      <c r="AX9" s="173"/>
      <c r="AY9" s="173"/>
    </row>
    <row r="10" spans="1:54" ht="15">
      <c r="A10" s="192">
        <v>43647</v>
      </c>
      <c r="B10" s="115">
        <v>32.46</v>
      </c>
      <c r="C10" s="115">
        <v>79.12</v>
      </c>
      <c r="D10" s="115">
        <v>36</v>
      </c>
      <c r="E10" s="132">
        <v>26.216000000000001</v>
      </c>
      <c r="F10" s="132">
        <v>66.567999999999998</v>
      </c>
      <c r="G10" s="132">
        <v>141.72999999999999</v>
      </c>
      <c r="H10" s="132">
        <v>72.884</v>
      </c>
      <c r="I10" s="132">
        <v>47.002000000000002</v>
      </c>
      <c r="J10" s="132">
        <v>49.622999999999998</v>
      </c>
      <c r="K10" s="132">
        <v>30.251000000000001</v>
      </c>
      <c r="L10" s="132">
        <v>33.893000000000001</v>
      </c>
      <c r="M10" s="132">
        <v>18.196999999999999</v>
      </c>
      <c r="N10" s="132">
        <v>37.356000000000002</v>
      </c>
      <c r="O10" s="132">
        <v>53.353000000000002</v>
      </c>
      <c r="P10" s="132">
        <v>29.31</v>
      </c>
      <c r="Q10" s="132">
        <v>103.21899999999999</v>
      </c>
      <c r="R10" s="132">
        <v>23.600999999999999</v>
      </c>
      <c r="S10" s="132">
        <v>228.30699999999999</v>
      </c>
      <c r="T10" s="132">
        <v>38.729999999999997</v>
      </c>
      <c r="U10" s="132">
        <v>49.045000000000002</v>
      </c>
      <c r="V10" s="132">
        <v>58.610999999999997</v>
      </c>
      <c r="W10" s="132">
        <v>84.245000000000005</v>
      </c>
      <c r="X10" s="132">
        <v>24.83</v>
      </c>
      <c r="Y10" s="132">
        <v>21.641999999999999</v>
      </c>
      <c r="Z10" s="132">
        <v>10.004</v>
      </c>
      <c r="AA10" s="132">
        <v>25.588000000000001</v>
      </c>
      <c r="AB10" s="132">
        <v>16.95</v>
      </c>
      <c r="AC10" s="132">
        <v>61.59</v>
      </c>
      <c r="AD10" s="132">
        <v>20.437000000000001</v>
      </c>
      <c r="AE10" s="132">
        <v>17.033999999999999</v>
      </c>
      <c r="AF10" s="132">
        <v>86.923000000000002</v>
      </c>
      <c r="AG10" s="132">
        <v>38.805</v>
      </c>
      <c r="AH10" s="132">
        <v>36</v>
      </c>
      <c r="AI10" s="173">
        <v>76.222999999999999</v>
      </c>
      <c r="AJ10" s="173">
        <v>13.241</v>
      </c>
      <c r="AK10" s="173">
        <v>23.27</v>
      </c>
      <c r="AL10" s="173">
        <v>27.95</v>
      </c>
      <c r="AM10" s="173">
        <v>28.231000000000002</v>
      </c>
      <c r="AN10" s="173"/>
      <c r="AO10" s="173"/>
      <c r="AP10" s="173"/>
      <c r="AQ10" s="173"/>
      <c r="AR10" s="173"/>
      <c r="AS10" s="173"/>
      <c r="AT10" s="173"/>
      <c r="AU10" s="173"/>
      <c r="AV10" s="173"/>
      <c r="AW10" s="173"/>
      <c r="AX10" s="173"/>
      <c r="AY10" s="173"/>
    </row>
    <row r="11" spans="1:54" ht="15">
      <c r="A11" s="192">
        <v>43678</v>
      </c>
      <c r="B11" s="115">
        <v>27.4</v>
      </c>
      <c r="C11" s="115">
        <v>51.86</v>
      </c>
      <c r="D11" s="115">
        <v>32</v>
      </c>
      <c r="E11" s="132">
        <v>25.962</v>
      </c>
      <c r="F11" s="132">
        <v>43.947000000000003</v>
      </c>
      <c r="G11" s="132">
        <v>66.251999999999995</v>
      </c>
      <c r="H11" s="132">
        <v>53.219000000000001</v>
      </c>
      <c r="I11" s="132">
        <v>34.909999999999997</v>
      </c>
      <c r="J11" s="132">
        <v>29.643999999999998</v>
      </c>
      <c r="K11" s="132">
        <v>32.796999999999997</v>
      </c>
      <c r="L11" s="132">
        <v>25.728999999999999</v>
      </c>
      <c r="M11" s="132">
        <v>23.436</v>
      </c>
      <c r="N11" s="132">
        <v>28.367999999999999</v>
      </c>
      <c r="O11" s="132">
        <v>29.824000000000002</v>
      </c>
      <c r="P11" s="132">
        <v>32.628</v>
      </c>
      <c r="Q11" s="132">
        <v>51.258000000000003</v>
      </c>
      <c r="R11" s="132">
        <v>23.675000000000001</v>
      </c>
      <c r="S11" s="132">
        <v>75.391999999999996</v>
      </c>
      <c r="T11" s="132">
        <v>26.79</v>
      </c>
      <c r="U11" s="132">
        <v>46.140999999999998</v>
      </c>
      <c r="V11" s="132">
        <v>33.070999999999998</v>
      </c>
      <c r="W11" s="132">
        <v>51.692</v>
      </c>
      <c r="X11" s="132">
        <v>27.132000000000001</v>
      </c>
      <c r="Y11" s="132">
        <v>27.898</v>
      </c>
      <c r="Z11" s="132">
        <v>17.204000000000001</v>
      </c>
      <c r="AA11" s="132">
        <v>23.088999999999999</v>
      </c>
      <c r="AB11" s="132">
        <v>24.388000000000002</v>
      </c>
      <c r="AC11" s="132">
        <v>39.511000000000003</v>
      </c>
      <c r="AD11" s="132">
        <v>33.222000000000001</v>
      </c>
      <c r="AE11" s="132">
        <v>26.763999999999999</v>
      </c>
      <c r="AF11" s="132">
        <v>43.55</v>
      </c>
      <c r="AG11" s="132">
        <v>25.876000000000001</v>
      </c>
      <c r="AH11" s="132">
        <v>37.844999999999999</v>
      </c>
      <c r="AI11" s="173">
        <v>32.863999999999997</v>
      </c>
      <c r="AJ11" s="173">
        <v>21.741</v>
      </c>
      <c r="AK11" s="173">
        <v>32</v>
      </c>
      <c r="AL11" s="173">
        <v>32.936</v>
      </c>
      <c r="AM11" s="173">
        <v>23.375</v>
      </c>
      <c r="AN11" s="173"/>
      <c r="AO11" s="173"/>
      <c r="AP11" s="173"/>
      <c r="AQ11" s="173"/>
      <c r="AR11" s="173"/>
      <c r="AS11" s="173"/>
      <c r="AT11" s="173"/>
      <c r="AU11" s="173"/>
      <c r="AV11" s="173"/>
      <c r="AW11" s="173"/>
      <c r="AX11" s="173"/>
      <c r="AY11" s="173"/>
    </row>
    <row r="12" spans="1:54" ht="15">
      <c r="A12" s="192">
        <v>43709</v>
      </c>
      <c r="B12" s="115">
        <v>49.6</v>
      </c>
      <c r="C12" s="115">
        <v>76.22</v>
      </c>
      <c r="D12" s="115">
        <v>49</v>
      </c>
      <c r="E12" s="132">
        <v>40.256</v>
      </c>
      <c r="F12" s="132">
        <v>70.341999999999999</v>
      </c>
      <c r="G12" s="132">
        <v>56.851999999999997</v>
      </c>
      <c r="H12" s="132">
        <v>57.707999999999998</v>
      </c>
      <c r="I12" s="132">
        <v>60.337000000000003</v>
      </c>
      <c r="J12" s="132">
        <v>60.645000000000003</v>
      </c>
      <c r="K12" s="132">
        <v>46.398000000000003</v>
      </c>
      <c r="L12" s="132">
        <v>56.295999999999999</v>
      </c>
      <c r="M12" s="132">
        <v>38.658999999999999</v>
      </c>
      <c r="N12" s="132">
        <v>41.029000000000003</v>
      </c>
      <c r="O12" s="132">
        <v>49.286000000000001</v>
      </c>
      <c r="P12" s="132">
        <v>45.603000000000002</v>
      </c>
      <c r="Q12" s="132">
        <v>64.144999999999996</v>
      </c>
      <c r="R12" s="132">
        <v>43.655000000000001</v>
      </c>
      <c r="S12" s="132">
        <v>63.619</v>
      </c>
      <c r="T12" s="132">
        <v>46.243000000000002</v>
      </c>
      <c r="U12" s="132">
        <v>62.542000000000002</v>
      </c>
      <c r="V12" s="132">
        <v>45.107999999999997</v>
      </c>
      <c r="W12" s="132">
        <v>56.003</v>
      </c>
      <c r="X12" s="132">
        <v>46.85</v>
      </c>
      <c r="Y12" s="132">
        <v>42.069000000000003</v>
      </c>
      <c r="Z12" s="132">
        <v>37.235999999999997</v>
      </c>
      <c r="AA12" s="132">
        <v>53.735999999999997</v>
      </c>
      <c r="AB12" s="132">
        <v>54.58</v>
      </c>
      <c r="AC12" s="132">
        <v>49.753999999999998</v>
      </c>
      <c r="AD12" s="132">
        <v>49</v>
      </c>
      <c r="AE12" s="132">
        <v>56.713000000000001</v>
      </c>
      <c r="AF12" s="132">
        <v>50.594000000000001</v>
      </c>
      <c r="AG12" s="132">
        <v>41.039000000000001</v>
      </c>
      <c r="AH12" s="132">
        <v>44.273000000000003</v>
      </c>
      <c r="AI12" s="173">
        <v>46.11</v>
      </c>
      <c r="AJ12" s="173">
        <v>37.268000000000001</v>
      </c>
      <c r="AK12" s="173">
        <v>62.466999999999999</v>
      </c>
      <c r="AL12" s="173">
        <v>48.692</v>
      </c>
      <c r="AM12" s="173">
        <v>38.292999999999999</v>
      </c>
      <c r="AN12" s="173"/>
      <c r="AO12" s="173"/>
      <c r="AP12" s="173"/>
      <c r="AQ12" s="173"/>
      <c r="AR12" s="173"/>
      <c r="AS12" s="173"/>
      <c r="AT12" s="173"/>
      <c r="AU12" s="173"/>
      <c r="AV12" s="173"/>
      <c r="AW12" s="173"/>
      <c r="AX12" s="173"/>
      <c r="AY12" s="173"/>
    </row>
    <row r="13" spans="1:54" ht="15">
      <c r="A13" s="192">
        <v>43739</v>
      </c>
      <c r="B13" s="115">
        <v>68.12</v>
      </c>
      <c r="C13" s="115">
        <v>87.58</v>
      </c>
      <c r="D13" s="115">
        <v>63.68</v>
      </c>
      <c r="E13" s="132">
        <v>70.462000000000003</v>
      </c>
      <c r="F13" s="132">
        <v>72.195999999999998</v>
      </c>
      <c r="G13" s="132">
        <v>66.486000000000004</v>
      </c>
      <c r="H13" s="132">
        <v>79.397999999999996</v>
      </c>
      <c r="I13" s="132">
        <v>113.666</v>
      </c>
      <c r="J13" s="132">
        <v>98.992000000000004</v>
      </c>
      <c r="K13" s="132">
        <v>54.71</v>
      </c>
      <c r="L13" s="132">
        <v>60.273000000000003</v>
      </c>
      <c r="M13" s="132">
        <v>52.548999999999999</v>
      </c>
      <c r="N13" s="132">
        <v>61.253</v>
      </c>
      <c r="O13" s="132">
        <v>55.927</v>
      </c>
      <c r="P13" s="132">
        <v>54.244999999999997</v>
      </c>
      <c r="Q13" s="132">
        <v>82.024000000000001</v>
      </c>
      <c r="R13" s="132">
        <v>57.491</v>
      </c>
      <c r="S13" s="132">
        <v>82.367999999999995</v>
      </c>
      <c r="T13" s="132">
        <v>66.540999999999997</v>
      </c>
      <c r="U13" s="132">
        <v>90.995999999999995</v>
      </c>
      <c r="V13" s="132">
        <v>58.793999999999997</v>
      </c>
      <c r="W13" s="132">
        <v>59.246000000000002</v>
      </c>
      <c r="X13" s="132">
        <v>59.295000000000002</v>
      </c>
      <c r="Y13" s="132">
        <v>53.828000000000003</v>
      </c>
      <c r="Z13" s="132">
        <v>55.750999999999998</v>
      </c>
      <c r="AA13" s="132">
        <v>57.6</v>
      </c>
      <c r="AB13" s="132">
        <v>71.536000000000001</v>
      </c>
      <c r="AC13" s="132">
        <v>77.614000000000004</v>
      </c>
      <c r="AD13" s="132">
        <v>107.105</v>
      </c>
      <c r="AE13" s="132">
        <v>79.352999999999994</v>
      </c>
      <c r="AF13" s="132">
        <v>61.002000000000002</v>
      </c>
      <c r="AG13" s="132">
        <v>54.776000000000003</v>
      </c>
      <c r="AH13" s="132">
        <v>57.747</v>
      </c>
      <c r="AI13" s="173">
        <v>60.497999999999998</v>
      </c>
      <c r="AJ13" s="173">
        <v>49.594000000000001</v>
      </c>
      <c r="AK13" s="173">
        <v>84.852999999999994</v>
      </c>
      <c r="AL13" s="173">
        <v>71.960999999999999</v>
      </c>
      <c r="AM13" s="173">
        <v>50.91</v>
      </c>
      <c r="AN13" s="173"/>
      <c r="AO13" s="173"/>
      <c r="AP13" s="173"/>
      <c r="AQ13" s="173"/>
      <c r="AR13" s="173"/>
      <c r="AS13" s="173"/>
      <c r="AT13" s="173"/>
      <c r="AU13" s="173"/>
      <c r="AV13" s="173"/>
      <c r="AW13" s="173"/>
      <c r="AX13" s="173"/>
      <c r="AY13" s="173"/>
    </row>
    <row r="14" spans="1:54" ht="15">
      <c r="A14" s="192">
        <v>43770</v>
      </c>
      <c r="B14" s="115">
        <v>52.09</v>
      </c>
      <c r="C14" s="115">
        <v>55.71</v>
      </c>
      <c r="D14" s="115">
        <v>48.76</v>
      </c>
      <c r="E14" s="132">
        <v>54.311</v>
      </c>
      <c r="F14" s="132">
        <v>58.084000000000003</v>
      </c>
      <c r="G14" s="132">
        <v>58.185000000000002</v>
      </c>
      <c r="H14" s="132">
        <v>59.719000000000001</v>
      </c>
      <c r="I14" s="132">
        <v>70.771000000000001</v>
      </c>
      <c r="J14" s="132">
        <v>71.540000000000006</v>
      </c>
      <c r="K14" s="132">
        <v>51.244</v>
      </c>
      <c r="L14" s="132">
        <v>44.875</v>
      </c>
      <c r="M14" s="132">
        <v>41.773000000000003</v>
      </c>
      <c r="N14" s="132">
        <v>51.503</v>
      </c>
      <c r="O14" s="132">
        <v>47.942999999999998</v>
      </c>
      <c r="P14" s="132">
        <v>50.286999999999999</v>
      </c>
      <c r="Q14" s="132">
        <v>62.719000000000001</v>
      </c>
      <c r="R14" s="132">
        <v>46.167999999999999</v>
      </c>
      <c r="S14" s="132">
        <v>60.454000000000001</v>
      </c>
      <c r="T14" s="132">
        <v>55.085999999999999</v>
      </c>
      <c r="U14" s="132">
        <v>60.845999999999997</v>
      </c>
      <c r="V14" s="132">
        <v>52.503999999999998</v>
      </c>
      <c r="W14" s="132">
        <v>45.908000000000001</v>
      </c>
      <c r="X14" s="132">
        <v>47.966999999999999</v>
      </c>
      <c r="Y14" s="132">
        <v>44.825000000000003</v>
      </c>
      <c r="Z14" s="132">
        <v>42.795000000000002</v>
      </c>
      <c r="AA14" s="132">
        <v>43.834000000000003</v>
      </c>
      <c r="AB14" s="132">
        <v>60.106999999999999</v>
      </c>
      <c r="AC14" s="132">
        <v>59.523000000000003</v>
      </c>
      <c r="AD14" s="132">
        <v>68.372</v>
      </c>
      <c r="AE14" s="132">
        <v>55.005000000000003</v>
      </c>
      <c r="AF14" s="132">
        <v>48.938000000000002</v>
      </c>
      <c r="AG14" s="132">
        <v>45.664000000000001</v>
      </c>
      <c r="AH14" s="132">
        <v>51.369</v>
      </c>
      <c r="AI14" s="173">
        <v>48.661999999999999</v>
      </c>
      <c r="AJ14" s="173">
        <v>38.988999999999997</v>
      </c>
      <c r="AK14" s="173">
        <v>55.076999999999998</v>
      </c>
      <c r="AL14" s="173">
        <v>48.518999999999998</v>
      </c>
      <c r="AM14" s="173">
        <v>45.853999999999999</v>
      </c>
      <c r="AN14" s="173"/>
      <c r="AO14" s="173"/>
      <c r="AP14" s="173"/>
      <c r="AQ14" s="173"/>
      <c r="AR14" s="173"/>
      <c r="AS14" s="173"/>
      <c r="AT14" s="173"/>
      <c r="AU14" s="173"/>
      <c r="AV14" s="173"/>
      <c r="AW14" s="173"/>
      <c r="AX14" s="173"/>
      <c r="AY14" s="173"/>
    </row>
    <row r="15" spans="1:54" ht="15">
      <c r="A15" s="192">
        <v>43800</v>
      </c>
      <c r="B15" s="115">
        <v>42.58</v>
      </c>
      <c r="C15" s="115">
        <v>46.76</v>
      </c>
      <c r="D15" s="115">
        <v>43.02</v>
      </c>
      <c r="E15" s="132">
        <v>40.164999999999999</v>
      </c>
      <c r="F15" s="132">
        <v>42.712000000000003</v>
      </c>
      <c r="G15" s="132">
        <v>49.103999999999999</v>
      </c>
      <c r="H15" s="132">
        <v>44.046999999999997</v>
      </c>
      <c r="I15" s="132">
        <v>51.545999999999999</v>
      </c>
      <c r="J15" s="132">
        <v>49.557000000000002</v>
      </c>
      <c r="K15" s="132">
        <v>40.639000000000003</v>
      </c>
      <c r="L15" s="132">
        <v>36.993000000000002</v>
      </c>
      <c r="M15" s="132">
        <v>33.795999999999999</v>
      </c>
      <c r="N15" s="132">
        <v>39.271999999999998</v>
      </c>
      <c r="O15" s="132">
        <v>39.155999999999999</v>
      </c>
      <c r="P15" s="132">
        <v>39.219000000000001</v>
      </c>
      <c r="Q15" s="132">
        <v>51.225000000000001</v>
      </c>
      <c r="R15" s="132">
        <v>37.081000000000003</v>
      </c>
      <c r="S15" s="132">
        <v>50.924999999999997</v>
      </c>
      <c r="T15" s="132">
        <v>48.914999999999999</v>
      </c>
      <c r="U15" s="132">
        <v>45.692999999999998</v>
      </c>
      <c r="V15" s="132">
        <v>44.987000000000002</v>
      </c>
      <c r="W15" s="132">
        <v>38.326999999999998</v>
      </c>
      <c r="X15" s="132">
        <v>38.978000000000002</v>
      </c>
      <c r="Y15" s="132">
        <v>36.151000000000003</v>
      </c>
      <c r="Z15" s="132">
        <v>32.993000000000002</v>
      </c>
      <c r="AA15" s="132">
        <v>37.152000000000001</v>
      </c>
      <c r="AB15" s="132">
        <v>42.256</v>
      </c>
      <c r="AC15" s="132">
        <v>45.194000000000003</v>
      </c>
      <c r="AD15" s="132">
        <v>44.728999999999999</v>
      </c>
      <c r="AE15" s="132">
        <v>40.405999999999999</v>
      </c>
      <c r="AF15" s="132">
        <v>40.817</v>
      </c>
      <c r="AG15" s="132">
        <v>36.566000000000003</v>
      </c>
      <c r="AH15" s="132">
        <v>48.865000000000002</v>
      </c>
      <c r="AI15" s="173">
        <v>39.420999999999999</v>
      </c>
      <c r="AJ15" s="173">
        <v>32.338999999999999</v>
      </c>
      <c r="AK15" s="173">
        <v>40.895000000000003</v>
      </c>
      <c r="AL15" s="173">
        <v>36.893999999999998</v>
      </c>
      <c r="AM15" s="173">
        <v>37.67</v>
      </c>
      <c r="AN15" s="173"/>
      <c r="AO15" s="173"/>
      <c r="AP15" s="173"/>
      <c r="AQ15" s="173"/>
      <c r="AR15" s="173"/>
      <c r="AS15" s="173"/>
      <c r="AT15" s="173"/>
      <c r="AU15" s="173"/>
      <c r="AV15" s="173"/>
      <c r="AW15" s="173"/>
      <c r="AX15" s="173"/>
      <c r="AY15" s="173"/>
    </row>
    <row r="16" spans="1:54" ht="15">
      <c r="A16" s="192">
        <v>43831</v>
      </c>
      <c r="B16" s="115">
        <v>36.39</v>
      </c>
      <c r="C16" s="115">
        <v>39.01</v>
      </c>
      <c r="D16" s="115">
        <v>36.299999999999997</v>
      </c>
      <c r="E16" s="132">
        <v>32.875</v>
      </c>
      <c r="F16" s="132">
        <v>36.250999999999998</v>
      </c>
      <c r="G16" s="132">
        <v>41.771999999999998</v>
      </c>
      <c r="H16" s="132">
        <v>37.494</v>
      </c>
      <c r="I16" s="132">
        <v>42.921999999999997</v>
      </c>
      <c r="J16" s="132">
        <v>39.164999999999999</v>
      </c>
      <c r="K16" s="132">
        <v>33.427</v>
      </c>
      <c r="L16" s="132">
        <v>31.486000000000001</v>
      </c>
      <c r="M16" s="132">
        <v>28.81</v>
      </c>
      <c r="N16" s="132">
        <v>32.292000000000002</v>
      </c>
      <c r="O16" s="132">
        <v>32.756999999999998</v>
      </c>
      <c r="P16" s="132">
        <v>33.902999999999999</v>
      </c>
      <c r="Q16" s="132">
        <v>44.706000000000003</v>
      </c>
      <c r="R16" s="132">
        <v>31.966000000000001</v>
      </c>
      <c r="S16" s="132">
        <v>43.776000000000003</v>
      </c>
      <c r="T16" s="132">
        <v>38.481999999999999</v>
      </c>
      <c r="U16" s="132">
        <v>38.795000000000002</v>
      </c>
      <c r="V16" s="132">
        <v>37.426000000000002</v>
      </c>
      <c r="W16" s="132">
        <v>34.133000000000003</v>
      </c>
      <c r="X16" s="132">
        <v>33.753</v>
      </c>
      <c r="Y16" s="132">
        <v>30.806999999999999</v>
      </c>
      <c r="Z16" s="132">
        <v>26.838000000000001</v>
      </c>
      <c r="AA16" s="132">
        <v>31.722999999999999</v>
      </c>
      <c r="AB16" s="132">
        <v>48.904000000000003</v>
      </c>
      <c r="AC16" s="132">
        <v>39.432000000000002</v>
      </c>
      <c r="AD16" s="132">
        <v>37.231999999999999</v>
      </c>
      <c r="AE16" s="132">
        <v>33.082000000000001</v>
      </c>
      <c r="AF16" s="132">
        <v>35.773000000000003</v>
      </c>
      <c r="AG16" s="132">
        <v>30.923999999999999</v>
      </c>
      <c r="AH16" s="132">
        <v>42.154000000000003</v>
      </c>
      <c r="AI16" s="173">
        <v>34.219000000000001</v>
      </c>
      <c r="AJ16" s="173">
        <v>27.681999999999999</v>
      </c>
      <c r="AK16" s="173">
        <v>34.511000000000003</v>
      </c>
      <c r="AL16" s="173">
        <v>31.164000000000001</v>
      </c>
      <c r="AM16" s="173">
        <v>33.545000000000002</v>
      </c>
      <c r="AN16" s="173"/>
      <c r="AO16" s="173"/>
      <c r="AP16" s="173"/>
      <c r="AQ16" s="173"/>
      <c r="AR16" s="173"/>
      <c r="AS16" s="173"/>
      <c r="AT16" s="173"/>
      <c r="AU16" s="173"/>
      <c r="AV16" s="173"/>
      <c r="AW16" s="173"/>
      <c r="AX16" s="173"/>
      <c r="AY16" s="173"/>
    </row>
    <row r="17" spans="1:51" ht="15">
      <c r="A17" s="192">
        <v>43862</v>
      </c>
      <c r="B17" s="115">
        <v>30.73</v>
      </c>
      <c r="C17" s="115">
        <v>36.619999999999997</v>
      </c>
      <c r="D17" s="115">
        <v>32.25</v>
      </c>
      <c r="E17" s="132">
        <v>29.472000000000001</v>
      </c>
      <c r="F17" s="132">
        <v>33.784999999999997</v>
      </c>
      <c r="G17" s="132">
        <v>35.398000000000003</v>
      </c>
      <c r="H17" s="132">
        <v>32.774999999999999</v>
      </c>
      <c r="I17" s="132">
        <v>57.484000000000002</v>
      </c>
      <c r="J17" s="132">
        <v>42.915999999999997</v>
      </c>
      <c r="K17" s="132">
        <v>28.823</v>
      </c>
      <c r="L17" s="132">
        <v>28.105</v>
      </c>
      <c r="M17" s="132">
        <v>25.15</v>
      </c>
      <c r="N17" s="132">
        <v>29.167000000000002</v>
      </c>
      <c r="O17" s="132">
        <v>29.03</v>
      </c>
      <c r="P17" s="132">
        <v>35.015999999999998</v>
      </c>
      <c r="Q17" s="132">
        <v>38.667000000000002</v>
      </c>
      <c r="R17" s="132">
        <v>37.036000000000001</v>
      </c>
      <c r="S17" s="132">
        <v>49.957999999999998</v>
      </c>
      <c r="T17" s="132">
        <v>34.082999999999998</v>
      </c>
      <c r="U17" s="132">
        <v>35.908999999999999</v>
      </c>
      <c r="V17" s="132">
        <v>37.286000000000001</v>
      </c>
      <c r="W17" s="132">
        <v>36.945999999999998</v>
      </c>
      <c r="X17" s="132">
        <v>31.452999999999999</v>
      </c>
      <c r="Y17" s="132">
        <v>26.651</v>
      </c>
      <c r="Z17" s="132">
        <v>26.024000000000001</v>
      </c>
      <c r="AA17" s="132">
        <v>27.986000000000001</v>
      </c>
      <c r="AB17" s="132">
        <v>43.209000000000003</v>
      </c>
      <c r="AC17" s="132">
        <v>34.347999999999999</v>
      </c>
      <c r="AD17" s="132">
        <v>39.72</v>
      </c>
      <c r="AE17" s="132">
        <v>29.891999999999999</v>
      </c>
      <c r="AF17" s="132">
        <v>36.130000000000003</v>
      </c>
      <c r="AG17" s="132">
        <v>26.439</v>
      </c>
      <c r="AH17" s="132">
        <v>33.859000000000002</v>
      </c>
      <c r="AI17" s="173">
        <v>30.369</v>
      </c>
      <c r="AJ17" s="173">
        <v>24.919</v>
      </c>
      <c r="AK17" s="173">
        <v>35.622999999999998</v>
      </c>
      <c r="AL17" s="173">
        <v>32.228000000000002</v>
      </c>
      <c r="AM17" s="173">
        <v>29.404</v>
      </c>
      <c r="AN17" s="173"/>
      <c r="AO17" s="173"/>
      <c r="AP17" s="173"/>
      <c r="AQ17" s="173"/>
      <c r="AR17" s="173"/>
      <c r="AS17" s="173"/>
      <c r="AT17" s="173"/>
      <c r="AU17" s="173"/>
      <c r="AV17" s="173"/>
      <c r="AW17" s="173"/>
      <c r="AX17" s="173"/>
      <c r="AY17" s="173"/>
    </row>
    <row r="18" spans="1:51" ht="15">
      <c r="A18" s="192">
        <v>43891</v>
      </c>
      <c r="B18" s="115">
        <v>44.48</v>
      </c>
      <c r="C18" s="115">
        <v>59.55</v>
      </c>
      <c r="D18" s="115">
        <v>52.65</v>
      </c>
      <c r="E18" s="132">
        <v>54.14</v>
      </c>
      <c r="F18" s="132">
        <v>66.085999999999999</v>
      </c>
      <c r="G18" s="132">
        <v>44.03</v>
      </c>
      <c r="H18" s="132">
        <v>59.978999999999999</v>
      </c>
      <c r="I18" s="132">
        <v>123.67</v>
      </c>
      <c r="J18" s="132">
        <v>57.283999999999999</v>
      </c>
      <c r="K18" s="132">
        <v>42.183</v>
      </c>
      <c r="L18" s="132">
        <v>64.141999999999996</v>
      </c>
      <c r="M18" s="132">
        <v>38.337000000000003</v>
      </c>
      <c r="N18" s="132">
        <v>43.859000000000002</v>
      </c>
      <c r="O18" s="132">
        <v>58.427999999999997</v>
      </c>
      <c r="P18" s="132">
        <v>70.387</v>
      </c>
      <c r="Q18" s="132">
        <v>64.212000000000003</v>
      </c>
      <c r="R18" s="132">
        <v>79.227000000000004</v>
      </c>
      <c r="S18" s="132">
        <v>58.845999999999997</v>
      </c>
      <c r="T18" s="132">
        <v>66.804000000000002</v>
      </c>
      <c r="U18" s="132">
        <v>52.329000000000001</v>
      </c>
      <c r="V18" s="132">
        <v>48.43</v>
      </c>
      <c r="W18" s="132">
        <v>43.703000000000003</v>
      </c>
      <c r="X18" s="132">
        <v>43.795000000000002</v>
      </c>
      <c r="Y18" s="132">
        <v>32.645000000000003</v>
      </c>
      <c r="Z18" s="132">
        <v>37.204999999999998</v>
      </c>
      <c r="AA18" s="132">
        <v>67.575999999999993</v>
      </c>
      <c r="AB18" s="132">
        <v>55.204999999999998</v>
      </c>
      <c r="AC18" s="132">
        <v>46.363999999999997</v>
      </c>
      <c r="AD18" s="132">
        <v>111.28700000000001</v>
      </c>
      <c r="AE18" s="132">
        <v>37.75</v>
      </c>
      <c r="AF18" s="132">
        <v>62.05</v>
      </c>
      <c r="AG18" s="132">
        <v>31.641999999999999</v>
      </c>
      <c r="AH18" s="132">
        <v>53.13</v>
      </c>
      <c r="AI18" s="173">
        <v>51.557000000000002</v>
      </c>
      <c r="AJ18" s="173">
        <v>36.386000000000003</v>
      </c>
      <c r="AK18" s="173">
        <v>45.011000000000003</v>
      </c>
      <c r="AL18" s="173">
        <v>47.999000000000002</v>
      </c>
      <c r="AM18" s="173">
        <v>34.595999999999997</v>
      </c>
      <c r="AN18" s="173"/>
      <c r="AO18" s="173"/>
      <c r="AP18" s="173"/>
      <c r="AQ18" s="173"/>
      <c r="AR18" s="173"/>
      <c r="AS18" s="173"/>
      <c r="AT18" s="173"/>
      <c r="AU18" s="173"/>
      <c r="AV18" s="173"/>
      <c r="AW18" s="173"/>
      <c r="AX18" s="173"/>
      <c r="AY18" s="173"/>
    </row>
    <row r="19" spans="1:51" ht="15">
      <c r="A19" s="192">
        <v>43922</v>
      </c>
      <c r="B19" s="115">
        <v>97.69</v>
      </c>
      <c r="C19" s="115">
        <v>164.32</v>
      </c>
      <c r="D19" s="115">
        <v>130.33000000000001</v>
      </c>
      <c r="E19" s="132">
        <v>92.42</v>
      </c>
      <c r="F19" s="132">
        <v>130.286</v>
      </c>
      <c r="G19" s="132">
        <v>117.867</v>
      </c>
      <c r="H19" s="132">
        <v>247.71600000000001</v>
      </c>
      <c r="I19" s="132">
        <v>264.47800000000001</v>
      </c>
      <c r="J19" s="132">
        <v>163.97399999999999</v>
      </c>
      <c r="K19" s="132">
        <v>86.454999999999998</v>
      </c>
      <c r="L19" s="132">
        <v>146.26300000000001</v>
      </c>
      <c r="M19" s="132">
        <v>79.754000000000005</v>
      </c>
      <c r="N19" s="132">
        <v>87.522000000000006</v>
      </c>
      <c r="O19" s="132">
        <v>163.55199999999999</v>
      </c>
      <c r="P19" s="132">
        <v>221.31299999999999</v>
      </c>
      <c r="Q19" s="132">
        <v>143.07900000000001</v>
      </c>
      <c r="R19" s="132">
        <v>125.233</v>
      </c>
      <c r="S19" s="132">
        <v>124.51300000000001</v>
      </c>
      <c r="T19" s="132">
        <v>158.05600000000001</v>
      </c>
      <c r="U19" s="132">
        <v>137.268</v>
      </c>
      <c r="V19" s="132">
        <v>78.147999999999996</v>
      </c>
      <c r="W19" s="132">
        <v>93.174999999999997</v>
      </c>
      <c r="X19" s="132">
        <v>88.406999999999996</v>
      </c>
      <c r="Y19" s="132">
        <v>78.63</v>
      </c>
      <c r="Z19" s="132">
        <v>78.706999999999994</v>
      </c>
      <c r="AA19" s="132">
        <v>170.71899999999999</v>
      </c>
      <c r="AB19" s="132">
        <v>217.84700000000001</v>
      </c>
      <c r="AC19" s="132">
        <v>176.839</v>
      </c>
      <c r="AD19" s="132">
        <v>173.249</v>
      </c>
      <c r="AE19" s="132">
        <v>88.489000000000004</v>
      </c>
      <c r="AF19" s="132">
        <v>123.566</v>
      </c>
      <c r="AG19" s="132">
        <v>96.801000000000002</v>
      </c>
      <c r="AH19" s="132">
        <v>139.803</v>
      </c>
      <c r="AI19" s="173">
        <v>112.60599999999999</v>
      </c>
      <c r="AJ19" s="173">
        <v>66.58</v>
      </c>
      <c r="AK19" s="173">
        <v>106.50700000000001</v>
      </c>
      <c r="AL19" s="173">
        <v>77.944999999999993</v>
      </c>
      <c r="AM19" s="173">
        <v>91.228999999999999</v>
      </c>
      <c r="AN19" s="173"/>
      <c r="AO19" s="173"/>
      <c r="AP19" s="173"/>
      <c r="AQ19" s="173"/>
      <c r="AR19" s="173"/>
      <c r="AS19" s="173"/>
      <c r="AT19" s="173"/>
      <c r="AU19" s="173"/>
      <c r="AV19" s="173"/>
      <c r="AW19" s="173"/>
      <c r="AX19" s="173"/>
      <c r="AY19" s="173"/>
    </row>
    <row r="20" spans="1:51" ht="15">
      <c r="A20" s="192">
        <v>43952</v>
      </c>
      <c r="B20" s="115">
        <v>179.79</v>
      </c>
      <c r="C20" s="115">
        <v>354.94</v>
      </c>
      <c r="D20" s="115">
        <v>266.7</v>
      </c>
      <c r="E20" s="132">
        <v>228.858</v>
      </c>
      <c r="F20" s="132">
        <v>402.85700000000003</v>
      </c>
      <c r="G20" s="132">
        <v>528.82899999999995</v>
      </c>
      <c r="H20" s="132">
        <v>485.286</v>
      </c>
      <c r="I20" s="132">
        <v>370.39400000000001</v>
      </c>
      <c r="J20" s="132">
        <v>279.13499999999999</v>
      </c>
      <c r="K20" s="132">
        <v>157.761</v>
      </c>
      <c r="L20" s="132">
        <v>157.04400000000001</v>
      </c>
      <c r="M20" s="132">
        <v>94.763000000000005</v>
      </c>
      <c r="N20" s="132">
        <v>181.33099999999999</v>
      </c>
      <c r="O20" s="132">
        <v>239.81899999999999</v>
      </c>
      <c r="P20" s="132">
        <v>595.98599999999999</v>
      </c>
      <c r="Q20" s="132">
        <v>229.46100000000001</v>
      </c>
      <c r="R20" s="132">
        <v>410.38900000000001</v>
      </c>
      <c r="S20" s="132">
        <v>258.04599999999999</v>
      </c>
      <c r="T20" s="132">
        <v>456.23500000000001</v>
      </c>
      <c r="U20" s="132">
        <v>330.34500000000003</v>
      </c>
      <c r="V20" s="132">
        <v>206.43299999999999</v>
      </c>
      <c r="W20" s="132">
        <v>171.49600000000001</v>
      </c>
      <c r="X20" s="132">
        <v>221.773</v>
      </c>
      <c r="Y20" s="132">
        <v>70.772000000000006</v>
      </c>
      <c r="Z20" s="132">
        <v>200.619</v>
      </c>
      <c r="AA20" s="132">
        <v>220.416</v>
      </c>
      <c r="AB20" s="132">
        <v>466.21199999999999</v>
      </c>
      <c r="AC20" s="132">
        <v>235.62799999999999</v>
      </c>
      <c r="AD20" s="132">
        <v>224.18600000000001</v>
      </c>
      <c r="AE20" s="132">
        <v>384.738</v>
      </c>
      <c r="AF20" s="132">
        <v>321.44400000000002</v>
      </c>
      <c r="AG20" s="132">
        <v>195.63300000000001</v>
      </c>
      <c r="AH20" s="132">
        <v>321.20800000000003</v>
      </c>
      <c r="AI20" s="173">
        <v>105.765</v>
      </c>
      <c r="AJ20" s="173">
        <v>133.74</v>
      </c>
      <c r="AK20" s="173">
        <v>248.744</v>
      </c>
      <c r="AL20" s="173">
        <v>152.114</v>
      </c>
      <c r="AM20" s="173">
        <v>106.572</v>
      </c>
      <c r="AN20" s="173"/>
      <c r="AO20" s="173"/>
      <c r="AP20" s="173"/>
      <c r="AQ20" s="173"/>
      <c r="AR20" s="173"/>
      <c r="AS20" s="173"/>
      <c r="AT20" s="173"/>
      <c r="AU20" s="173"/>
      <c r="AV20" s="173"/>
      <c r="AW20" s="173"/>
      <c r="AX20" s="173"/>
      <c r="AY20" s="173"/>
    </row>
    <row r="21" spans="1:51" ht="15">
      <c r="A21" s="192">
        <v>43983</v>
      </c>
      <c r="B21" s="115">
        <v>90.71</v>
      </c>
      <c r="C21" s="115">
        <v>248.5</v>
      </c>
      <c r="D21" s="115">
        <v>180.42</v>
      </c>
      <c r="E21" s="132">
        <v>200.667</v>
      </c>
      <c r="F21" s="132">
        <v>480.09100000000001</v>
      </c>
      <c r="G21" s="132">
        <v>499.69200000000001</v>
      </c>
      <c r="H21" s="132">
        <v>293.34699999999998</v>
      </c>
      <c r="I21" s="132">
        <v>241.23400000000001</v>
      </c>
      <c r="J21" s="132">
        <v>142.34100000000001</v>
      </c>
      <c r="K21" s="132">
        <v>122.20699999999999</v>
      </c>
      <c r="L21" s="132">
        <v>80.742999999999995</v>
      </c>
      <c r="M21" s="132">
        <v>68.759</v>
      </c>
      <c r="N21" s="132">
        <v>170.26900000000001</v>
      </c>
      <c r="O21" s="132">
        <v>120.49299999999999</v>
      </c>
      <c r="P21" s="132">
        <v>433.363</v>
      </c>
      <c r="Q21" s="132">
        <v>127.65600000000001</v>
      </c>
      <c r="R21" s="132">
        <v>484.51499999999999</v>
      </c>
      <c r="S21" s="132">
        <v>131.72499999999999</v>
      </c>
      <c r="T21" s="132">
        <v>369.29599999999999</v>
      </c>
      <c r="U21" s="132">
        <v>208.51400000000001</v>
      </c>
      <c r="V21" s="132">
        <v>207.76</v>
      </c>
      <c r="W21" s="132">
        <v>74.233000000000004</v>
      </c>
      <c r="X21" s="132">
        <v>108.834</v>
      </c>
      <c r="Y21" s="132">
        <v>28.183</v>
      </c>
      <c r="Z21" s="132">
        <v>161.69900000000001</v>
      </c>
      <c r="AA21" s="132">
        <v>80.647000000000006</v>
      </c>
      <c r="AB21" s="132">
        <v>292.68400000000003</v>
      </c>
      <c r="AC21" s="132">
        <v>111.965</v>
      </c>
      <c r="AD21" s="132">
        <v>110.148</v>
      </c>
      <c r="AE21" s="132">
        <v>379.85500000000002</v>
      </c>
      <c r="AF21" s="132">
        <v>155.63499999999999</v>
      </c>
      <c r="AG21" s="132">
        <v>188.364</v>
      </c>
      <c r="AH21" s="132">
        <v>357.60399999999998</v>
      </c>
      <c r="AI21" s="173">
        <v>23.678999999999998</v>
      </c>
      <c r="AJ21" s="173">
        <v>77.549000000000007</v>
      </c>
      <c r="AK21" s="173">
        <v>187.19499999999999</v>
      </c>
      <c r="AL21" s="173">
        <v>138.01400000000001</v>
      </c>
      <c r="AM21" s="173">
        <v>62.959000000000003</v>
      </c>
      <c r="AN21" s="173"/>
      <c r="AO21" s="173"/>
      <c r="AP21" s="173"/>
      <c r="AQ21" s="173"/>
      <c r="AR21" s="173"/>
      <c r="AS21" s="173"/>
      <c r="AT21" s="173"/>
      <c r="AU21" s="173"/>
      <c r="AV21" s="173"/>
      <c r="AW21" s="173"/>
      <c r="AX21" s="173"/>
      <c r="AY21" s="173"/>
    </row>
    <row r="22" spans="1:51" ht="15">
      <c r="A22" s="192">
        <v>44013</v>
      </c>
      <c r="B22" s="115">
        <v>25.22</v>
      </c>
      <c r="C22" s="115">
        <v>89.31</v>
      </c>
      <c r="D22" s="115">
        <v>65.19</v>
      </c>
      <c r="E22" s="132">
        <v>97.358999999999995</v>
      </c>
      <c r="F22" s="132">
        <v>193.13399999999999</v>
      </c>
      <c r="G22" s="132">
        <v>161.34800000000001</v>
      </c>
      <c r="H22" s="132">
        <v>80.992000000000004</v>
      </c>
      <c r="I22" s="132">
        <v>86.26</v>
      </c>
      <c r="J22" s="132">
        <v>48.558999999999997</v>
      </c>
      <c r="K22" s="132">
        <v>36.472000000000001</v>
      </c>
      <c r="L22" s="132">
        <v>25.649000000000001</v>
      </c>
      <c r="M22" s="132">
        <v>21.704999999999998</v>
      </c>
      <c r="N22" s="132">
        <v>62.509</v>
      </c>
      <c r="O22" s="132">
        <v>44.314</v>
      </c>
      <c r="P22" s="132">
        <v>145.08099999999999</v>
      </c>
      <c r="Q22" s="132">
        <v>31.15</v>
      </c>
      <c r="R22" s="132">
        <v>271.43700000000001</v>
      </c>
      <c r="S22" s="132">
        <v>39.177</v>
      </c>
      <c r="T22" s="132">
        <v>103.58799999999999</v>
      </c>
      <c r="U22" s="132">
        <v>71.863</v>
      </c>
      <c r="V22" s="132">
        <v>91.521000000000001</v>
      </c>
      <c r="W22" s="132">
        <v>17.314</v>
      </c>
      <c r="X22" s="132">
        <v>24.536999999999999</v>
      </c>
      <c r="Y22" s="132">
        <v>11.785</v>
      </c>
      <c r="Z22" s="132">
        <v>29.827999999999999</v>
      </c>
      <c r="AA22" s="132">
        <v>24.852</v>
      </c>
      <c r="AB22" s="132">
        <v>90.887</v>
      </c>
      <c r="AC22" s="132">
        <v>29.541</v>
      </c>
      <c r="AD22" s="132">
        <v>33.329000000000001</v>
      </c>
      <c r="AE22" s="132">
        <v>117.26</v>
      </c>
      <c r="AF22" s="132">
        <v>68.412999999999997</v>
      </c>
      <c r="AG22" s="132">
        <v>40.718000000000004</v>
      </c>
      <c r="AH22" s="132">
        <v>126.96599999999999</v>
      </c>
      <c r="AI22" s="173">
        <v>14.492000000000001</v>
      </c>
      <c r="AJ22" s="173">
        <v>22.167999999999999</v>
      </c>
      <c r="AK22" s="173">
        <v>39.835000000000001</v>
      </c>
      <c r="AL22" s="173">
        <v>35.741</v>
      </c>
      <c r="AM22" s="173">
        <v>20.675999999999998</v>
      </c>
      <c r="AN22" s="173"/>
      <c r="AO22" s="173"/>
      <c r="AP22" s="173"/>
      <c r="AQ22" s="173"/>
      <c r="AR22" s="173"/>
      <c r="AS22" s="173"/>
      <c r="AT22" s="173"/>
      <c r="AU22" s="173"/>
      <c r="AV22" s="173"/>
      <c r="AW22" s="173"/>
      <c r="AX22" s="173"/>
      <c r="AY22" s="173"/>
    </row>
    <row r="23" spans="1:51" ht="15">
      <c r="A23" s="192">
        <v>44044</v>
      </c>
      <c r="B23" s="115">
        <v>30.25</v>
      </c>
      <c r="C23" s="115">
        <v>55.95</v>
      </c>
      <c r="D23" s="115">
        <v>43.52</v>
      </c>
      <c r="E23" s="132">
        <v>52.381999999999998</v>
      </c>
      <c r="F23" s="132">
        <v>76.218000000000004</v>
      </c>
      <c r="G23" s="132">
        <v>84.418000000000006</v>
      </c>
      <c r="H23" s="132">
        <v>46.884999999999998</v>
      </c>
      <c r="I23" s="132">
        <v>42.609000000000002</v>
      </c>
      <c r="J23" s="132">
        <v>41.23</v>
      </c>
      <c r="K23" s="132">
        <v>28.911000000000001</v>
      </c>
      <c r="L23" s="132">
        <v>27.709</v>
      </c>
      <c r="M23" s="132">
        <v>24.34</v>
      </c>
      <c r="N23" s="132">
        <v>32.951999999999998</v>
      </c>
      <c r="O23" s="132">
        <v>40.286000000000001</v>
      </c>
      <c r="P23" s="132">
        <v>61.216000000000001</v>
      </c>
      <c r="Q23" s="132">
        <v>29.94</v>
      </c>
      <c r="R23" s="132">
        <v>81.382000000000005</v>
      </c>
      <c r="S23" s="132">
        <v>30.542999999999999</v>
      </c>
      <c r="T23" s="132">
        <v>68.114999999999995</v>
      </c>
      <c r="U23" s="132">
        <v>39.69</v>
      </c>
      <c r="V23" s="132">
        <v>53.241</v>
      </c>
      <c r="W23" s="132">
        <v>24.466999999999999</v>
      </c>
      <c r="X23" s="132">
        <v>31.109000000000002</v>
      </c>
      <c r="Y23" s="132">
        <v>18.869</v>
      </c>
      <c r="Z23" s="132">
        <v>24.295999999999999</v>
      </c>
      <c r="AA23" s="132">
        <v>28.172000000000001</v>
      </c>
      <c r="AB23" s="132">
        <v>50.798000000000002</v>
      </c>
      <c r="AC23" s="132">
        <v>38.183999999999997</v>
      </c>
      <c r="AD23" s="132">
        <v>32.832000000000001</v>
      </c>
      <c r="AE23" s="132">
        <v>54.097000000000001</v>
      </c>
      <c r="AF23" s="132">
        <v>35.179000000000002</v>
      </c>
      <c r="AG23" s="132">
        <v>40.744999999999997</v>
      </c>
      <c r="AH23" s="132">
        <v>47.018000000000001</v>
      </c>
      <c r="AI23" s="173">
        <v>23.041</v>
      </c>
      <c r="AJ23" s="173">
        <v>30.256</v>
      </c>
      <c r="AK23" s="173">
        <v>39.103999999999999</v>
      </c>
      <c r="AL23" s="173">
        <v>25.241</v>
      </c>
      <c r="AM23" s="173">
        <v>23.92</v>
      </c>
      <c r="AN23" s="173"/>
      <c r="AO23" s="173"/>
      <c r="AP23" s="173"/>
      <c r="AQ23" s="173"/>
      <c r="AR23" s="173"/>
      <c r="AS23" s="173"/>
      <c r="AT23" s="173"/>
      <c r="AU23" s="173"/>
      <c r="AV23" s="173"/>
      <c r="AW23" s="173"/>
      <c r="AX23" s="173"/>
      <c r="AY23" s="173"/>
    </row>
    <row r="24" spans="1:51" ht="15">
      <c r="A24" s="192">
        <v>44075</v>
      </c>
      <c r="B24" s="115">
        <v>62.17</v>
      </c>
      <c r="C24" s="115">
        <v>71.010000000000005</v>
      </c>
      <c r="D24" s="115">
        <v>65.16</v>
      </c>
      <c r="E24" s="132">
        <v>75.635000000000005</v>
      </c>
      <c r="F24" s="132">
        <v>62.895000000000003</v>
      </c>
      <c r="G24" s="132">
        <v>77.126000000000005</v>
      </c>
      <c r="H24" s="132">
        <v>69.337999999999994</v>
      </c>
      <c r="I24" s="132">
        <v>76.225999999999999</v>
      </c>
      <c r="J24" s="132">
        <v>53.100999999999999</v>
      </c>
      <c r="K24" s="132">
        <v>59.807000000000002</v>
      </c>
      <c r="L24" s="132">
        <v>42.89</v>
      </c>
      <c r="M24" s="132">
        <v>37.692</v>
      </c>
      <c r="N24" s="132">
        <v>52.531999999999996</v>
      </c>
      <c r="O24" s="132">
        <v>51.667000000000002</v>
      </c>
      <c r="P24" s="132">
        <v>71.046000000000006</v>
      </c>
      <c r="Q24" s="132">
        <v>49.988999999999997</v>
      </c>
      <c r="R24" s="132">
        <v>66.512</v>
      </c>
      <c r="S24" s="132">
        <v>50.405000000000001</v>
      </c>
      <c r="T24" s="132">
        <v>77.352999999999994</v>
      </c>
      <c r="U24" s="132">
        <v>50.959000000000003</v>
      </c>
      <c r="V24" s="132">
        <v>57.771000000000001</v>
      </c>
      <c r="W24" s="132">
        <v>43.145000000000003</v>
      </c>
      <c r="X24" s="132">
        <v>44.688000000000002</v>
      </c>
      <c r="Y24" s="132">
        <v>39.067</v>
      </c>
      <c r="Z24" s="132">
        <v>55.813000000000002</v>
      </c>
      <c r="AA24" s="132">
        <v>60.405000000000001</v>
      </c>
      <c r="AB24" s="132">
        <v>57.997999999999998</v>
      </c>
      <c r="AC24" s="132">
        <v>54.551000000000002</v>
      </c>
      <c r="AD24" s="132">
        <v>65.025999999999996</v>
      </c>
      <c r="AE24" s="132">
        <v>58.469000000000001</v>
      </c>
      <c r="AF24" s="132">
        <v>47.619</v>
      </c>
      <c r="AG24" s="132">
        <v>46.448</v>
      </c>
      <c r="AH24" s="132">
        <v>56.030999999999999</v>
      </c>
      <c r="AI24" s="173">
        <v>38.460999999999999</v>
      </c>
      <c r="AJ24" s="173">
        <v>61.201000000000001</v>
      </c>
      <c r="AK24" s="173">
        <v>54.295000000000002</v>
      </c>
      <c r="AL24" s="173">
        <v>39.615000000000002</v>
      </c>
      <c r="AM24" s="173">
        <v>38.79</v>
      </c>
      <c r="AN24" s="173"/>
      <c r="AO24" s="173"/>
      <c r="AP24" s="173"/>
      <c r="AQ24" s="173"/>
      <c r="AR24" s="173"/>
      <c r="AS24" s="173"/>
      <c r="AT24" s="173"/>
      <c r="AU24" s="173"/>
      <c r="AV24" s="173"/>
      <c r="AW24" s="173"/>
      <c r="AX24" s="173"/>
      <c r="AY24" s="173"/>
    </row>
    <row r="25" spans="1:51" ht="15">
      <c r="A25" s="192">
        <v>44105</v>
      </c>
      <c r="B25" s="115">
        <v>68.36</v>
      </c>
      <c r="C25" s="115">
        <v>85.24</v>
      </c>
      <c r="D25" s="115">
        <v>76.3</v>
      </c>
      <c r="E25" s="132">
        <v>73.983000000000004</v>
      </c>
      <c r="F25" s="132">
        <v>71.736999999999995</v>
      </c>
      <c r="G25" s="132">
        <v>99.146000000000001</v>
      </c>
      <c r="H25" s="132">
        <v>124.378</v>
      </c>
      <c r="I25" s="132">
        <v>110.354</v>
      </c>
      <c r="J25" s="132">
        <v>60.96</v>
      </c>
      <c r="K25" s="132">
        <v>62.261000000000003</v>
      </c>
      <c r="L25" s="132">
        <v>56.469000000000001</v>
      </c>
      <c r="M25" s="132">
        <v>57.238</v>
      </c>
      <c r="N25" s="132">
        <v>58.509</v>
      </c>
      <c r="O25" s="132">
        <v>59.692999999999998</v>
      </c>
      <c r="P25" s="132">
        <v>88.659000000000006</v>
      </c>
      <c r="Q25" s="132">
        <v>63.375</v>
      </c>
      <c r="R25" s="132">
        <v>84.522000000000006</v>
      </c>
      <c r="S25" s="132">
        <v>70.180000000000007</v>
      </c>
      <c r="T25" s="132">
        <v>106.693</v>
      </c>
      <c r="U25" s="132">
        <v>64.409000000000006</v>
      </c>
      <c r="V25" s="132">
        <v>60.786999999999999</v>
      </c>
      <c r="W25" s="132">
        <v>55.825000000000003</v>
      </c>
      <c r="X25" s="132">
        <v>55.991999999999997</v>
      </c>
      <c r="Y25" s="132">
        <v>56.957000000000001</v>
      </c>
      <c r="Z25" s="132">
        <v>58.432000000000002</v>
      </c>
      <c r="AA25" s="132">
        <v>75.730999999999995</v>
      </c>
      <c r="AB25" s="132">
        <v>85.864999999999995</v>
      </c>
      <c r="AC25" s="132">
        <v>114.003</v>
      </c>
      <c r="AD25" s="132">
        <v>86.063000000000002</v>
      </c>
      <c r="AE25" s="132">
        <v>68.183999999999997</v>
      </c>
      <c r="AF25" s="132">
        <v>60.625999999999998</v>
      </c>
      <c r="AG25" s="132">
        <v>59.954999999999998</v>
      </c>
      <c r="AH25" s="132">
        <v>69.647999999999996</v>
      </c>
      <c r="AI25" s="173">
        <v>50.363999999999997</v>
      </c>
      <c r="AJ25" s="173">
        <v>83.491</v>
      </c>
      <c r="AK25" s="173">
        <v>76.762</v>
      </c>
      <c r="AL25" s="173">
        <v>52.487000000000002</v>
      </c>
      <c r="AM25" s="173">
        <v>68.480999999999995</v>
      </c>
      <c r="AN25" s="173"/>
      <c r="AO25" s="173"/>
      <c r="AP25" s="173"/>
      <c r="AQ25" s="173"/>
      <c r="AR25" s="173"/>
      <c r="AS25" s="173"/>
      <c r="AT25" s="173"/>
      <c r="AU25" s="173"/>
      <c r="AV25" s="173"/>
      <c r="AW25" s="173"/>
      <c r="AX25" s="173"/>
      <c r="AY25" s="173"/>
    </row>
    <row r="26" spans="1:51" ht="15">
      <c r="A26" s="192">
        <v>44136</v>
      </c>
      <c r="B26" s="115">
        <v>52.45</v>
      </c>
      <c r="C26" s="115">
        <v>52.74</v>
      </c>
      <c r="D26" s="115">
        <v>53.16</v>
      </c>
      <c r="E26" s="132">
        <v>60.362000000000002</v>
      </c>
      <c r="F26" s="132">
        <v>63.082999999999998</v>
      </c>
      <c r="G26" s="132">
        <v>75.545000000000002</v>
      </c>
      <c r="H26" s="132">
        <v>77.747</v>
      </c>
      <c r="I26" s="132">
        <v>79.932000000000002</v>
      </c>
      <c r="J26" s="132">
        <v>57.374000000000002</v>
      </c>
      <c r="K26" s="132">
        <v>46.923000000000002</v>
      </c>
      <c r="L26" s="132">
        <v>45.088000000000001</v>
      </c>
      <c r="M26" s="132">
        <v>47.081000000000003</v>
      </c>
      <c r="N26" s="132">
        <v>50.381</v>
      </c>
      <c r="O26" s="132">
        <v>55.720999999999997</v>
      </c>
      <c r="P26" s="132">
        <v>67.974000000000004</v>
      </c>
      <c r="Q26" s="132">
        <v>51.137</v>
      </c>
      <c r="R26" s="132">
        <v>62.015999999999998</v>
      </c>
      <c r="S26" s="132">
        <v>58.841000000000001</v>
      </c>
      <c r="T26" s="132">
        <v>71.641999999999996</v>
      </c>
      <c r="U26" s="132">
        <v>57.353000000000002</v>
      </c>
      <c r="V26" s="132">
        <v>47.350999999999999</v>
      </c>
      <c r="W26" s="132">
        <v>44.76</v>
      </c>
      <c r="X26" s="132">
        <v>46.64</v>
      </c>
      <c r="Y26" s="132">
        <v>43.97</v>
      </c>
      <c r="Z26" s="132">
        <v>44.731000000000002</v>
      </c>
      <c r="AA26" s="132">
        <v>63.033000000000001</v>
      </c>
      <c r="AB26" s="132">
        <v>66.012</v>
      </c>
      <c r="AC26" s="132">
        <v>71.408000000000001</v>
      </c>
      <c r="AD26" s="132">
        <v>59.207999999999998</v>
      </c>
      <c r="AE26" s="132">
        <v>55.008000000000003</v>
      </c>
      <c r="AF26" s="132">
        <v>50.935000000000002</v>
      </c>
      <c r="AG26" s="132">
        <v>52.735999999999997</v>
      </c>
      <c r="AH26" s="132">
        <v>56.249000000000002</v>
      </c>
      <c r="AI26" s="173">
        <v>39.613999999999997</v>
      </c>
      <c r="AJ26" s="173">
        <v>54.234999999999999</v>
      </c>
      <c r="AK26" s="173">
        <v>52.249000000000002</v>
      </c>
      <c r="AL26" s="173">
        <v>47.244</v>
      </c>
      <c r="AM26" s="173">
        <v>52.289000000000001</v>
      </c>
      <c r="AN26" s="173"/>
      <c r="AO26" s="173"/>
      <c r="AP26" s="173"/>
      <c r="AQ26" s="173"/>
      <c r="AR26" s="173"/>
      <c r="AS26" s="173"/>
      <c r="AT26" s="173"/>
      <c r="AU26" s="173"/>
      <c r="AV26" s="173"/>
      <c r="AW26" s="173"/>
      <c r="AX26" s="173"/>
      <c r="AY26" s="173"/>
    </row>
    <row r="27" spans="1:51" ht="15">
      <c r="A27" s="192">
        <v>44166</v>
      </c>
      <c r="B27" s="115">
        <v>43.02</v>
      </c>
      <c r="C27" s="115">
        <v>43.02</v>
      </c>
      <c r="D27" s="115">
        <v>43.02</v>
      </c>
      <c r="E27" s="132">
        <v>44.554000000000002</v>
      </c>
      <c r="F27" s="132">
        <v>53.351999999999997</v>
      </c>
      <c r="G27" s="132">
        <v>57.639000000000003</v>
      </c>
      <c r="H27" s="132">
        <v>57.424999999999997</v>
      </c>
      <c r="I27" s="132">
        <v>56.38</v>
      </c>
      <c r="J27" s="132">
        <v>45.935000000000002</v>
      </c>
      <c r="K27" s="132">
        <v>38.863999999999997</v>
      </c>
      <c r="L27" s="132">
        <v>36.860999999999997</v>
      </c>
      <c r="M27" s="132">
        <v>35.603999999999999</v>
      </c>
      <c r="N27" s="132">
        <v>41.16</v>
      </c>
      <c r="O27" s="132">
        <v>43.701000000000001</v>
      </c>
      <c r="P27" s="132">
        <v>56.034999999999997</v>
      </c>
      <c r="Q27" s="132">
        <v>41.857999999999997</v>
      </c>
      <c r="R27" s="132">
        <v>52.365000000000002</v>
      </c>
      <c r="S27" s="132">
        <v>51.716999999999999</v>
      </c>
      <c r="T27" s="132">
        <v>54.905000000000001</v>
      </c>
      <c r="U27" s="132">
        <v>49.228999999999999</v>
      </c>
      <c r="V27" s="132">
        <v>39.704999999999998</v>
      </c>
      <c r="W27" s="132">
        <v>36.067999999999998</v>
      </c>
      <c r="X27" s="132">
        <v>37.829000000000001</v>
      </c>
      <c r="Y27" s="132">
        <v>34.006999999999998</v>
      </c>
      <c r="Z27" s="132">
        <v>37.963000000000001</v>
      </c>
      <c r="AA27" s="132">
        <v>44.83</v>
      </c>
      <c r="AB27" s="132">
        <v>50.969000000000001</v>
      </c>
      <c r="AC27" s="132">
        <v>47.841000000000001</v>
      </c>
      <c r="AD27" s="132">
        <v>44.777000000000001</v>
      </c>
      <c r="AE27" s="132">
        <v>46.557000000000002</v>
      </c>
      <c r="AF27" s="132">
        <v>41.314</v>
      </c>
      <c r="AG27" s="132">
        <v>50.866999999999997</v>
      </c>
      <c r="AH27" s="132">
        <v>46.322000000000003</v>
      </c>
      <c r="AI27" s="173">
        <v>32.909999999999997</v>
      </c>
      <c r="AJ27" s="173">
        <v>40.256999999999998</v>
      </c>
      <c r="AK27" s="173">
        <v>40.548999999999999</v>
      </c>
      <c r="AL27" s="173">
        <v>39.125999999999998</v>
      </c>
      <c r="AM27" s="173">
        <v>38.517000000000003</v>
      </c>
      <c r="AN27" s="173"/>
      <c r="AO27" s="173"/>
      <c r="AP27" s="173"/>
      <c r="AQ27" s="173"/>
      <c r="AR27" s="173"/>
      <c r="AS27" s="173"/>
      <c r="AT27" s="173"/>
      <c r="AU27" s="173"/>
      <c r="AV27" s="173"/>
      <c r="AW27" s="173"/>
      <c r="AX27" s="173"/>
      <c r="AY27" s="173"/>
    </row>
    <row r="28" spans="1:51" ht="15">
      <c r="A28" s="192">
        <v>44197</v>
      </c>
      <c r="B28" s="115">
        <v>36.39</v>
      </c>
      <c r="C28" s="115">
        <v>39.01</v>
      </c>
      <c r="D28" s="115">
        <v>36.299999999999997</v>
      </c>
      <c r="E28" s="132">
        <v>38.015000000000001</v>
      </c>
      <c r="F28" s="132">
        <v>45.55</v>
      </c>
      <c r="G28" s="132">
        <v>49.972999999999999</v>
      </c>
      <c r="H28" s="132">
        <v>48.145000000000003</v>
      </c>
      <c r="I28" s="132">
        <v>45.656999999999996</v>
      </c>
      <c r="J28" s="132">
        <v>38.173999999999999</v>
      </c>
      <c r="K28" s="132">
        <v>33.209000000000003</v>
      </c>
      <c r="L28" s="132">
        <v>31.597000000000001</v>
      </c>
      <c r="M28" s="132">
        <v>29.17</v>
      </c>
      <c r="N28" s="132">
        <v>34.658000000000001</v>
      </c>
      <c r="O28" s="132">
        <v>38.033999999999999</v>
      </c>
      <c r="P28" s="132">
        <v>49.069000000000003</v>
      </c>
      <c r="Q28" s="132">
        <v>36.365000000000002</v>
      </c>
      <c r="R28" s="132">
        <v>45.131999999999998</v>
      </c>
      <c r="S28" s="132">
        <v>40.991</v>
      </c>
      <c r="T28" s="132">
        <v>46.984000000000002</v>
      </c>
      <c r="U28" s="132">
        <v>41.356999999999999</v>
      </c>
      <c r="V28" s="132">
        <v>35.511000000000003</v>
      </c>
      <c r="W28" s="132">
        <v>31.116</v>
      </c>
      <c r="X28" s="132">
        <v>32.329000000000001</v>
      </c>
      <c r="Y28" s="132">
        <v>27.763000000000002</v>
      </c>
      <c r="Z28" s="132">
        <v>32.451000000000001</v>
      </c>
      <c r="AA28" s="132">
        <v>51.877000000000002</v>
      </c>
      <c r="AB28" s="132">
        <v>44.77</v>
      </c>
      <c r="AC28" s="132">
        <v>40.195</v>
      </c>
      <c r="AD28" s="132">
        <v>37.011000000000003</v>
      </c>
      <c r="AE28" s="132">
        <v>41.164000000000001</v>
      </c>
      <c r="AF28" s="132">
        <v>35.206000000000003</v>
      </c>
      <c r="AG28" s="132">
        <v>42.994999999999997</v>
      </c>
      <c r="AH28" s="132">
        <v>40.607999999999997</v>
      </c>
      <c r="AI28" s="173">
        <v>28.23</v>
      </c>
      <c r="AJ28" s="173">
        <v>33.996000000000002</v>
      </c>
      <c r="AK28" s="173">
        <v>34.546999999999997</v>
      </c>
      <c r="AL28" s="173">
        <v>34.54</v>
      </c>
      <c r="AM28" s="173">
        <v>31.533999999999999</v>
      </c>
      <c r="AN28" s="173"/>
      <c r="AO28" s="173"/>
      <c r="AP28" s="173"/>
      <c r="AQ28" s="173"/>
      <c r="AR28" s="173"/>
      <c r="AS28" s="173"/>
      <c r="AT28" s="173"/>
      <c r="AU28" s="173"/>
      <c r="AV28" s="173"/>
      <c r="AW28" s="173"/>
      <c r="AX28" s="173"/>
      <c r="AY28" s="173"/>
    </row>
    <row r="29" spans="1:51" ht="15">
      <c r="A29" s="192">
        <v>44228</v>
      </c>
      <c r="B29" s="115">
        <v>30.73</v>
      </c>
      <c r="C29" s="115">
        <v>36.619999999999997</v>
      </c>
      <c r="D29" s="115">
        <v>32.25</v>
      </c>
      <c r="E29" s="132">
        <v>34.228999999999999</v>
      </c>
      <c r="F29" s="132">
        <v>37.457000000000001</v>
      </c>
      <c r="G29" s="132">
        <v>42.197000000000003</v>
      </c>
      <c r="H29" s="132">
        <v>59.917999999999999</v>
      </c>
      <c r="I29" s="132">
        <v>47.531999999999996</v>
      </c>
      <c r="J29" s="132">
        <v>31.855</v>
      </c>
      <c r="K29" s="132">
        <v>28.657</v>
      </c>
      <c r="L29" s="132">
        <v>26.581</v>
      </c>
      <c r="M29" s="132">
        <v>25.655000000000001</v>
      </c>
      <c r="N29" s="132">
        <v>29.693999999999999</v>
      </c>
      <c r="O29" s="132">
        <v>37.554000000000002</v>
      </c>
      <c r="P29" s="132">
        <v>41.005000000000003</v>
      </c>
      <c r="Q29" s="132">
        <v>40.017000000000003</v>
      </c>
      <c r="R29" s="132">
        <v>49.901000000000003</v>
      </c>
      <c r="S29" s="132">
        <v>35.161000000000001</v>
      </c>
      <c r="T29" s="132">
        <v>41.594000000000001</v>
      </c>
      <c r="U29" s="132">
        <v>39.375999999999998</v>
      </c>
      <c r="V29" s="132">
        <v>36.969000000000001</v>
      </c>
      <c r="W29" s="132">
        <v>28.24</v>
      </c>
      <c r="X29" s="132">
        <v>27.012</v>
      </c>
      <c r="Y29" s="132">
        <v>26.088999999999999</v>
      </c>
      <c r="Z29" s="132">
        <v>27.734000000000002</v>
      </c>
      <c r="AA29" s="132">
        <v>43.866</v>
      </c>
      <c r="AB29" s="132">
        <v>37.475000000000001</v>
      </c>
      <c r="AC29" s="132">
        <v>41.423000000000002</v>
      </c>
      <c r="AD29" s="132">
        <v>32.284999999999997</v>
      </c>
      <c r="AE29" s="132">
        <v>39.621000000000002</v>
      </c>
      <c r="AF29" s="132">
        <v>29.132000000000001</v>
      </c>
      <c r="AG29" s="132">
        <v>33.787999999999997</v>
      </c>
      <c r="AH29" s="132">
        <v>34.628999999999998</v>
      </c>
      <c r="AI29" s="173">
        <v>24.532</v>
      </c>
      <c r="AJ29" s="173">
        <v>33.756999999999998</v>
      </c>
      <c r="AK29" s="173">
        <v>34.197000000000003</v>
      </c>
      <c r="AL29" s="173">
        <v>29.507000000000001</v>
      </c>
      <c r="AM29" s="173">
        <v>27.209</v>
      </c>
      <c r="AN29" s="173"/>
      <c r="AO29" s="173"/>
      <c r="AP29" s="173"/>
      <c r="AQ29" s="173"/>
      <c r="AR29" s="173"/>
      <c r="AS29" s="173"/>
      <c r="AT29" s="173"/>
      <c r="AU29" s="173"/>
      <c r="AV29" s="173"/>
      <c r="AW29" s="173"/>
      <c r="AX29" s="173"/>
      <c r="AY29" s="173"/>
    </row>
    <row r="30" spans="1:51" ht="15">
      <c r="A30" s="192">
        <v>44256</v>
      </c>
      <c r="B30" s="115">
        <v>44.48</v>
      </c>
      <c r="C30" s="115">
        <v>59.55</v>
      </c>
      <c r="D30" s="115">
        <v>52.65</v>
      </c>
      <c r="E30" s="132">
        <v>68.625</v>
      </c>
      <c r="F30" s="132">
        <v>47.655999999999999</v>
      </c>
      <c r="G30" s="132">
        <v>75.468000000000004</v>
      </c>
      <c r="H30" s="132">
        <v>127.6</v>
      </c>
      <c r="I30" s="132">
        <v>64.040000000000006</v>
      </c>
      <c r="J30" s="132">
        <v>46.945999999999998</v>
      </c>
      <c r="K30" s="132">
        <v>66.304000000000002</v>
      </c>
      <c r="L30" s="132">
        <v>40.085000000000001</v>
      </c>
      <c r="M30" s="132">
        <v>40.896000000000001</v>
      </c>
      <c r="N30" s="132">
        <v>60.472000000000001</v>
      </c>
      <c r="O30" s="132">
        <v>75.647000000000006</v>
      </c>
      <c r="P30" s="132">
        <v>68.322999999999993</v>
      </c>
      <c r="Q30" s="132">
        <v>85.346000000000004</v>
      </c>
      <c r="R30" s="132">
        <v>60.421999999999997</v>
      </c>
      <c r="S30" s="132">
        <v>69.748999999999995</v>
      </c>
      <c r="T30" s="132">
        <v>60.625</v>
      </c>
      <c r="U30" s="132">
        <v>52.676000000000002</v>
      </c>
      <c r="V30" s="132">
        <v>45.031999999999996</v>
      </c>
      <c r="W30" s="132">
        <v>41.152000000000001</v>
      </c>
      <c r="X30" s="132">
        <v>33.366999999999997</v>
      </c>
      <c r="Y30" s="132">
        <v>38.380000000000003</v>
      </c>
      <c r="Z30" s="132">
        <v>68.956000000000003</v>
      </c>
      <c r="AA30" s="132">
        <v>57.82</v>
      </c>
      <c r="AB30" s="132">
        <v>50.737000000000002</v>
      </c>
      <c r="AC30" s="132">
        <v>116.849</v>
      </c>
      <c r="AD30" s="132">
        <v>41.381999999999998</v>
      </c>
      <c r="AE30" s="132">
        <v>68.424999999999997</v>
      </c>
      <c r="AF30" s="132">
        <v>34.856999999999999</v>
      </c>
      <c r="AG30" s="132">
        <v>54.576000000000001</v>
      </c>
      <c r="AH30" s="132">
        <v>59.374000000000002</v>
      </c>
      <c r="AI30" s="173">
        <v>36.966999999999999</v>
      </c>
      <c r="AJ30" s="173">
        <v>44.68</v>
      </c>
      <c r="AK30" s="173">
        <v>52.100999999999999</v>
      </c>
      <c r="AL30" s="173">
        <v>35.905999999999999</v>
      </c>
      <c r="AM30" s="173">
        <v>51.95</v>
      </c>
      <c r="AN30" s="173"/>
      <c r="AO30" s="173"/>
      <c r="AP30" s="173"/>
      <c r="AQ30" s="173"/>
      <c r="AR30" s="173"/>
      <c r="AS30" s="173"/>
      <c r="AT30" s="173"/>
      <c r="AU30" s="173"/>
      <c r="AV30" s="173"/>
      <c r="AW30" s="173"/>
      <c r="AX30" s="173"/>
      <c r="AY30" s="173"/>
    </row>
    <row r="31" spans="1:51" ht="15">
      <c r="A31" s="192">
        <v>44287</v>
      </c>
      <c r="B31" s="115">
        <v>97.69</v>
      </c>
      <c r="C31" s="115">
        <v>164.32</v>
      </c>
      <c r="D31" s="115">
        <v>130.33000000000001</v>
      </c>
      <c r="E31" s="132">
        <v>134.00299999999999</v>
      </c>
      <c r="F31" s="132">
        <v>124.32</v>
      </c>
      <c r="G31" s="132">
        <v>279.73099999999999</v>
      </c>
      <c r="H31" s="132">
        <v>274.51499999999999</v>
      </c>
      <c r="I31" s="132">
        <v>177.69200000000001</v>
      </c>
      <c r="J31" s="132">
        <v>94.481999999999999</v>
      </c>
      <c r="K31" s="132">
        <v>148.773</v>
      </c>
      <c r="L31" s="132">
        <v>82.572000000000003</v>
      </c>
      <c r="M31" s="132">
        <v>81.745999999999995</v>
      </c>
      <c r="N31" s="132">
        <v>168.14400000000001</v>
      </c>
      <c r="O31" s="132">
        <v>231.90299999999999</v>
      </c>
      <c r="P31" s="132">
        <v>146.17099999999999</v>
      </c>
      <c r="Q31" s="132">
        <v>131.971</v>
      </c>
      <c r="R31" s="132">
        <v>126.815</v>
      </c>
      <c r="S31" s="132">
        <v>161.69399999999999</v>
      </c>
      <c r="T31" s="132">
        <v>147.21799999999999</v>
      </c>
      <c r="U31" s="132">
        <v>83.361000000000004</v>
      </c>
      <c r="V31" s="132">
        <v>94.677000000000007</v>
      </c>
      <c r="W31" s="132">
        <v>84.137</v>
      </c>
      <c r="X31" s="132">
        <v>79.522000000000006</v>
      </c>
      <c r="Y31" s="132">
        <v>80.152000000000001</v>
      </c>
      <c r="Z31" s="132">
        <v>174.12299999999999</v>
      </c>
      <c r="AA31" s="132">
        <v>225.07499999999999</v>
      </c>
      <c r="AB31" s="132">
        <v>180.65299999999999</v>
      </c>
      <c r="AC31" s="132">
        <v>178.86600000000001</v>
      </c>
      <c r="AD31" s="132">
        <v>95.251000000000005</v>
      </c>
      <c r="AE31" s="132">
        <v>133.25399999999999</v>
      </c>
      <c r="AF31" s="132">
        <v>100.37</v>
      </c>
      <c r="AG31" s="132">
        <v>142.63200000000001</v>
      </c>
      <c r="AH31" s="132">
        <v>124.05500000000001</v>
      </c>
      <c r="AI31" s="173">
        <v>67.86</v>
      </c>
      <c r="AJ31" s="173">
        <v>102.419</v>
      </c>
      <c r="AK31" s="173">
        <v>82.108000000000004</v>
      </c>
      <c r="AL31" s="173">
        <v>93.293999999999997</v>
      </c>
      <c r="AM31" s="173">
        <v>87.882999999999996</v>
      </c>
      <c r="AN31" s="173"/>
      <c r="AO31" s="173"/>
      <c r="AP31" s="173"/>
      <c r="AQ31" s="173"/>
      <c r="AR31" s="173"/>
      <c r="AS31" s="173"/>
      <c r="AT31" s="173"/>
      <c r="AU31" s="173"/>
      <c r="AV31" s="173"/>
      <c r="AW31" s="173"/>
      <c r="AX31" s="173"/>
      <c r="AY31" s="173"/>
    </row>
    <row r="32" spans="1:51" ht="15">
      <c r="A32" s="192">
        <v>44317</v>
      </c>
      <c r="B32" s="115">
        <v>179.79</v>
      </c>
      <c r="C32" s="115">
        <v>354.94</v>
      </c>
      <c r="D32" s="115">
        <v>266.7</v>
      </c>
      <c r="E32" s="132">
        <v>409.62599999999998</v>
      </c>
      <c r="F32" s="132">
        <v>543.74</v>
      </c>
      <c r="G32" s="132">
        <v>508.76600000000002</v>
      </c>
      <c r="H32" s="132">
        <v>375.33199999999999</v>
      </c>
      <c r="I32" s="132">
        <v>290.68200000000002</v>
      </c>
      <c r="J32" s="132">
        <v>164.83799999999999</v>
      </c>
      <c r="K32" s="132">
        <v>158.85900000000001</v>
      </c>
      <c r="L32" s="132">
        <v>98.325000000000003</v>
      </c>
      <c r="M32" s="132">
        <v>171.339</v>
      </c>
      <c r="N32" s="132">
        <v>242.93299999999999</v>
      </c>
      <c r="O32" s="132">
        <v>609.42899999999997</v>
      </c>
      <c r="P32" s="132">
        <v>233.10900000000001</v>
      </c>
      <c r="Q32" s="132">
        <v>420.72500000000002</v>
      </c>
      <c r="R32" s="132">
        <v>260.69099999999997</v>
      </c>
      <c r="S32" s="132">
        <v>458.87599999999998</v>
      </c>
      <c r="T32" s="132">
        <v>341.89</v>
      </c>
      <c r="U32" s="132">
        <v>212.99799999999999</v>
      </c>
      <c r="V32" s="132">
        <v>171.74100000000001</v>
      </c>
      <c r="W32" s="132">
        <v>214.35400000000001</v>
      </c>
      <c r="X32" s="132">
        <v>71.331999999999994</v>
      </c>
      <c r="Y32" s="132">
        <v>200.17099999999999</v>
      </c>
      <c r="Z32" s="132">
        <v>222.95699999999999</v>
      </c>
      <c r="AA32" s="132">
        <v>474.60300000000001</v>
      </c>
      <c r="AB32" s="132">
        <v>243.26900000000001</v>
      </c>
      <c r="AC32" s="132">
        <v>229.14599999999999</v>
      </c>
      <c r="AD32" s="132">
        <v>400.52</v>
      </c>
      <c r="AE32" s="132">
        <v>330.15699999999998</v>
      </c>
      <c r="AF32" s="132">
        <v>199.262</v>
      </c>
      <c r="AG32" s="132">
        <v>324.12</v>
      </c>
      <c r="AH32" s="132">
        <v>113.075</v>
      </c>
      <c r="AI32" s="173">
        <v>133.989</v>
      </c>
      <c r="AJ32" s="173">
        <v>236.95099999999999</v>
      </c>
      <c r="AK32" s="173">
        <v>157.15100000000001</v>
      </c>
      <c r="AL32" s="173">
        <v>107.691</v>
      </c>
      <c r="AM32" s="173">
        <v>220.797</v>
      </c>
      <c r="AN32" s="173"/>
      <c r="AO32" s="173"/>
      <c r="AP32" s="173"/>
      <c r="AQ32" s="173"/>
      <c r="AR32" s="173"/>
      <c r="AS32" s="173"/>
      <c r="AT32" s="173"/>
      <c r="AU32" s="173"/>
      <c r="AV32" s="173"/>
      <c r="AW32" s="173"/>
      <c r="AX32" s="173"/>
      <c r="AY32" s="173"/>
    </row>
    <row r="33" spans="1:51" ht="15">
      <c r="A33" s="192">
        <v>44348</v>
      </c>
      <c r="B33" s="115">
        <v>90.71</v>
      </c>
      <c r="C33" s="115">
        <v>248.5</v>
      </c>
      <c r="D33" s="115">
        <v>180.42</v>
      </c>
      <c r="E33" s="132">
        <v>482.54199999999997</v>
      </c>
      <c r="F33" s="132">
        <v>503.928</v>
      </c>
      <c r="G33" s="132">
        <v>300.64100000000002</v>
      </c>
      <c r="H33" s="132">
        <v>248.18299999999999</v>
      </c>
      <c r="I33" s="132">
        <v>146.00700000000001</v>
      </c>
      <c r="J33" s="132">
        <v>125.395</v>
      </c>
      <c r="K33" s="132">
        <v>81.569000000000003</v>
      </c>
      <c r="L33" s="132">
        <v>71.620999999999995</v>
      </c>
      <c r="M33" s="132">
        <v>165.12799999999999</v>
      </c>
      <c r="N33" s="132">
        <v>121.623</v>
      </c>
      <c r="O33" s="132">
        <v>436.495</v>
      </c>
      <c r="P33" s="132">
        <v>134.625</v>
      </c>
      <c r="Q33" s="132">
        <v>487.81</v>
      </c>
      <c r="R33" s="132">
        <v>132.31200000000001</v>
      </c>
      <c r="S33" s="132">
        <v>370.00299999999999</v>
      </c>
      <c r="T33" s="132">
        <v>219.286</v>
      </c>
      <c r="U33" s="132">
        <v>210.28</v>
      </c>
      <c r="V33" s="132">
        <v>74.667000000000002</v>
      </c>
      <c r="W33" s="132">
        <v>106.11799999999999</v>
      </c>
      <c r="X33" s="132">
        <v>29.722000000000001</v>
      </c>
      <c r="Y33" s="132">
        <v>161.238</v>
      </c>
      <c r="Z33" s="132">
        <v>80.959999999999994</v>
      </c>
      <c r="AA33" s="132">
        <v>294.14499999999998</v>
      </c>
      <c r="AB33" s="132">
        <v>118.524</v>
      </c>
      <c r="AC33" s="132">
        <v>111.666</v>
      </c>
      <c r="AD33" s="132">
        <v>384.40800000000002</v>
      </c>
      <c r="AE33" s="132">
        <v>158.52799999999999</v>
      </c>
      <c r="AF33" s="132">
        <v>199.267</v>
      </c>
      <c r="AG33" s="132">
        <v>357.87400000000002</v>
      </c>
      <c r="AH33" s="132">
        <v>26.715</v>
      </c>
      <c r="AI33" s="173">
        <v>77.257999999999996</v>
      </c>
      <c r="AJ33" s="173">
        <v>193.77</v>
      </c>
      <c r="AK33" s="173">
        <v>140.44300000000001</v>
      </c>
      <c r="AL33" s="173">
        <v>63.59</v>
      </c>
      <c r="AM33" s="173">
        <v>200.833</v>
      </c>
      <c r="AN33" s="173"/>
      <c r="AO33" s="173"/>
      <c r="AP33" s="173"/>
      <c r="AQ33" s="173"/>
      <c r="AR33" s="173"/>
      <c r="AS33" s="173"/>
      <c r="AT33" s="173"/>
      <c r="AU33" s="173"/>
      <c r="AV33" s="173"/>
      <c r="AW33" s="173"/>
      <c r="AX33" s="173"/>
      <c r="AY33" s="173"/>
    </row>
    <row r="34" spans="1:51" ht="15">
      <c r="A34" s="192">
        <v>44378</v>
      </c>
      <c r="B34" s="115">
        <v>25.22</v>
      </c>
      <c r="C34" s="115">
        <v>89.31</v>
      </c>
      <c r="D34" s="115">
        <v>65.19</v>
      </c>
      <c r="E34" s="132">
        <v>193.08099999999999</v>
      </c>
      <c r="F34" s="132">
        <v>161.85900000000001</v>
      </c>
      <c r="G34" s="132">
        <v>84.387</v>
      </c>
      <c r="H34" s="132">
        <v>90.491</v>
      </c>
      <c r="I34" s="132">
        <v>50.418999999999997</v>
      </c>
      <c r="J34" s="132">
        <v>37.878</v>
      </c>
      <c r="K34" s="132">
        <v>26.052</v>
      </c>
      <c r="L34" s="132">
        <v>23.158999999999999</v>
      </c>
      <c r="M34" s="132">
        <v>59.975999999999999</v>
      </c>
      <c r="N34" s="132">
        <v>44.313000000000002</v>
      </c>
      <c r="O34" s="132">
        <v>145.58000000000001</v>
      </c>
      <c r="P34" s="132">
        <v>33.889000000000003</v>
      </c>
      <c r="Q34" s="132">
        <v>272.245</v>
      </c>
      <c r="R34" s="132">
        <v>39.295999999999999</v>
      </c>
      <c r="S34" s="132">
        <v>103.565</v>
      </c>
      <c r="T34" s="132">
        <v>77.516000000000005</v>
      </c>
      <c r="U34" s="132">
        <v>92.421000000000006</v>
      </c>
      <c r="V34" s="132">
        <v>17.417000000000002</v>
      </c>
      <c r="W34" s="132">
        <v>23.201000000000001</v>
      </c>
      <c r="X34" s="132">
        <v>12.153</v>
      </c>
      <c r="Y34" s="132">
        <v>29.942</v>
      </c>
      <c r="Z34" s="132">
        <v>24.640999999999998</v>
      </c>
      <c r="AA34" s="132">
        <v>90.769000000000005</v>
      </c>
      <c r="AB34" s="132">
        <v>32.023000000000003</v>
      </c>
      <c r="AC34" s="132">
        <v>33.725000000000001</v>
      </c>
      <c r="AD34" s="132">
        <v>117.892</v>
      </c>
      <c r="AE34" s="132">
        <v>70.012</v>
      </c>
      <c r="AF34" s="132">
        <v>43.948999999999998</v>
      </c>
      <c r="AG34" s="132">
        <v>126.63</v>
      </c>
      <c r="AH34" s="132">
        <v>16.266999999999999</v>
      </c>
      <c r="AI34" s="173">
        <v>21.995000000000001</v>
      </c>
      <c r="AJ34" s="173">
        <v>40.024999999999999</v>
      </c>
      <c r="AK34" s="173">
        <v>36.557000000000002</v>
      </c>
      <c r="AL34" s="173">
        <v>20.497</v>
      </c>
      <c r="AM34" s="173">
        <v>99.924999999999997</v>
      </c>
      <c r="AN34" s="173"/>
      <c r="AO34" s="173"/>
      <c r="AP34" s="173"/>
      <c r="AQ34" s="173"/>
      <c r="AR34" s="173"/>
      <c r="AS34" s="173"/>
      <c r="AT34" s="173"/>
      <c r="AU34" s="173"/>
      <c r="AV34" s="173"/>
      <c r="AW34" s="173"/>
      <c r="AX34" s="173"/>
      <c r="AY34" s="173"/>
    </row>
    <row r="35" spans="1:51" ht="15">
      <c r="A35" s="192">
        <v>44409</v>
      </c>
      <c r="B35" s="115">
        <v>30.25</v>
      </c>
      <c r="C35" s="115">
        <v>55.95</v>
      </c>
      <c r="D35" s="115">
        <v>43.52</v>
      </c>
      <c r="E35" s="132">
        <v>75.989000000000004</v>
      </c>
      <c r="F35" s="132">
        <v>84.739000000000004</v>
      </c>
      <c r="G35" s="132">
        <v>49.835000000000001</v>
      </c>
      <c r="H35" s="132">
        <v>44.152999999999999</v>
      </c>
      <c r="I35" s="132">
        <v>42.893000000000001</v>
      </c>
      <c r="J35" s="132">
        <v>29.710999999999999</v>
      </c>
      <c r="K35" s="132">
        <v>27.885999999999999</v>
      </c>
      <c r="L35" s="132">
        <v>24.858000000000001</v>
      </c>
      <c r="M35" s="132">
        <v>31.527999999999999</v>
      </c>
      <c r="N35" s="132">
        <v>40.319000000000003</v>
      </c>
      <c r="O35" s="132">
        <v>61.414999999999999</v>
      </c>
      <c r="P35" s="132">
        <v>30.899000000000001</v>
      </c>
      <c r="Q35" s="132">
        <v>81.903000000000006</v>
      </c>
      <c r="R35" s="132">
        <v>30.577999999999999</v>
      </c>
      <c r="S35" s="132">
        <v>68.296000000000006</v>
      </c>
      <c r="T35" s="132">
        <v>42.465000000000003</v>
      </c>
      <c r="U35" s="132">
        <v>54.148000000000003</v>
      </c>
      <c r="V35" s="132">
        <v>24.443999999999999</v>
      </c>
      <c r="W35" s="132">
        <v>29.664000000000001</v>
      </c>
      <c r="X35" s="132">
        <v>19.143000000000001</v>
      </c>
      <c r="Y35" s="132">
        <v>24.265000000000001</v>
      </c>
      <c r="Z35" s="132">
        <v>27.815999999999999</v>
      </c>
      <c r="AA35" s="132">
        <v>50.725000000000001</v>
      </c>
      <c r="AB35" s="132">
        <v>39.953000000000003</v>
      </c>
      <c r="AC35" s="132">
        <v>33.17</v>
      </c>
      <c r="AD35" s="132">
        <v>54.362000000000002</v>
      </c>
      <c r="AE35" s="132">
        <v>36.643999999999998</v>
      </c>
      <c r="AF35" s="132">
        <v>42.057000000000002</v>
      </c>
      <c r="AG35" s="132">
        <v>46.774999999999999</v>
      </c>
      <c r="AH35" s="132">
        <v>24.661999999999999</v>
      </c>
      <c r="AI35" s="173">
        <v>29.984000000000002</v>
      </c>
      <c r="AJ35" s="173">
        <v>39.048000000000002</v>
      </c>
      <c r="AK35" s="173">
        <v>25.73</v>
      </c>
      <c r="AL35" s="173">
        <v>23.488</v>
      </c>
      <c r="AM35" s="173">
        <v>51.597000000000001</v>
      </c>
      <c r="AN35" s="173"/>
      <c r="AO35" s="173"/>
      <c r="AP35" s="173"/>
      <c r="AQ35" s="173"/>
      <c r="AR35" s="173"/>
      <c r="AS35" s="173"/>
      <c r="AT35" s="173"/>
      <c r="AU35" s="173"/>
      <c r="AV35" s="173"/>
      <c r="AW35" s="173"/>
      <c r="AX35" s="173"/>
      <c r="AY35" s="173"/>
    </row>
    <row r="36" spans="1:51" ht="15">
      <c r="A36" s="192">
        <v>44440</v>
      </c>
      <c r="B36" s="133">
        <v>62.17</v>
      </c>
      <c r="C36" s="133">
        <v>71.010000000000005</v>
      </c>
      <c r="D36" s="133">
        <v>65.16</v>
      </c>
      <c r="E36" s="133">
        <v>62.808</v>
      </c>
      <c r="F36" s="133">
        <v>77.555000000000007</v>
      </c>
      <c r="G36" s="133">
        <v>72.152000000000001</v>
      </c>
      <c r="H36" s="133">
        <v>74.156000000000006</v>
      </c>
      <c r="I36" s="133">
        <v>54.755000000000003</v>
      </c>
      <c r="J36" s="133">
        <v>61.256999999999998</v>
      </c>
      <c r="K36" s="133">
        <v>43.154000000000003</v>
      </c>
      <c r="L36" s="133">
        <v>38.283999999999999</v>
      </c>
      <c r="M36" s="133">
        <v>51.222000000000001</v>
      </c>
      <c r="N36" s="133">
        <v>51.787999999999997</v>
      </c>
      <c r="O36" s="133">
        <v>71.361999999999995</v>
      </c>
      <c r="P36" s="133">
        <v>51.246000000000002</v>
      </c>
      <c r="Q36" s="133">
        <v>67.14</v>
      </c>
      <c r="R36" s="133">
        <v>50.62</v>
      </c>
      <c r="S36" s="133">
        <v>77.66</v>
      </c>
      <c r="T36" s="133">
        <v>52.856000000000002</v>
      </c>
      <c r="U36" s="133">
        <v>58.706000000000003</v>
      </c>
      <c r="V36" s="133">
        <v>43.265000000000001</v>
      </c>
      <c r="W36" s="133">
        <v>43.484999999999999</v>
      </c>
      <c r="X36" s="133">
        <v>39.341000000000001</v>
      </c>
      <c r="Y36" s="133">
        <v>55.834000000000003</v>
      </c>
      <c r="Z36" s="133">
        <v>60.286000000000001</v>
      </c>
      <c r="AA36" s="133">
        <v>58.069000000000003</v>
      </c>
      <c r="AB36" s="133">
        <v>55.686</v>
      </c>
      <c r="AC36" s="133">
        <v>65.656999999999996</v>
      </c>
      <c r="AD36" s="133">
        <v>58.932000000000002</v>
      </c>
      <c r="AE36" s="133">
        <v>49.046999999999997</v>
      </c>
      <c r="AF36" s="133">
        <v>47.584000000000003</v>
      </c>
      <c r="AG36" s="133">
        <v>55.98</v>
      </c>
      <c r="AH36" s="133">
        <v>40.411999999999999</v>
      </c>
      <c r="AI36" s="173">
        <v>61.094000000000001</v>
      </c>
      <c r="AJ36" s="173">
        <v>53.73</v>
      </c>
      <c r="AK36" s="173">
        <v>40.384</v>
      </c>
      <c r="AL36" s="173">
        <v>38.718000000000004</v>
      </c>
      <c r="AM36" s="173">
        <v>74.664000000000001</v>
      </c>
      <c r="AN36" s="173"/>
      <c r="AO36" s="173"/>
      <c r="AP36" s="173"/>
      <c r="AQ36" s="173"/>
      <c r="AR36" s="173"/>
      <c r="AS36" s="173"/>
      <c r="AT36" s="173"/>
      <c r="AU36" s="173"/>
      <c r="AV36" s="173"/>
      <c r="AW36" s="173"/>
      <c r="AX36" s="173"/>
      <c r="AY36" s="173"/>
    </row>
    <row r="37" spans="1:51" ht="15">
      <c r="A37" s="192">
        <v>44470</v>
      </c>
      <c r="B37" s="133">
        <v>68.36</v>
      </c>
      <c r="C37" s="133">
        <v>85.24</v>
      </c>
      <c r="D37" s="133">
        <v>76.3</v>
      </c>
      <c r="E37" s="133">
        <v>71.811999999999998</v>
      </c>
      <c r="F37" s="133">
        <v>99.8</v>
      </c>
      <c r="G37" s="133">
        <v>127.901</v>
      </c>
      <c r="H37" s="133">
        <v>114.62</v>
      </c>
      <c r="I37" s="133">
        <v>62.698</v>
      </c>
      <c r="J37" s="133">
        <v>63.664999999999999</v>
      </c>
      <c r="K37" s="133">
        <v>56.872999999999998</v>
      </c>
      <c r="L37" s="133">
        <v>57.674999999999997</v>
      </c>
      <c r="M37" s="133">
        <v>57.421999999999997</v>
      </c>
      <c r="N37" s="133">
        <v>59.988999999999997</v>
      </c>
      <c r="O37" s="133">
        <v>89.105000000000004</v>
      </c>
      <c r="P37" s="133">
        <v>64.787999999999997</v>
      </c>
      <c r="Q37" s="133">
        <v>85.372</v>
      </c>
      <c r="R37" s="133">
        <v>70.498000000000005</v>
      </c>
      <c r="S37" s="133">
        <v>107.18899999999999</v>
      </c>
      <c r="T37" s="133">
        <v>66.230999999999995</v>
      </c>
      <c r="U37" s="133">
        <v>61.802999999999997</v>
      </c>
      <c r="V37" s="133">
        <v>56.094999999999999</v>
      </c>
      <c r="W37" s="133">
        <v>55.02</v>
      </c>
      <c r="X37" s="133">
        <v>57.567</v>
      </c>
      <c r="Y37" s="133">
        <v>58.603000000000002</v>
      </c>
      <c r="Z37" s="133">
        <v>75.751999999999995</v>
      </c>
      <c r="AA37" s="133">
        <v>86.137</v>
      </c>
      <c r="AB37" s="133">
        <v>116.547</v>
      </c>
      <c r="AC37" s="133">
        <v>86.933000000000007</v>
      </c>
      <c r="AD37" s="133">
        <v>68.772000000000006</v>
      </c>
      <c r="AE37" s="133">
        <v>62.171999999999997</v>
      </c>
      <c r="AF37" s="133">
        <v>60.808</v>
      </c>
      <c r="AG37" s="133">
        <v>69.756</v>
      </c>
      <c r="AH37" s="133">
        <v>52.503</v>
      </c>
      <c r="AI37" s="173">
        <v>83.495999999999995</v>
      </c>
      <c r="AJ37" s="173">
        <v>77.216999999999999</v>
      </c>
      <c r="AK37" s="173">
        <v>53.454999999999998</v>
      </c>
      <c r="AL37" s="173">
        <v>68.698999999999998</v>
      </c>
      <c r="AM37" s="173">
        <v>74.893000000000001</v>
      </c>
      <c r="AN37" s="173"/>
      <c r="AO37" s="173"/>
      <c r="AP37" s="173"/>
      <c r="AQ37" s="173"/>
      <c r="AR37" s="173"/>
      <c r="AS37" s="173"/>
      <c r="AT37" s="173"/>
      <c r="AU37" s="173"/>
      <c r="AV37" s="173"/>
      <c r="AW37" s="173"/>
      <c r="AX37" s="173"/>
      <c r="AY37" s="173"/>
    </row>
    <row r="38" spans="1:51" ht="15">
      <c r="A38" s="192">
        <v>44501</v>
      </c>
      <c r="B38" s="133">
        <v>52.45</v>
      </c>
      <c r="C38" s="133">
        <v>52.74</v>
      </c>
      <c r="D38" s="133">
        <v>53.16</v>
      </c>
      <c r="E38" s="133">
        <v>63.301000000000002</v>
      </c>
      <c r="F38" s="133">
        <v>76.234999999999999</v>
      </c>
      <c r="G38" s="133">
        <v>80.409000000000006</v>
      </c>
      <c r="H38" s="133">
        <v>82.334000000000003</v>
      </c>
      <c r="I38" s="133">
        <v>59.219000000000001</v>
      </c>
      <c r="J38" s="133">
        <v>48.375999999999998</v>
      </c>
      <c r="K38" s="133">
        <v>45.585000000000001</v>
      </c>
      <c r="L38" s="133">
        <v>48.408999999999999</v>
      </c>
      <c r="M38" s="133">
        <v>49.505000000000003</v>
      </c>
      <c r="N38" s="133">
        <v>56.16</v>
      </c>
      <c r="O38" s="133">
        <v>68.5</v>
      </c>
      <c r="P38" s="133">
        <v>52.896999999999998</v>
      </c>
      <c r="Q38" s="133">
        <v>62.86</v>
      </c>
      <c r="R38" s="133">
        <v>59.290999999999997</v>
      </c>
      <c r="S38" s="133">
        <v>72.165000000000006</v>
      </c>
      <c r="T38" s="133">
        <v>59.543999999999997</v>
      </c>
      <c r="U38" s="133">
        <v>48.396000000000001</v>
      </c>
      <c r="V38" s="133">
        <v>45.164999999999999</v>
      </c>
      <c r="W38" s="133">
        <v>45.877000000000002</v>
      </c>
      <c r="X38" s="133">
        <v>44.639000000000003</v>
      </c>
      <c r="Y38" s="133">
        <v>45.015000000000001</v>
      </c>
      <c r="Z38" s="133">
        <v>63.207999999999998</v>
      </c>
      <c r="AA38" s="133">
        <v>66.373000000000005</v>
      </c>
      <c r="AB38" s="133">
        <v>74.813000000000002</v>
      </c>
      <c r="AC38" s="133">
        <v>60.058</v>
      </c>
      <c r="AD38" s="133">
        <v>55.679000000000002</v>
      </c>
      <c r="AE38" s="133">
        <v>52.469000000000001</v>
      </c>
      <c r="AF38" s="133">
        <v>54.267000000000003</v>
      </c>
      <c r="AG38" s="133">
        <v>56.49</v>
      </c>
      <c r="AH38" s="133">
        <v>41.715000000000003</v>
      </c>
      <c r="AI38" s="173">
        <v>54.35</v>
      </c>
      <c r="AJ38" s="173">
        <v>52.591999999999999</v>
      </c>
      <c r="AK38" s="173">
        <v>48.31</v>
      </c>
      <c r="AL38" s="173">
        <v>52.671999999999997</v>
      </c>
      <c r="AM38" s="173">
        <v>60.344000000000001</v>
      </c>
      <c r="AN38" s="173"/>
      <c r="AO38" s="173"/>
      <c r="AP38" s="173"/>
      <c r="AQ38" s="173"/>
      <c r="AR38" s="173"/>
      <c r="AS38" s="173"/>
      <c r="AT38" s="173"/>
      <c r="AU38" s="173"/>
      <c r="AV38" s="173"/>
      <c r="AW38" s="173"/>
      <c r="AX38" s="173"/>
      <c r="AY38" s="173"/>
    </row>
    <row r="39" spans="1:51" ht="15">
      <c r="A39" s="192">
        <v>44531</v>
      </c>
      <c r="B39" s="133">
        <v>43.02</v>
      </c>
      <c r="C39" s="133">
        <v>43.02</v>
      </c>
      <c r="D39" s="133">
        <v>43.02</v>
      </c>
      <c r="E39" s="133">
        <v>53.566000000000003</v>
      </c>
      <c r="F39" s="133">
        <v>58.235999999999997</v>
      </c>
      <c r="G39" s="133">
        <v>59.896000000000001</v>
      </c>
      <c r="H39" s="133">
        <v>58.252000000000002</v>
      </c>
      <c r="I39" s="133">
        <v>47.618000000000002</v>
      </c>
      <c r="J39" s="133">
        <v>40.241999999999997</v>
      </c>
      <c r="K39" s="133">
        <v>37.337000000000003</v>
      </c>
      <c r="L39" s="133">
        <v>36.64</v>
      </c>
      <c r="M39" s="133">
        <v>40.372</v>
      </c>
      <c r="N39" s="133">
        <v>44.110999999999997</v>
      </c>
      <c r="O39" s="133">
        <v>56.527000000000001</v>
      </c>
      <c r="P39" s="133">
        <v>43.35</v>
      </c>
      <c r="Q39" s="133">
        <v>53.167999999999999</v>
      </c>
      <c r="R39" s="133">
        <v>52.14</v>
      </c>
      <c r="S39" s="133">
        <v>55.402000000000001</v>
      </c>
      <c r="T39" s="133">
        <v>51.441000000000003</v>
      </c>
      <c r="U39" s="133">
        <v>40.698999999999998</v>
      </c>
      <c r="V39" s="133">
        <v>36.451000000000001</v>
      </c>
      <c r="W39" s="133">
        <v>37.124000000000002</v>
      </c>
      <c r="X39" s="133">
        <v>34.723999999999997</v>
      </c>
      <c r="Y39" s="133">
        <v>38.244</v>
      </c>
      <c r="Z39" s="133">
        <v>44.978000000000002</v>
      </c>
      <c r="AA39" s="133">
        <v>51.307000000000002</v>
      </c>
      <c r="AB39" s="133">
        <v>49.844000000000001</v>
      </c>
      <c r="AC39" s="133">
        <v>45.600999999999999</v>
      </c>
      <c r="AD39" s="133">
        <v>47.197000000000003</v>
      </c>
      <c r="AE39" s="133">
        <v>42.765000000000001</v>
      </c>
      <c r="AF39" s="133">
        <v>51.764000000000003</v>
      </c>
      <c r="AG39" s="133">
        <v>46.554000000000002</v>
      </c>
      <c r="AH39" s="133">
        <v>34.905999999999999</v>
      </c>
      <c r="AI39" s="173">
        <v>40.372</v>
      </c>
      <c r="AJ39" s="173">
        <v>40.624000000000002</v>
      </c>
      <c r="AK39" s="173">
        <v>40.137</v>
      </c>
      <c r="AL39" s="173">
        <v>38.871000000000002</v>
      </c>
      <c r="AM39" s="173">
        <v>44.509</v>
      </c>
      <c r="AN39" s="173"/>
      <c r="AO39" s="173"/>
      <c r="AP39" s="173"/>
      <c r="AQ39" s="173"/>
      <c r="AR39" s="173"/>
      <c r="AS39" s="173"/>
      <c r="AT39" s="173"/>
      <c r="AU39" s="173"/>
      <c r="AV39" s="173"/>
      <c r="AW39" s="173"/>
      <c r="AX39" s="173"/>
      <c r="AY39" s="173"/>
    </row>
    <row r="40" spans="1:51" ht="15">
      <c r="A40" s="192">
        <v>44562</v>
      </c>
      <c r="B40" s="133">
        <v>36.39</v>
      </c>
      <c r="C40" s="133">
        <v>39.01</v>
      </c>
      <c r="D40" s="133">
        <v>36.299999999999997</v>
      </c>
      <c r="E40" s="133">
        <v>45.741</v>
      </c>
      <c r="F40" s="133">
        <v>50.51</v>
      </c>
      <c r="G40" s="133">
        <v>50.341999999999999</v>
      </c>
      <c r="H40" s="133">
        <v>46.869</v>
      </c>
      <c r="I40" s="133">
        <v>39.671999999999997</v>
      </c>
      <c r="J40" s="133">
        <v>34.465000000000003</v>
      </c>
      <c r="K40" s="133">
        <v>32.029000000000003</v>
      </c>
      <c r="L40" s="133">
        <v>29.974</v>
      </c>
      <c r="M40" s="133">
        <v>33.945999999999998</v>
      </c>
      <c r="N40" s="133">
        <v>38.404000000000003</v>
      </c>
      <c r="O40" s="133">
        <v>49.514000000000003</v>
      </c>
      <c r="P40" s="133">
        <v>37.679000000000002</v>
      </c>
      <c r="Q40" s="133">
        <v>45.863</v>
      </c>
      <c r="R40" s="133">
        <v>41.345999999999997</v>
      </c>
      <c r="S40" s="133">
        <v>47.429000000000002</v>
      </c>
      <c r="T40" s="133">
        <v>43.045999999999999</v>
      </c>
      <c r="U40" s="133">
        <v>36.436999999999998</v>
      </c>
      <c r="V40" s="133">
        <v>31.465</v>
      </c>
      <c r="W40" s="133">
        <v>31.683</v>
      </c>
      <c r="X40" s="133">
        <v>28.343</v>
      </c>
      <c r="Y40" s="133">
        <v>32.703000000000003</v>
      </c>
      <c r="Z40" s="133">
        <v>52.015999999999998</v>
      </c>
      <c r="AA40" s="133">
        <v>45.076000000000001</v>
      </c>
      <c r="AB40" s="133">
        <v>41.805999999999997</v>
      </c>
      <c r="AC40" s="133">
        <v>37.753999999999998</v>
      </c>
      <c r="AD40" s="133">
        <v>41.75</v>
      </c>
      <c r="AE40" s="133">
        <v>36.527000000000001</v>
      </c>
      <c r="AF40" s="133">
        <v>44.609000000000002</v>
      </c>
      <c r="AG40" s="133">
        <v>40.819000000000003</v>
      </c>
      <c r="AH40" s="133">
        <v>30.05</v>
      </c>
      <c r="AI40" s="173">
        <v>34.097999999999999</v>
      </c>
      <c r="AJ40" s="173">
        <v>34.546999999999997</v>
      </c>
      <c r="AK40" s="173">
        <v>35.457000000000001</v>
      </c>
      <c r="AL40" s="173">
        <v>31.856000000000002</v>
      </c>
      <c r="AM40" s="173">
        <v>37.850999999999999</v>
      </c>
      <c r="AN40" s="173"/>
      <c r="AO40" s="173"/>
      <c r="AP40" s="173"/>
      <c r="AQ40" s="173"/>
      <c r="AR40" s="173"/>
      <c r="AS40" s="173"/>
      <c r="AT40" s="173"/>
      <c r="AU40" s="173"/>
      <c r="AV40" s="173"/>
      <c r="AW40" s="173"/>
      <c r="AX40" s="173"/>
      <c r="AY40" s="173"/>
    </row>
    <row r="41" spans="1:51" ht="15">
      <c r="A41" s="192">
        <v>44593</v>
      </c>
      <c r="B41" s="133">
        <v>30.73</v>
      </c>
      <c r="C41" s="133">
        <v>36.619999999999997</v>
      </c>
      <c r="D41" s="133">
        <v>32.25</v>
      </c>
      <c r="E41" s="133">
        <v>37.613999999999997</v>
      </c>
      <c r="F41" s="133">
        <v>42.646999999999998</v>
      </c>
      <c r="G41" s="133">
        <v>62.264000000000003</v>
      </c>
      <c r="H41" s="133">
        <v>48.591999999999999</v>
      </c>
      <c r="I41" s="133">
        <v>33.085000000000001</v>
      </c>
      <c r="J41" s="133">
        <v>29.704999999999998</v>
      </c>
      <c r="K41" s="133">
        <v>26.939</v>
      </c>
      <c r="L41" s="133">
        <v>26.145</v>
      </c>
      <c r="M41" s="133">
        <v>29.1</v>
      </c>
      <c r="N41" s="133">
        <v>37.86</v>
      </c>
      <c r="O41" s="133">
        <v>41.37</v>
      </c>
      <c r="P41" s="133">
        <v>40.718000000000004</v>
      </c>
      <c r="Q41" s="133">
        <v>50.631</v>
      </c>
      <c r="R41" s="133">
        <v>35.448</v>
      </c>
      <c r="S41" s="133">
        <v>41.976999999999997</v>
      </c>
      <c r="T41" s="133">
        <v>40.835000000000001</v>
      </c>
      <c r="U41" s="133">
        <v>37.784999999999997</v>
      </c>
      <c r="V41" s="133">
        <v>28.536999999999999</v>
      </c>
      <c r="W41" s="133">
        <v>26.474</v>
      </c>
      <c r="X41" s="133">
        <v>26.414000000000001</v>
      </c>
      <c r="Y41" s="133">
        <v>27.942</v>
      </c>
      <c r="Z41" s="133">
        <v>43.978000000000002</v>
      </c>
      <c r="AA41" s="133">
        <v>37.729999999999997</v>
      </c>
      <c r="AB41" s="133">
        <v>42.732999999999997</v>
      </c>
      <c r="AC41" s="133">
        <v>32.899000000000001</v>
      </c>
      <c r="AD41" s="133">
        <v>40.131999999999998</v>
      </c>
      <c r="AE41" s="133">
        <v>30.228000000000002</v>
      </c>
      <c r="AF41" s="133">
        <v>34.514000000000003</v>
      </c>
      <c r="AG41" s="133">
        <v>34.804000000000002</v>
      </c>
      <c r="AH41" s="133">
        <v>26.045999999999999</v>
      </c>
      <c r="AI41" s="173">
        <v>33.841999999999999</v>
      </c>
      <c r="AJ41" s="173">
        <v>34.152999999999999</v>
      </c>
      <c r="AK41" s="173">
        <v>30.277999999999999</v>
      </c>
      <c r="AL41" s="173">
        <v>27.478000000000002</v>
      </c>
      <c r="AM41" s="173">
        <v>33.780999999999999</v>
      </c>
      <c r="AN41" s="173"/>
      <c r="AO41" s="173"/>
      <c r="AP41" s="173"/>
      <c r="AQ41" s="173"/>
      <c r="AR41" s="173"/>
      <c r="AS41" s="173"/>
      <c r="AT41" s="173"/>
      <c r="AU41" s="173"/>
      <c r="AV41" s="173"/>
      <c r="AW41" s="173"/>
      <c r="AX41" s="173"/>
      <c r="AY41" s="173"/>
    </row>
    <row r="42" spans="1:51" ht="15">
      <c r="A42" s="192">
        <v>44621</v>
      </c>
      <c r="B42" s="133">
        <v>44.48</v>
      </c>
      <c r="C42" s="133">
        <v>59.55</v>
      </c>
      <c r="D42" s="133">
        <v>52.65</v>
      </c>
      <c r="E42" s="133">
        <v>47.83</v>
      </c>
      <c r="F42" s="133">
        <v>76.108999999999995</v>
      </c>
      <c r="G42" s="133">
        <v>130.71299999999999</v>
      </c>
      <c r="H42" s="133">
        <v>65.218999999999994</v>
      </c>
      <c r="I42" s="133">
        <v>48.460999999999999</v>
      </c>
      <c r="J42" s="133">
        <v>68.070999999999998</v>
      </c>
      <c r="K42" s="133">
        <v>40.521999999999998</v>
      </c>
      <c r="L42" s="133">
        <v>41.34</v>
      </c>
      <c r="M42" s="133">
        <v>59.7</v>
      </c>
      <c r="N42" s="133">
        <v>76.025999999999996</v>
      </c>
      <c r="O42" s="133">
        <v>68.795000000000002</v>
      </c>
      <c r="P42" s="133">
        <v>86.453000000000003</v>
      </c>
      <c r="Q42" s="133">
        <v>61.241</v>
      </c>
      <c r="R42" s="133">
        <v>70.177999999999997</v>
      </c>
      <c r="S42" s="133">
        <v>61.128999999999998</v>
      </c>
      <c r="T42" s="133">
        <v>53.796999999999997</v>
      </c>
      <c r="U42" s="133">
        <v>45.954000000000001</v>
      </c>
      <c r="V42" s="133">
        <v>41.52</v>
      </c>
      <c r="W42" s="133">
        <v>32.755000000000003</v>
      </c>
      <c r="X42" s="133">
        <v>38.502000000000002</v>
      </c>
      <c r="Y42" s="133">
        <v>69.308000000000007</v>
      </c>
      <c r="Z42" s="133">
        <v>57.957000000000001</v>
      </c>
      <c r="AA42" s="133">
        <v>51.029000000000003</v>
      </c>
      <c r="AB42" s="133">
        <v>117.065</v>
      </c>
      <c r="AC42" s="133">
        <v>42.08</v>
      </c>
      <c r="AD42" s="133">
        <v>69.129000000000005</v>
      </c>
      <c r="AE42" s="133">
        <v>36.063000000000002</v>
      </c>
      <c r="AF42" s="133">
        <v>55.048000000000002</v>
      </c>
      <c r="AG42" s="133">
        <v>59.609000000000002</v>
      </c>
      <c r="AH42" s="133">
        <v>38.686999999999998</v>
      </c>
      <c r="AI42" s="173">
        <v>44.808</v>
      </c>
      <c r="AJ42" s="173">
        <v>50.311999999999998</v>
      </c>
      <c r="AK42" s="173">
        <v>36.759</v>
      </c>
      <c r="AL42" s="173">
        <v>52.408000000000001</v>
      </c>
      <c r="AM42" s="173">
        <v>68.042000000000002</v>
      </c>
      <c r="AN42" s="173"/>
      <c r="AO42" s="173"/>
      <c r="AP42" s="173"/>
      <c r="AQ42" s="173"/>
      <c r="AR42" s="173"/>
      <c r="AS42" s="173"/>
      <c r="AT42" s="173"/>
      <c r="AU42" s="173"/>
      <c r="AV42" s="173"/>
      <c r="AW42" s="173"/>
      <c r="AX42" s="173"/>
      <c r="AY42" s="173"/>
    </row>
    <row r="43" spans="1:51" ht="15">
      <c r="A43" s="192">
        <v>44652</v>
      </c>
      <c r="B43" s="133">
        <v>97.69</v>
      </c>
      <c r="C43" s="133">
        <v>164.32</v>
      </c>
      <c r="D43" s="133">
        <v>130.33000000000001</v>
      </c>
      <c r="E43" s="133">
        <v>124.60899999999999</v>
      </c>
      <c r="F43" s="133">
        <v>281.07299999999998</v>
      </c>
      <c r="G43" s="133">
        <v>277.39499999999998</v>
      </c>
      <c r="H43" s="133">
        <v>169.97800000000001</v>
      </c>
      <c r="I43" s="133">
        <v>96.518000000000001</v>
      </c>
      <c r="J43" s="133">
        <v>151.16200000000001</v>
      </c>
      <c r="K43" s="133">
        <v>83.016000000000005</v>
      </c>
      <c r="L43" s="133">
        <v>82.141999999999996</v>
      </c>
      <c r="M43" s="133">
        <v>166.25899999999999</v>
      </c>
      <c r="N43" s="133">
        <v>232.756</v>
      </c>
      <c r="O43" s="133">
        <v>146.71600000000001</v>
      </c>
      <c r="P43" s="133">
        <v>128.87100000000001</v>
      </c>
      <c r="Q43" s="133">
        <v>127.729</v>
      </c>
      <c r="R43" s="133">
        <v>162.249</v>
      </c>
      <c r="S43" s="133">
        <v>147.90600000000001</v>
      </c>
      <c r="T43" s="133">
        <v>82.055999999999997</v>
      </c>
      <c r="U43" s="133">
        <v>95.82</v>
      </c>
      <c r="V43" s="133">
        <v>84.570999999999998</v>
      </c>
      <c r="W43" s="133">
        <v>78.662000000000006</v>
      </c>
      <c r="X43" s="133">
        <v>77.45</v>
      </c>
      <c r="Y43" s="133">
        <v>174.46600000000001</v>
      </c>
      <c r="Z43" s="133">
        <v>225.572</v>
      </c>
      <c r="AA43" s="133">
        <v>181.26900000000001</v>
      </c>
      <c r="AB43" s="133">
        <v>177.876</v>
      </c>
      <c r="AC43" s="133">
        <v>96.254000000000005</v>
      </c>
      <c r="AD43" s="133">
        <v>134.24100000000001</v>
      </c>
      <c r="AE43" s="133">
        <v>102.10299999999999</v>
      </c>
      <c r="AF43" s="133">
        <v>139.78700000000001</v>
      </c>
      <c r="AG43" s="133">
        <v>124.294</v>
      </c>
      <c r="AH43" s="133">
        <v>70.132999999999996</v>
      </c>
      <c r="AI43" s="173">
        <v>102.75</v>
      </c>
      <c r="AJ43" s="173">
        <v>81.606999999999999</v>
      </c>
      <c r="AK43" s="173">
        <v>94.421000000000006</v>
      </c>
      <c r="AL43" s="173">
        <v>88.653999999999996</v>
      </c>
      <c r="AM43" s="173">
        <v>124.756</v>
      </c>
      <c r="AN43" s="173"/>
      <c r="AO43" s="173"/>
      <c r="AP43" s="173"/>
      <c r="AQ43" s="173"/>
      <c r="AR43" s="173"/>
      <c r="AS43" s="173"/>
      <c r="AT43" s="173"/>
      <c r="AU43" s="173"/>
      <c r="AV43" s="173"/>
      <c r="AW43" s="173"/>
      <c r="AX43" s="173"/>
      <c r="AY43" s="173"/>
    </row>
    <row r="44" spans="1:51" ht="15">
      <c r="A44" s="192">
        <v>44682</v>
      </c>
      <c r="B44" s="133">
        <v>179.79</v>
      </c>
      <c r="C44" s="133">
        <v>354.94</v>
      </c>
      <c r="D44" s="133">
        <v>266.7</v>
      </c>
      <c r="E44" s="133">
        <v>544.32500000000005</v>
      </c>
      <c r="F44" s="133">
        <v>509.64400000000001</v>
      </c>
      <c r="G44" s="133">
        <v>377.48899999999998</v>
      </c>
      <c r="H44" s="133">
        <v>297.09699999999998</v>
      </c>
      <c r="I44" s="133">
        <v>166.48599999999999</v>
      </c>
      <c r="J44" s="133">
        <v>160.03200000000001</v>
      </c>
      <c r="K44" s="133">
        <v>98.685000000000002</v>
      </c>
      <c r="L44" s="133">
        <v>167.01499999999999</v>
      </c>
      <c r="M44" s="133">
        <v>241.83799999999999</v>
      </c>
      <c r="N44" s="133">
        <v>610.69299999999998</v>
      </c>
      <c r="O44" s="133">
        <v>233.56800000000001</v>
      </c>
      <c r="P44" s="133">
        <v>412.49200000000002</v>
      </c>
      <c r="Q44" s="133">
        <v>261.38299999999998</v>
      </c>
      <c r="R44" s="133">
        <v>459.50099999999998</v>
      </c>
      <c r="S44" s="133">
        <v>342.387</v>
      </c>
      <c r="T44" s="133">
        <v>210.886</v>
      </c>
      <c r="U44" s="133">
        <v>172.53700000000001</v>
      </c>
      <c r="V44" s="133">
        <v>214.684</v>
      </c>
      <c r="W44" s="133">
        <v>70.793000000000006</v>
      </c>
      <c r="X44" s="133">
        <v>191.429</v>
      </c>
      <c r="Y44" s="133">
        <v>223.14400000000001</v>
      </c>
      <c r="Z44" s="133">
        <v>475.00400000000002</v>
      </c>
      <c r="AA44" s="133">
        <v>243.61799999999999</v>
      </c>
      <c r="AB44" s="133">
        <v>229.18700000000001</v>
      </c>
      <c r="AC44" s="133">
        <v>402.38900000000001</v>
      </c>
      <c r="AD44" s="133">
        <v>330.96499999999997</v>
      </c>
      <c r="AE44" s="133">
        <v>200.77099999999999</v>
      </c>
      <c r="AF44" s="133">
        <v>311.62</v>
      </c>
      <c r="AG44" s="133">
        <v>113.22799999999999</v>
      </c>
      <c r="AH44" s="133">
        <v>136.43700000000001</v>
      </c>
      <c r="AI44" s="173">
        <v>237.16499999999999</v>
      </c>
      <c r="AJ44" s="173">
        <v>154.28800000000001</v>
      </c>
      <c r="AK44" s="173">
        <v>108.285</v>
      </c>
      <c r="AL44" s="173">
        <v>221.8</v>
      </c>
      <c r="AM44" s="173">
        <v>393.29399999999998</v>
      </c>
      <c r="AN44" s="173"/>
      <c r="AO44" s="173"/>
      <c r="AP44" s="173"/>
      <c r="AQ44" s="173"/>
      <c r="AR44" s="173"/>
      <c r="AS44" s="173"/>
      <c r="AT44" s="173"/>
      <c r="AU44" s="173"/>
      <c r="AV44" s="173"/>
      <c r="AW44" s="173"/>
      <c r="AX44" s="173"/>
      <c r="AY44" s="173"/>
    </row>
    <row r="45" spans="1:51" ht="15">
      <c r="A45" s="192">
        <v>44713</v>
      </c>
      <c r="B45" s="133">
        <v>90.71</v>
      </c>
      <c r="C45" s="133">
        <v>248.5</v>
      </c>
      <c r="D45" s="133">
        <v>180.42</v>
      </c>
      <c r="E45" s="133">
        <v>504.15199999999999</v>
      </c>
      <c r="F45" s="133">
        <v>300.91800000000001</v>
      </c>
      <c r="G45" s="133">
        <v>249.38900000000001</v>
      </c>
      <c r="H45" s="133">
        <v>147.172</v>
      </c>
      <c r="I45" s="133">
        <v>126.3</v>
      </c>
      <c r="J45" s="133">
        <v>82.198999999999998</v>
      </c>
      <c r="K45" s="133">
        <v>71.869</v>
      </c>
      <c r="L45" s="133">
        <v>168.446</v>
      </c>
      <c r="M45" s="133">
        <v>121.16200000000001</v>
      </c>
      <c r="N45" s="133">
        <v>436.75099999999998</v>
      </c>
      <c r="O45" s="133">
        <v>134.89500000000001</v>
      </c>
      <c r="P45" s="133">
        <v>487.11399999999998</v>
      </c>
      <c r="Q45" s="133">
        <v>132.73599999999999</v>
      </c>
      <c r="R45" s="133">
        <v>370.22399999999999</v>
      </c>
      <c r="S45" s="133">
        <v>219.511</v>
      </c>
      <c r="T45" s="133">
        <v>213.36600000000001</v>
      </c>
      <c r="U45" s="133">
        <v>75.138000000000005</v>
      </c>
      <c r="V45" s="133">
        <v>106.29600000000001</v>
      </c>
      <c r="W45" s="133">
        <v>29.390999999999998</v>
      </c>
      <c r="X45" s="133">
        <v>170.965</v>
      </c>
      <c r="Y45" s="133">
        <v>81.064999999999998</v>
      </c>
      <c r="Z45" s="133">
        <v>294.20499999999998</v>
      </c>
      <c r="AA45" s="133">
        <v>118.693</v>
      </c>
      <c r="AB45" s="133">
        <v>115.453</v>
      </c>
      <c r="AC45" s="133">
        <v>385.00599999999997</v>
      </c>
      <c r="AD45" s="133">
        <v>158.852</v>
      </c>
      <c r="AE45" s="133">
        <v>200.047</v>
      </c>
      <c r="AF45" s="133">
        <v>368.56299999999999</v>
      </c>
      <c r="AG45" s="133">
        <v>26.824999999999999</v>
      </c>
      <c r="AH45" s="133">
        <v>78.301000000000002</v>
      </c>
      <c r="AI45" s="173">
        <v>193.83099999999999</v>
      </c>
      <c r="AJ45" s="173">
        <v>140.77500000000001</v>
      </c>
      <c r="AK45" s="173">
        <v>64.049000000000007</v>
      </c>
      <c r="AL45" s="173">
        <v>201.179</v>
      </c>
      <c r="AM45" s="173">
        <v>494.15699999999998</v>
      </c>
      <c r="AN45" s="173"/>
      <c r="AO45" s="173"/>
      <c r="AP45" s="173"/>
      <c r="AQ45" s="173"/>
      <c r="AR45" s="173"/>
      <c r="AS45" s="173"/>
      <c r="AT45" s="173"/>
      <c r="AU45" s="173"/>
      <c r="AV45" s="173"/>
      <c r="AW45" s="173"/>
      <c r="AX45" s="173"/>
      <c r="AY45" s="173"/>
    </row>
    <row r="46" spans="1:51" ht="15">
      <c r="A46" s="192">
        <v>44743</v>
      </c>
      <c r="B46" s="133">
        <v>25.22</v>
      </c>
      <c r="C46" s="133">
        <v>89.31</v>
      </c>
      <c r="D46" s="133">
        <v>65.19</v>
      </c>
      <c r="E46" s="133">
        <v>161.92599999999999</v>
      </c>
      <c r="F46" s="133">
        <v>84.57</v>
      </c>
      <c r="G46" s="133">
        <v>91.462999999999994</v>
      </c>
      <c r="H46" s="133">
        <v>52.697000000000003</v>
      </c>
      <c r="I46" s="133">
        <v>38.561999999999998</v>
      </c>
      <c r="J46" s="133">
        <v>26.463999999999999</v>
      </c>
      <c r="K46" s="133">
        <v>23.347999999999999</v>
      </c>
      <c r="L46" s="133">
        <v>63.386000000000003</v>
      </c>
      <c r="M46" s="133">
        <v>44.033999999999999</v>
      </c>
      <c r="N46" s="133">
        <v>145.67599999999999</v>
      </c>
      <c r="O46" s="133">
        <v>34.049999999999997</v>
      </c>
      <c r="P46" s="133">
        <v>281.5</v>
      </c>
      <c r="Q46" s="133">
        <v>39.624000000000002</v>
      </c>
      <c r="R46" s="133">
        <v>103.68899999999999</v>
      </c>
      <c r="S46" s="133">
        <v>77.694999999999993</v>
      </c>
      <c r="T46" s="133">
        <v>97.159000000000006</v>
      </c>
      <c r="U46" s="133">
        <v>17.757999999999999</v>
      </c>
      <c r="V46" s="133">
        <v>23.31</v>
      </c>
      <c r="W46" s="133">
        <v>11.962999999999999</v>
      </c>
      <c r="X46" s="133">
        <v>31.446000000000002</v>
      </c>
      <c r="Y46" s="133">
        <v>24.748999999999999</v>
      </c>
      <c r="Z46" s="133">
        <v>90.787999999999997</v>
      </c>
      <c r="AA46" s="133">
        <v>32.134</v>
      </c>
      <c r="AB46" s="133">
        <v>36.049999999999997</v>
      </c>
      <c r="AC46" s="133">
        <v>118.155</v>
      </c>
      <c r="AD46" s="133">
        <v>70.263999999999996</v>
      </c>
      <c r="AE46" s="133">
        <v>44.536999999999999</v>
      </c>
      <c r="AF46" s="133">
        <v>132.76400000000001</v>
      </c>
      <c r="AG46" s="133">
        <v>16.343</v>
      </c>
      <c r="AH46" s="133">
        <v>22.684999999999999</v>
      </c>
      <c r="AI46" s="173">
        <v>40.048000000000002</v>
      </c>
      <c r="AJ46" s="173">
        <v>38.701000000000001</v>
      </c>
      <c r="AK46" s="173">
        <v>20.800999999999998</v>
      </c>
      <c r="AL46" s="173">
        <v>100.01300000000001</v>
      </c>
      <c r="AM46" s="173">
        <v>200.69399999999999</v>
      </c>
      <c r="AN46" s="173"/>
      <c r="AO46" s="173"/>
      <c r="AP46" s="173"/>
      <c r="AQ46" s="173"/>
      <c r="AR46" s="173"/>
      <c r="AS46" s="173"/>
      <c r="AT46" s="173"/>
      <c r="AU46" s="173"/>
      <c r="AV46" s="173"/>
      <c r="AW46" s="173"/>
      <c r="AX46" s="173"/>
      <c r="AY46" s="173"/>
    </row>
    <row r="47" spans="1:51" ht="15">
      <c r="A47" s="192">
        <v>44774</v>
      </c>
      <c r="B47" s="133">
        <v>30.25</v>
      </c>
      <c r="C47" s="133">
        <v>55.95</v>
      </c>
      <c r="D47" s="133">
        <v>43.52</v>
      </c>
      <c r="E47" s="133">
        <v>84.787000000000006</v>
      </c>
      <c r="F47" s="133">
        <v>49.996000000000002</v>
      </c>
      <c r="G47" s="133">
        <v>45.021000000000001</v>
      </c>
      <c r="H47" s="133">
        <v>43.420999999999999</v>
      </c>
      <c r="I47" s="133">
        <v>30.253</v>
      </c>
      <c r="J47" s="133">
        <v>28.254999999999999</v>
      </c>
      <c r="K47" s="133">
        <v>25.033999999999999</v>
      </c>
      <c r="L47" s="133">
        <v>32.246000000000002</v>
      </c>
      <c r="M47" s="133">
        <v>40.136000000000003</v>
      </c>
      <c r="N47" s="133">
        <v>61.478999999999999</v>
      </c>
      <c r="O47" s="133">
        <v>31.074999999999999</v>
      </c>
      <c r="P47" s="133">
        <v>84.802999999999997</v>
      </c>
      <c r="Q47" s="133">
        <v>30.867000000000001</v>
      </c>
      <c r="R47" s="133">
        <v>68.42</v>
      </c>
      <c r="S47" s="133">
        <v>42.627000000000002</v>
      </c>
      <c r="T47" s="133">
        <v>56.228000000000002</v>
      </c>
      <c r="U47" s="133">
        <v>24.777999999999999</v>
      </c>
      <c r="V47" s="133">
        <v>29.79</v>
      </c>
      <c r="W47" s="133">
        <v>18.946999999999999</v>
      </c>
      <c r="X47" s="133">
        <v>24.53</v>
      </c>
      <c r="Y47" s="133">
        <v>27.916</v>
      </c>
      <c r="Z47" s="133">
        <v>50.728000000000002</v>
      </c>
      <c r="AA47" s="133">
        <v>40.067999999999998</v>
      </c>
      <c r="AB47" s="133">
        <v>34.576000000000001</v>
      </c>
      <c r="AC47" s="133">
        <v>54.56</v>
      </c>
      <c r="AD47" s="133">
        <v>36.871000000000002</v>
      </c>
      <c r="AE47" s="133">
        <v>42.622</v>
      </c>
      <c r="AF47" s="133">
        <v>48.057000000000002</v>
      </c>
      <c r="AG47" s="133">
        <v>24.745000000000001</v>
      </c>
      <c r="AH47" s="133">
        <v>30.626999999999999</v>
      </c>
      <c r="AI47" s="173">
        <v>39.075000000000003</v>
      </c>
      <c r="AJ47" s="173">
        <v>25.774999999999999</v>
      </c>
      <c r="AK47" s="173">
        <v>23.751999999999999</v>
      </c>
      <c r="AL47" s="173">
        <v>51.636000000000003</v>
      </c>
      <c r="AM47" s="173">
        <v>78.567999999999998</v>
      </c>
      <c r="AN47" s="173"/>
      <c r="AO47" s="173"/>
      <c r="AP47" s="173"/>
      <c r="AQ47" s="173"/>
      <c r="AR47" s="173"/>
      <c r="AS47" s="173"/>
      <c r="AT47" s="173"/>
      <c r="AU47" s="173"/>
      <c r="AV47" s="173"/>
      <c r="AW47" s="173"/>
      <c r="AX47" s="173"/>
      <c r="AY47" s="173"/>
    </row>
    <row r="48" spans="1:51" ht="15">
      <c r="A48" s="192">
        <v>44805</v>
      </c>
      <c r="B48" s="133">
        <v>62.17</v>
      </c>
      <c r="C48" s="133">
        <v>71.010000000000005</v>
      </c>
      <c r="D48" s="133">
        <v>65.16</v>
      </c>
      <c r="E48" s="133">
        <v>77.596000000000004</v>
      </c>
      <c r="F48" s="133">
        <v>72.295000000000002</v>
      </c>
      <c r="G48" s="133">
        <v>74.983000000000004</v>
      </c>
      <c r="H48" s="133">
        <v>55.454000000000001</v>
      </c>
      <c r="I48" s="133">
        <v>61.889000000000003</v>
      </c>
      <c r="J48" s="133">
        <v>43.551000000000002</v>
      </c>
      <c r="K48" s="133">
        <v>38.445</v>
      </c>
      <c r="L48" s="133">
        <v>51.444000000000003</v>
      </c>
      <c r="M48" s="133">
        <v>51.594000000000001</v>
      </c>
      <c r="N48" s="133">
        <v>71.454999999999998</v>
      </c>
      <c r="O48" s="133">
        <v>51.411999999999999</v>
      </c>
      <c r="P48" s="133">
        <v>67.87</v>
      </c>
      <c r="Q48" s="133">
        <v>50.898000000000003</v>
      </c>
      <c r="R48" s="133">
        <v>77.760999999999996</v>
      </c>
      <c r="S48" s="133">
        <v>53</v>
      </c>
      <c r="T48" s="133">
        <v>59.826999999999998</v>
      </c>
      <c r="U48" s="133">
        <v>43.606999999999999</v>
      </c>
      <c r="V48" s="133">
        <v>43.604999999999997</v>
      </c>
      <c r="W48" s="133">
        <v>39.103000000000002</v>
      </c>
      <c r="X48" s="133">
        <v>55.890999999999998</v>
      </c>
      <c r="Y48" s="133">
        <v>60.390999999999998</v>
      </c>
      <c r="Z48" s="133">
        <v>58.081000000000003</v>
      </c>
      <c r="AA48" s="133">
        <v>55.796999999999997</v>
      </c>
      <c r="AB48" s="133">
        <v>65.173000000000002</v>
      </c>
      <c r="AC48" s="133">
        <v>59.103999999999999</v>
      </c>
      <c r="AD48" s="133">
        <v>49.24</v>
      </c>
      <c r="AE48" s="133">
        <v>48.088999999999999</v>
      </c>
      <c r="AF48" s="133">
        <v>56.219000000000001</v>
      </c>
      <c r="AG48" s="133">
        <v>40.497999999999998</v>
      </c>
      <c r="AH48" s="133">
        <v>61.790999999999997</v>
      </c>
      <c r="AI48" s="173">
        <v>53.752000000000002</v>
      </c>
      <c r="AJ48" s="173">
        <v>40.645000000000003</v>
      </c>
      <c r="AK48" s="173">
        <v>39.020000000000003</v>
      </c>
      <c r="AL48" s="173">
        <v>74.697000000000003</v>
      </c>
      <c r="AM48" s="173">
        <v>63.07</v>
      </c>
      <c r="AN48" s="173"/>
      <c r="AO48" s="173"/>
      <c r="AP48" s="173"/>
      <c r="AQ48" s="173"/>
      <c r="AR48" s="173"/>
      <c r="AS48" s="173"/>
      <c r="AT48" s="173"/>
      <c r="AU48" s="173"/>
      <c r="AV48" s="173"/>
      <c r="AW48" s="173"/>
      <c r="AX48" s="173"/>
      <c r="AY48" s="173"/>
    </row>
    <row r="49" spans="1:1005" ht="15">
      <c r="A49" s="192">
        <v>44835</v>
      </c>
      <c r="B49" s="133">
        <v>68.36</v>
      </c>
      <c r="C49" s="133">
        <v>85.24</v>
      </c>
      <c r="D49" s="133">
        <v>76.3</v>
      </c>
      <c r="E49" s="133">
        <v>99.846000000000004</v>
      </c>
      <c r="F49" s="133">
        <v>128.078</v>
      </c>
      <c r="G49" s="133">
        <v>115.459</v>
      </c>
      <c r="H49" s="133">
        <v>63.070999999999998</v>
      </c>
      <c r="I49" s="133">
        <v>64.234999999999999</v>
      </c>
      <c r="J49" s="133">
        <v>57.280999999999999</v>
      </c>
      <c r="K49" s="133">
        <v>57.844999999999999</v>
      </c>
      <c r="L49" s="133">
        <v>57.768000000000001</v>
      </c>
      <c r="M49" s="133">
        <v>59.801000000000002</v>
      </c>
      <c r="N49" s="133">
        <v>89.161000000000001</v>
      </c>
      <c r="O49" s="133">
        <v>64.95</v>
      </c>
      <c r="P49" s="133">
        <v>86.164000000000001</v>
      </c>
      <c r="Q49" s="133">
        <v>70.793000000000006</v>
      </c>
      <c r="R49" s="133">
        <v>107.29</v>
      </c>
      <c r="S49" s="133">
        <v>66.376999999999995</v>
      </c>
      <c r="T49" s="133">
        <v>62.691000000000003</v>
      </c>
      <c r="U49" s="133">
        <v>56.43</v>
      </c>
      <c r="V49" s="133">
        <v>55.14</v>
      </c>
      <c r="W49" s="133">
        <v>57.29</v>
      </c>
      <c r="X49" s="133">
        <v>59.09</v>
      </c>
      <c r="Y49" s="133">
        <v>75.852000000000004</v>
      </c>
      <c r="Z49" s="133">
        <v>86.150999999999996</v>
      </c>
      <c r="AA49" s="133">
        <v>116.691</v>
      </c>
      <c r="AB49" s="133">
        <v>88.328999999999994</v>
      </c>
      <c r="AC49" s="133">
        <v>68.953000000000003</v>
      </c>
      <c r="AD49" s="133">
        <v>62.36</v>
      </c>
      <c r="AE49" s="133">
        <v>61.305999999999997</v>
      </c>
      <c r="AF49" s="133">
        <v>70</v>
      </c>
      <c r="AG49" s="133">
        <v>52.587000000000003</v>
      </c>
      <c r="AH49" s="133">
        <v>84.265000000000001</v>
      </c>
      <c r="AI49" s="173">
        <v>77.245000000000005</v>
      </c>
      <c r="AJ49" s="173">
        <v>53.343000000000004</v>
      </c>
      <c r="AK49" s="173">
        <v>69.076999999999998</v>
      </c>
      <c r="AL49" s="173">
        <v>74.947000000000003</v>
      </c>
      <c r="AM49" s="173">
        <v>71.852000000000004</v>
      </c>
      <c r="AN49" s="173"/>
      <c r="AO49" s="173"/>
      <c r="AP49" s="173"/>
      <c r="AQ49" s="173"/>
      <c r="AR49" s="173"/>
      <c r="AS49" s="173"/>
      <c r="AT49" s="173"/>
      <c r="AU49" s="173"/>
      <c r="AV49" s="173"/>
      <c r="AW49" s="173"/>
      <c r="AX49" s="173"/>
      <c r="AY49" s="173"/>
    </row>
    <row r="50" spans="1:1005" ht="15">
      <c r="A50" s="192">
        <v>44866</v>
      </c>
      <c r="B50" s="133">
        <v>52.45</v>
      </c>
      <c r="C50" s="133">
        <v>52.74</v>
      </c>
      <c r="D50" s="133">
        <v>53.16</v>
      </c>
      <c r="E50" s="133">
        <v>76.272999999999996</v>
      </c>
      <c r="F50" s="133">
        <v>80.537000000000006</v>
      </c>
      <c r="G50" s="133">
        <v>83.055999999999997</v>
      </c>
      <c r="H50" s="133">
        <v>59.575000000000003</v>
      </c>
      <c r="I50" s="133">
        <v>48.895000000000003</v>
      </c>
      <c r="J50" s="133">
        <v>45.978999999999999</v>
      </c>
      <c r="K50" s="133">
        <v>48.561999999999998</v>
      </c>
      <c r="L50" s="133">
        <v>49.692999999999998</v>
      </c>
      <c r="M50" s="133">
        <v>55.975000000000001</v>
      </c>
      <c r="N50" s="133">
        <v>68.546999999999997</v>
      </c>
      <c r="O50" s="133">
        <v>53.045000000000002</v>
      </c>
      <c r="P50" s="133">
        <v>63.39</v>
      </c>
      <c r="Q50" s="133">
        <v>59.582000000000001</v>
      </c>
      <c r="R50" s="133">
        <v>72.242999999999995</v>
      </c>
      <c r="S50" s="133">
        <v>59.69</v>
      </c>
      <c r="T50" s="133">
        <v>49.021999999999998</v>
      </c>
      <c r="U50" s="133">
        <v>45.48</v>
      </c>
      <c r="V50" s="133">
        <v>45.994999999999997</v>
      </c>
      <c r="W50" s="133">
        <v>44.387</v>
      </c>
      <c r="X50" s="133">
        <v>45.183999999999997</v>
      </c>
      <c r="Y50" s="133">
        <v>63.302</v>
      </c>
      <c r="Z50" s="133">
        <v>66.385000000000005</v>
      </c>
      <c r="AA50" s="133">
        <v>74.921999999999997</v>
      </c>
      <c r="AB50" s="133">
        <v>61.68</v>
      </c>
      <c r="AC50" s="133">
        <v>55.85</v>
      </c>
      <c r="AD50" s="133">
        <v>52.643000000000001</v>
      </c>
      <c r="AE50" s="133">
        <v>54.747999999999998</v>
      </c>
      <c r="AF50" s="133">
        <v>56.822000000000003</v>
      </c>
      <c r="AG50" s="133">
        <v>41.790999999999997</v>
      </c>
      <c r="AH50" s="133">
        <v>54.956000000000003</v>
      </c>
      <c r="AI50" s="173">
        <v>52.612000000000002</v>
      </c>
      <c r="AJ50" s="173">
        <v>48.351999999999997</v>
      </c>
      <c r="AK50" s="173">
        <v>52.999000000000002</v>
      </c>
      <c r="AL50" s="173">
        <v>60.411999999999999</v>
      </c>
      <c r="AM50" s="173">
        <v>63.204999999999998</v>
      </c>
      <c r="AN50" s="173"/>
      <c r="AO50" s="173"/>
      <c r="AP50" s="173"/>
      <c r="AQ50" s="173"/>
      <c r="AR50" s="173"/>
      <c r="AS50" s="173"/>
      <c r="AT50" s="173"/>
      <c r="AU50" s="173"/>
      <c r="AV50" s="173"/>
      <c r="AW50" s="173"/>
      <c r="AX50" s="173"/>
      <c r="AY50" s="173"/>
    </row>
    <row r="51" spans="1:1005" ht="15">
      <c r="A51" s="192">
        <v>44896</v>
      </c>
      <c r="B51" s="133">
        <v>43.02</v>
      </c>
      <c r="C51" s="133">
        <v>43.02</v>
      </c>
      <c r="D51" s="133">
        <v>43.02</v>
      </c>
      <c r="E51" s="133">
        <v>58.268000000000001</v>
      </c>
      <c r="F51" s="133">
        <v>60.014000000000003</v>
      </c>
      <c r="G51" s="133">
        <v>58.896000000000001</v>
      </c>
      <c r="H51" s="133">
        <v>48.073999999999998</v>
      </c>
      <c r="I51" s="133">
        <v>40.731999999999999</v>
      </c>
      <c r="J51" s="133">
        <v>37.709000000000003</v>
      </c>
      <c r="K51" s="133">
        <v>36.780999999999999</v>
      </c>
      <c r="L51" s="133">
        <v>40.744999999999997</v>
      </c>
      <c r="M51" s="133">
        <v>43.942</v>
      </c>
      <c r="N51" s="133">
        <v>56.57</v>
      </c>
      <c r="O51" s="133">
        <v>43.488</v>
      </c>
      <c r="P51" s="133">
        <v>53.625</v>
      </c>
      <c r="Q51" s="133">
        <v>52.411999999999999</v>
      </c>
      <c r="R51" s="133">
        <v>55.472999999999999</v>
      </c>
      <c r="S51" s="133">
        <v>51.575000000000003</v>
      </c>
      <c r="T51" s="133">
        <v>41.250999999999998</v>
      </c>
      <c r="U51" s="133">
        <v>36.741999999999997</v>
      </c>
      <c r="V51" s="133">
        <v>37.234999999999999</v>
      </c>
      <c r="W51" s="133">
        <v>34.500999999999998</v>
      </c>
      <c r="X51" s="133">
        <v>38.426000000000002</v>
      </c>
      <c r="Y51" s="133">
        <v>45.055999999999997</v>
      </c>
      <c r="Z51" s="133">
        <v>51.317999999999998</v>
      </c>
      <c r="AA51" s="133">
        <v>49.935000000000002</v>
      </c>
      <c r="AB51" s="133">
        <v>46.3</v>
      </c>
      <c r="AC51" s="133">
        <v>47.36</v>
      </c>
      <c r="AD51" s="133">
        <v>42.929000000000002</v>
      </c>
      <c r="AE51" s="133">
        <v>52.265999999999998</v>
      </c>
      <c r="AF51" s="133">
        <v>46.872999999999998</v>
      </c>
      <c r="AG51" s="133">
        <v>34.978000000000002</v>
      </c>
      <c r="AH51" s="133">
        <v>40.917999999999999</v>
      </c>
      <c r="AI51" s="173">
        <v>40.642000000000003</v>
      </c>
      <c r="AJ51" s="173">
        <v>40.039000000000001</v>
      </c>
      <c r="AK51" s="173">
        <v>39.162999999999997</v>
      </c>
      <c r="AL51" s="173">
        <v>44.564999999999998</v>
      </c>
      <c r="AM51" s="173">
        <v>53.643000000000001</v>
      </c>
      <c r="AN51" s="173"/>
      <c r="AO51" s="173"/>
      <c r="AP51" s="173"/>
      <c r="AQ51" s="173"/>
      <c r="AR51" s="173"/>
      <c r="AS51" s="173"/>
      <c r="AT51" s="173"/>
      <c r="AU51" s="173"/>
      <c r="AV51" s="173"/>
      <c r="AW51" s="173"/>
      <c r="AX51" s="173"/>
      <c r="AY51" s="173"/>
    </row>
    <row r="52" spans="1:1005" ht="15">
      <c r="A52" s="192">
        <v>44927</v>
      </c>
      <c r="B52" s="133">
        <v>36.39</v>
      </c>
      <c r="C52" s="133">
        <v>39.01</v>
      </c>
      <c r="D52" s="133">
        <v>36.299999999999997</v>
      </c>
      <c r="E52" s="133">
        <v>50.539000000000001</v>
      </c>
      <c r="F52" s="133">
        <v>50.447000000000003</v>
      </c>
      <c r="G52" s="133">
        <v>47.424999999999997</v>
      </c>
      <c r="H52" s="133">
        <v>40.018999999999998</v>
      </c>
      <c r="I52" s="133">
        <v>34.909999999999997</v>
      </c>
      <c r="J52" s="133">
        <v>32.369999999999997</v>
      </c>
      <c r="K52" s="133">
        <v>30.100999999999999</v>
      </c>
      <c r="L52" s="133">
        <v>34.186</v>
      </c>
      <c r="M52" s="133">
        <v>38.25</v>
      </c>
      <c r="N52" s="133">
        <v>49.552999999999997</v>
      </c>
      <c r="O52" s="133">
        <v>37.805</v>
      </c>
      <c r="P52" s="133">
        <v>46.204999999999998</v>
      </c>
      <c r="Q52" s="133">
        <v>41.575000000000003</v>
      </c>
      <c r="R52" s="133">
        <v>47.493000000000002</v>
      </c>
      <c r="S52" s="133">
        <v>43.165999999999997</v>
      </c>
      <c r="T52" s="133">
        <v>36.850999999999999</v>
      </c>
      <c r="U52" s="133">
        <v>31.728999999999999</v>
      </c>
      <c r="V52" s="133">
        <v>31.783000000000001</v>
      </c>
      <c r="W52" s="133">
        <v>28.143999999999998</v>
      </c>
      <c r="X52" s="133">
        <v>32.878</v>
      </c>
      <c r="Y52" s="133">
        <v>52.097999999999999</v>
      </c>
      <c r="Z52" s="133">
        <v>45.085999999999999</v>
      </c>
      <c r="AA52" s="133">
        <v>41.889000000000003</v>
      </c>
      <c r="AB52" s="133">
        <v>38.344000000000001</v>
      </c>
      <c r="AC52" s="133">
        <v>41.9</v>
      </c>
      <c r="AD52" s="133">
        <v>36.676000000000002</v>
      </c>
      <c r="AE52" s="133">
        <v>45.036999999999999</v>
      </c>
      <c r="AF52" s="133">
        <v>41.02</v>
      </c>
      <c r="AG52" s="133">
        <v>30.116</v>
      </c>
      <c r="AH52" s="133">
        <v>34.594999999999999</v>
      </c>
      <c r="AI52" s="173">
        <v>34.564</v>
      </c>
      <c r="AJ52" s="173">
        <v>35.649000000000001</v>
      </c>
      <c r="AK52" s="173">
        <v>32.119999999999997</v>
      </c>
      <c r="AL52" s="173">
        <v>37.902999999999999</v>
      </c>
      <c r="AM52" s="173">
        <v>45.834000000000003</v>
      </c>
      <c r="AN52" s="173"/>
      <c r="AO52" s="173"/>
      <c r="AP52" s="173"/>
      <c r="AQ52" s="173"/>
      <c r="AR52" s="173"/>
      <c r="AS52" s="173"/>
      <c r="AT52" s="173"/>
      <c r="AU52" s="173"/>
      <c r="AV52" s="173"/>
      <c r="AW52" s="173"/>
      <c r="AX52" s="173"/>
      <c r="AY52" s="173"/>
    </row>
    <row r="53" spans="1:1005" ht="15">
      <c r="A53" s="192">
        <v>44958</v>
      </c>
      <c r="B53" s="133">
        <v>30.73</v>
      </c>
      <c r="C53" s="133">
        <v>36.619999999999997</v>
      </c>
      <c r="D53" s="133">
        <v>32.25</v>
      </c>
      <c r="E53" s="133">
        <v>42.671999999999997</v>
      </c>
      <c r="F53" s="133">
        <v>62.389000000000003</v>
      </c>
      <c r="G53" s="133">
        <v>49.085999999999999</v>
      </c>
      <c r="H53" s="133">
        <v>33.241999999999997</v>
      </c>
      <c r="I53" s="133">
        <v>30.077000000000002</v>
      </c>
      <c r="J53" s="133">
        <v>27.227</v>
      </c>
      <c r="K53" s="133">
        <v>26.251000000000001</v>
      </c>
      <c r="L53" s="133">
        <v>29.183</v>
      </c>
      <c r="M53" s="133">
        <v>37.728999999999999</v>
      </c>
      <c r="N53" s="133">
        <v>41.402999999999999</v>
      </c>
      <c r="O53" s="133">
        <v>40.835999999999999</v>
      </c>
      <c r="P53" s="133">
        <v>50.13</v>
      </c>
      <c r="Q53" s="133">
        <v>35.634999999999998</v>
      </c>
      <c r="R53" s="133">
        <v>42.031999999999996</v>
      </c>
      <c r="S53" s="133">
        <v>40.941000000000003</v>
      </c>
      <c r="T53" s="133">
        <v>37.972999999999999</v>
      </c>
      <c r="U53" s="133">
        <v>28.763000000000002</v>
      </c>
      <c r="V53" s="133">
        <v>26.558</v>
      </c>
      <c r="W53" s="133">
        <v>26.241</v>
      </c>
      <c r="X53" s="133">
        <v>27.850999999999999</v>
      </c>
      <c r="Y53" s="133">
        <v>44.042999999999999</v>
      </c>
      <c r="Z53" s="133">
        <v>37.737000000000002</v>
      </c>
      <c r="AA53" s="133">
        <v>42.805999999999997</v>
      </c>
      <c r="AB53" s="133">
        <v>33.154000000000003</v>
      </c>
      <c r="AC53" s="133">
        <v>40.273000000000003</v>
      </c>
      <c r="AD53" s="133">
        <v>30.350999999999999</v>
      </c>
      <c r="AE53" s="133">
        <v>34.85</v>
      </c>
      <c r="AF53" s="133">
        <v>34.966999999999999</v>
      </c>
      <c r="AG53" s="133">
        <v>26.1</v>
      </c>
      <c r="AH53" s="133">
        <v>34.274000000000001</v>
      </c>
      <c r="AI53" s="173">
        <v>34.167000000000002</v>
      </c>
      <c r="AJ53" s="173">
        <v>30.033000000000001</v>
      </c>
      <c r="AK53" s="173">
        <v>27.696999999999999</v>
      </c>
      <c r="AL53" s="173">
        <v>33.825000000000003</v>
      </c>
      <c r="AM53" s="173">
        <v>37.618000000000002</v>
      </c>
      <c r="AN53" s="173"/>
      <c r="AO53" s="173"/>
      <c r="AP53" s="173"/>
      <c r="AQ53" s="173"/>
      <c r="AR53" s="173"/>
      <c r="AS53" s="173"/>
      <c r="AT53" s="173"/>
      <c r="AU53" s="173"/>
      <c r="AV53" s="173"/>
      <c r="AW53" s="173"/>
      <c r="AX53" s="173"/>
      <c r="AY53" s="173"/>
    </row>
    <row r="54" spans="1:1005" ht="15">
      <c r="A54" s="192">
        <v>44986</v>
      </c>
      <c r="B54" s="133">
        <v>44.48</v>
      </c>
      <c r="C54" s="133">
        <v>59.55</v>
      </c>
      <c r="D54" s="133">
        <v>52.65</v>
      </c>
      <c r="E54" s="133">
        <v>76.146000000000001</v>
      </c>
      <c r="F54" s="133">
        <v>130.851</v>
      </c>
      <c r="G54" s="133">
        <v>65.796000000000006</v>
      </c>
      <c r="H54" s="133">
        <v>47.899000000000001</v>
      </c>
      <c r="I54" s="133">
        <v>68.647000000000006</v>
      </c>
      <c r="J54" s="133">
        <v>40.877000000000002</v>
      </c>
      <c r="K54" s="133">
        <v>41.466999999999999</v>
      </c>
      <c r="L54" s="133">
        <v>56.817</v>
      </c>
      <c r="M54" s="133">
        <v>75.846000000000004</v>
      </c>
      <c r="N54" s="133">
        <v>68.835999999999999</v>
      </c>
      <c r="O54" s="133">
        <v>86.606999999999999</v>
      </c>
      <c r="P54" s="133">
        <v>61.722000000000001</v>
      </c>
      <c r="Q54" s="133">
        <v>70.448999999999998</v>
      </c>
      <c r="R54" s="133">
        <v>61.204000000000001</v>
      </c>
      <c r="S54" s="133">
        <v>53.914999999999999</v>
      </c>
      <c r="T54" s="133">
        <v>45.892000000000003</v>
      </c>
      <c r="U54" s="133">
        <v>41.796999999999997</v>
      </c>
      <c r="V54" s="133">
        <v>32.85</v>
      </c>
      <c r="W54" s="133">
        <v>38.286999999999999</v>
      </c>
      <c r="X54" s="133">
        <v>68.165000000000006</v>
      </c>
      <c r="Y54" s="133">
        <v>58.033999999999999</v>
      </c>
      <c r="Z54" s="133">
        <v>51.037999999999997</v>
      </c>
      <c r="AA54" s="133">
        <v>117.169</v>
      </c>
      <c r="AB54" s="133">
        <v>41.874000000000002</v>
      </c>
      <c r="AC54" s="133">
        <v>69.3</v>
      </c>
      <c r="AD54" s="133">
        <v>36.200000000000003</v>
      </c>
      <c r="AE54" s="133">
        <v>55.508000000000003</v>
      </c>
      <c r="AF54" s="133">
        <v>57.741999999999997</v>
      </c>
      <c r="AG54" s="133">
        <v>38.752000000000002</v>
      </c>
      <c r="AH54" s="133">
        <v>45.290999999999997</v>
      </c>
      <c r="AI54" s="173">
        <v>50.334000000000003</v>
      </c>
      <c r="AJ54" s="173">
        <v>36.655000000000001</v>
      </c>
      <c r="AK54" s="173">
        <v>52.703000000000003</v>
      </c>
      <c r="AL54" s="173">
        <v>68.126000000000005</v>
      </c>
      <c r="AM54" s="173">
        <v>47.66</v>
      </c>
      <c r="AN54" s="173"/>
      <c r="AO54" s="173"/>
      <c r="AP54" s="173"/>
      <c r="AQ54" s="173"/>
      <c r="AR54" s="173"/>
      <c r="AS54" s="173"/>
      <c r="AT54" s="173"/>
      <c r="AU54" s="173"/>
      <c r="AV54" s="173"/>
      <c r="AW54" s="173"/>
      <c r="AX54" s="173"/>
      <c r="AY54" s="173"/>
    </row>
    <row r="55" spans="1:1005" ht="15">
      <c r="A55" s="192">
        <v>45017</v>
      </c>
      <c r="B55" s="133">
        <v>97.69</v>
      </c>
      <c r="C55" s="133">
        <v>164.32</v>
      </c>
      <c r="D55" s="133">
        <v>130.33000000000001</v>
      </c>
      <c r="E55" s="133">
        <v>281.13499999999999</v>
      </c>
      <c r="F55" s="133">
        <v>277.52300000000002</v>
      </c>
      <c r="G55" s="133">
        <v>170.62899999999999</v>
      </c>
      <c r="H55" s="133">
        <v>94.58</v>
      </c>
      <c r="I55" s="133">
        <v>151.81299999999999</v>
      </c>
      <c r="J55" s="133">
        <v>83.358999999999995</v>
      </c>
      <c r="K55" s="133">
        <v>82.286000000000001</v>
      </c>
      <c r="L55" s="133">
        <v>163.65899999999999</v>
      </c>
      <c r="M55" s="133">
        <v>232.375</v>
      </c>
      <c r="N55" s="133">
        <v>146.773</v>
      </c>
      <c r="O55" s="133">
        <v>129.01</v>
      </c>
      <c r="P55" s="133">
        <v>122.819</v>
      </c>
      <c r="Q55" s="133">
        <v>162.59100000000001</v>
      </c>
      <c r="R55" s="133">
        <v>148.005</v>
      </c>
      <c r="S55" s="133">
        <v>82.171000000000006</v>
      </c>
      <c r="T55" s="133">
        <v>91.158000000000001</v>
      </c>
      <c r="U55" s="133">
        <v>84.88</v>
      </c>
      <c r="V55" s="133">
        <v>78.784999999999997</v>
      </c>
      <c r="W55" s="133">
        <v>77.108999999999995</v>
      </c>
      <c r="X55" s="133">
        <v>168.946</v>
      </c>
      <c r="Y55" s="133">
        <v>225.715</v>
      </c>
      <c r="Z55" s="133">
        <v>181.309</v>
      </c>
      <c r="AA55" s="133">
        <v>177.976</v>
      </c>
      <c r="AB55" s="133">
        <v>95.582999999999998</v>
      </c>
      <c r="AC55" s="133">
        <v>134.45099999999999</v>
      </c>
      <c r="AD55" s="133">
        <v>102.31699999999999</v>
      </c>
      <c r="AE55" s="133">
        <v>140.298</v>
      </c>
      <c r="AF55" s="133">
        <v>122.092</v>
      </c>
      <c r="AG55" s="133">
        <v>70.200999999999993</v>
      </c>
      <c r="AH55" s="133">
        <v>103.46</v>
      </c>
      <c r="AI55" s="173">
        <v>81.63</v>
      </c>
      <c r="AJ55" s="173">
        <v>90.616</v>
      </c>
      <c r="AK55" s="173">
        <v>89.058000000000007</v>
      </c>
      <c r="AL55" s="173">
        <v>124.877</v>
      </c>
      <c r="AM55" s="173">
        <v>124.562</v>
      </c>
      <c r="AN55" s="173"/>
      <c r="AO55" s="173"/>
      <c r="AP55" s="173"/>
      <c r="AQ55" s="173"/>
      <c r="AR55" s="173"/>
      <c r="AS55" s="173"/>
      <c r="AT55" s="173"/>
      <c r="AU55" s="173"/>
      <c r="AV55" s="173"/>
      <c r="AW55" s="173"/>
      <c r="AX55" s="173"/>
      <c r="AY55" s="173"/>
    </row>
    <row r="56" spans="1:1005" ht="15">
      <c r="A56" s="192">
        <v>45047</v>
      </c>
      <c r="B56" s="133">
        <v>179.79</v>
      </c>
      <c r="C56" s="133">
        <v>354.94</v>
      </c>
      <c r="D56" s="133">
        <v>266.7</v>
      </c>
      <c r="E56" s="133">
        <v>509.68700000000001</v>
      </c>
      <c r="F56" s="133">
        <v>377.58600000000001</v>
      </c>
      <c r="G56" s="133">
        <v>297.596</v>
      </c>
      <c r="H56" s="133">
        <v>163.04499999999999</v>
      </c>
      <c r="I56" s="133">
        <v>160.417</v>
      </c>
      <c r="J56" s="133">
        <v>98.957999999999998</v>
      </c>
      <c r="K56" s="133">
        <v>167.14400000000001</v>
      </c>
      <c r="L56" s="133">
        <v>241.035</v>
      </c>
      <c r="M56" s="133">
        <v>610.12099999999998</v>
      </c>
      <c r="N56" s="133">
        <v>233.61500000000001</v>
      </c>
      <c r="O56" s="133">
        <v>412.67500000000001</v>
      </c>
      <c r="P56" s="133">
        <v>263.58199999999999</v>
      </c>
      <c r="Q56" s="133">
        <v>459.79599999999999</v>
      </c>
      <c r="R56" s="133">
        <v>342.45699999999999</v>
      </c>
      <c r="S56" s="133">
        <v>211.024</v>
      </c>
      <c r="T56" s="133">
        <v>173.23599999999999</v>
      </c>
      <c r="U56" s="133">
        <v>214.94300000000001</v>
      </c>
      <c r="V56" s="133">
        <v>70.841999999999999</v>
      </c>
      <c r="W56" s="133">
        <v>191.08199999999999</v>
      </c>
      <c r="X56" s="133">
        <v>223.875</v>
      </c>
      <c r="Y56" s="133">
        <v>475.07</v>
      </c>
      <c r="Z56" s="133">
        <v>243.63300000000001</v>
      </c>
      <c r="AA56" s="133">
        <v>229.249</v>
      </c>
      <c r="AB56" s="133">
        <v>388.09800000000001</v>
      </c>
      <c r="AC56" s="133">
        <v>331.14699999999999</v>
      </c>
      <c r="AD56" s="133">
        <v>200.93299999999999</v>
      </c>
      <c r="AE56" s="133">
        <v>312.12400000000002</v>
      </c>
      <c r="AF56" s="133">
        <v>116.342</v>
      </c>
      <c r="AG56" s="133">
        <v>136.49299999999999</v>
      </c>
      <c r="AH56" s="133">
        <v>237.946</v>
      </c>
      <c r="AI56" s="173">
        <v>154.315</v>
      </c>
      <c r="AJ56" s="173">
        <v>108.1</v>
      </c>
      <c r="AK56" s="173">
        <v>222.27099999999999</v>
      </c>
      <c r="AL56" s="173">
        <v>393.49099999999999</v>
      </c>
      <c r="AM56" s="173">
        <v>542.476</v>
      </c>
      <c r="AN56" s="173"/>
      <c r="AO56" s="173"/>
      <c r="AP56" s="173"/>
      <c r="AQ56" s="173"/>
      <c r="AR56" s="173"/>
      <c r="AS56" s="173"/>
      <c r="AT56" s="173"/>
      <c r="AU56" s="173"/>
      <c r="AV56" s="173"/>
      <c r="AW56" s="173"/>
      <c r="AX56" s="173"/>
      <c r="AY56" s="173"/>
    </row>
    <row r="57" spans="1:1005" ht="15">
      <c r="A57" s="192">
        <v>45078</v>
      </c>
      <c r="B57" s="133">
        <v>90.71</v>
      </c>
      <c r="C57" s="133">
        <v>248.5</v>
      </c>
      <c r="D57" s="133">
        <v>180.42</v>
      </c>
      <c r="E57" s="133">
        <v>300.93400000000003</v>
      </c>
      <c r="F57" s="133">
        <v>249.44399999999999</v>
      </c>
      <c r="G57" s="133">
        <v>147.47399999999999</v>
      </c>
      <c r="H57" s="133">
        <v>130.036</v>
      </c>
      <c r="I57" s="133">
        <v>82.442999999999998</v>
      </c>
      <c r="J57" s="133">
        <v>72.049000000000007</v>
      </c>
      <c r="K57" s="133">
        <v>168.53200000000001</v>
      </c>
      <c r="L57" s="133">
        <v>124.735</v>
      </c>
      <c r="M57" s="133">
        <v>436.64</v>
      </c>
      <c r="N57" s="133">
        <v>134.92099999999999</v>
      </c>
      <c r="O57" s="133">
        <v>487.21100000000001</v>
      </c>
      <c r="P57" s="133">
        <v>133.40100000000001</v>
      </c>
      <c r="Q57" s="133">
        <v>370.36099999999999</v>
      </c>
      <c r="R57" s="133">
        <v>219.54400000000001</v>
      </c>
      <c r="S57" s="133">
        <v>213.441</v>
      </c>
      <c r="T57" s="133">
        <v>79.126999999999995</v>
      </c>
      <c r="U57" s="133">
        <v>106.441</v>
      </c>
      <c r="V57" s="133">
        <v>29.431000000000001</v>
      </c>
      <c r="W57" s="133">
        <v>170.81100000000001</v>
      </c>
      <c r="X57" s="133">
        <v>84.512</v>
      </c>
      <c r="Y57" s="133">
        <v>294.23399999999998</v>
      </c>
      <c r="Z57" s="133">
        <v>118.697</v>
      </c>
      <c r="AA57" s="133">
        <v>115.489</v>
      </c>
      <c r="AB57" s="133">
        <v>392.87200000000001</v>
      </c>
      <c r="AC57" s="133">
        <v>158.93899999999999</v>
      </c>
      <c r="AD57" s="133">
        <v>200.13200000000001</v>
      </c>
      <c r="AE57" s="133">
        <v>368.81400000000002</v>
      </c>
      <c r="AF57" s="133">
        <v>27.795000000000002</v>
      </c>
      <c r="AG57" s="133">
        <v>78.335999999999999</v>
      </c>
      <c r="AH57" s="133">
        <v>194.137</v>
      </c>
      <c r="AI57" s="173">
        <v>140.786</v>
      </c>
      <c r="AJ57" s="173">
        <v>66.590999999999994</v>
      </c>
      <c r="AK57" s="173">
        <v>201.34299999999999</v>
      </c>
      <c r="AL57" s="173">
        <v>494.23899999999998</v>
      </c>
      <c r="AM57" s="173">
        <v>501.166</v>
      </c>
      <c r="AN57" s="173"/>
      <c r="AO57" s="173"/>
      <c r="AP57" s="173"/>
      <c r="AQ57" s="173"/>
      <c r="AR57" s="173"/>
      <c r="AS57" s="173"/>
      <c r="AT57" s="173"/>
      <c r="AU57" s="173"/>
      <c r="AV57" s="173"/>
      <c r="AW57" s="173"/>
      <c r="AX57" s="173"/>
      <c r="AY57" s="173"/>
    </row>
    <row r="58" spans="1:1005" ht="15">
      <c r="A58" s="192">
        <v>45108</v>
      </c>
      <c r="B58" s="133">
        <v>25.22</v>
      </c>
      <c r="C58" s="133">
        <v>89.31</v>
      </c>
      <c r="D58" s="133">
        <v>65.19</v>
      </c>
      <c r="E58" s="133">
        <v>84.581000000000003</v>
      </c>
      <c r="F58" s="133">
        <v>91.507999999999996</v>
      </c>
      <c r="G58" s="133">
        <v>52.956000000000003</v>
      </c>
      <c r="H58" s="133">
        <v>40.652000000000001</v>
      </c>
      <c r="I58" s="133">
        <v>26.657</v>
      </c>
      <c r="J58" s="133">
        <v>23.471</v>
      </c>
      <c r="K58" s="133">
        <v>63.45</v>
      </c>
      <c r="L58" s="133">
        <v>45.317999999999998</v>
      </c>
      <c r="M58" s="133">
        <v>145.64099999999999</v>
      </c>
      <c r="N58" s="133">
        <v>34.061999999999998</v>
      </c>
      <c r="O58" s="133">
        <v>281.55799999999999</v>
      </c>
      <c r="P58" s="133">
        <v>41.746000000000002</v>
      </c>
      <c r="Q58" s="133">
        <v>103.78400000000001</v>
      </c>
      <c r="R58" s="133">
        <v>77.722999999999999</v>
      </c>
      <c r="S58" s="133">
        <v>97.213999999999999</v>
      </c>
      <c r="T58" s="133">
        <v>18.352</v>
      </c>
      <c r="U58" s="133">
        <v>23.42</v>
      </c>
      <c r="V58" s="133">
        <v>11.984999999999999</v>
      </c>
      <c r="W58" s="133">
        <v>31.359000000000002</v>
      </c>
      <c r="X58" s="133">
        <v>25.509</v>
      </c>
      <c r="Y58" s="133">
        <v>90.811999999999998</v>
      </c>
      <c r="Z58" s="133">
        <v>32.134</v>
      </c>
      <c r="AA58" s="133">
        <v>36.084000000000003</v>
      </c>
      <c r="AB58" s="133">
        <v>124.402</v>
      </c>
      <c r="AC58" s="133">
        <v>70.326999999999998</v>
      </c>
      <c r="AD58" s="133">
        <v>44.597000000000001</v>
      </c>
      <c r="AE58" s="133">
        <v>132.93700000000001</v>
      </c>
      <c r="AF58" s="133">
        <v>16.422000000000001</v>
      </c>
      <c r="AG58" s="133">
        <v>22.710999999999999</v>
      </c>
      <c r="AH58" s="133">
        <v>40.255000000000003</v>
      </c>
      <c r="AI58" s="173">
        <v>38.707999999999998</v>
      </c>
      <c r="AJ58" s="173">
        <v>21.187000000000001</v>
      </c>
      <c r="AK58" s="173">
        <v>100.11199999999999</v>
      </c>
      <c r="AL58" s="173">
        <v>200.703</v>
      </c>
      <c r="AM58" s="173">
        <v>160.60400000000001</v>
      </c>
      <c r="AN58" s="173"/>
      <c r="AO58" s="173"/>
      <c r="AP58" s="173"/>
      <c r="AQ58" s="173"/>
      <c r="AR58" s="173"/>
      <c r="AS58" s="173"/>
      <c r="AT58" s="173"/>
      <c r="AU58" s="173"/>
      <c r="AV58" s="173"/>
      <c r="AW58" s="173"/>
      <c r="AX58" s="173"/>
      <c r="AY58" s="173"/>
    </row>
    <row r="59" spans="1:1005" ht="15">
      <c r="A59" s="192">
        <v>45139</v>
      </c>
      <c r="B59" s="133">
        <v>30.25</v>
      </c>
      <c r="C59" s="133">
        <v>55.95</v>
      </c>
      <c r="D59" s="133">
        <v>43.52</v>
      </c>
      <c r="E59" s="133">
        <v>50.006</v>
      </c>
      <c r="F59" s="133">
        <v>45.061999999999998</v>
      </c>
      <c r="G59" s="133">
        <v>43.654000000000003</v>
      </c>
      <c r="H59" s="133">
        <v>30.343</v>
      </c>
      <c r="I59" s="133">
        <v>28.42</v>
      </c>
      <c r="J59" s="133">
        <v>25.117000000000001</v>
      </c>
      <c r="K59" s="133">
        <v>32.298000000000002</v>
      </c>
      <c r="L59" s="133">
        <v>40.299999999999997</v>
      </c>
      <c r="M59" s="133">
        <v>61.457000000000001</v>
      </c>
      <c r="N59" s="133">
        <v>31.09</v>
      </c>
      <c r="O59" s="133">
        <v>84.846000000000004</v>
      </c>
      <c r="P59" s="133">
        <v>31.186</v>
      </c>
      <c r="Q59" s="133">
        <v>68.504000000000005</v>
      </c>
      <c r="R59" s="133">
        <v>42.652999999999999</v>
      </c>
      <c r="S59" s="133">
        <v>56.279000000000003</v>
      </c>
      <c r="T59" s="133">
        <v>24.716999999999999</v>
      </c>
      <c r="U59" s="133">
        <v>29.899000000000001</v>
      </c>
      <c r="V59" s="133">
        <v>18.972999999999999</v>
      </c>
      <c r="W59" s="133">
        <v>24.466000000000001</v>
      </c>
      <c r="X59" s="133">
        <v>28.122</v>
      </c>
      <c r="Y59" s="133">
        <v>50.752000000000002</v>
      </c>
      <c r="Z59" s="133">
        <v>40.07</v>
      </c>
      <c r="AA59" s="133">
        <v>34.603000000000002</v>
      </c>
      <c r="AB59" s="133">
        <v>55.847999999999999</v>
      </c>
      <c r="AC59" s="133">
        <v>36.918999999999997</v>
      </c>
      <c r="AD59" s="133">
        <v>42.682000000000002</v>
      </c>
      <c r="AE59" s="133">
        <v>48.207000000000001</v>
      </c>
      <c r="AF59" s="133">
        <v>24.908000000000001</v>
      </c>
      <c r="AG59" s="133">
        <v>30.654</v>
      </c>
      <c r="AH59" s="133">
        <v>39.241999999999997</v>
      </c>
      <c r="AI59" s="173">
        <v>25.783999999999999</v>
      </c>
      <c r="AJ59" s="173">
        <v>24.071999999999999</v>
      </c>
      <c r="AK59" s="173">
        <v>51.715000000000003</v>
      </c>
      <c r="AL59" s="173">
        <v>78.570999999999998</v>
      </c>
      <c r="AM59" s="173">
        <v>84.572999999999993</v>
      </c>
      <c r="AN59" s="173"/>
      <c r="AO59" s="173"/>
      <c r="AP59" s="173"/>
      <c r="AQ59" s="173"/>
      <c r="AR59" s="173"/>
      <c r="AS59" s="173"/>
      <c r="AT59" s="173"/>
      <c r="AU59" s="173"/>
      <c r="AV59" s="173"/>
      <c r="AW59" s="173"/>
      <c r="AX59" s="173"/>
      <c r="AY59" s="173"/>
    </row>
    <row r="60" spans="1:1005" ht="15">
      <c r="A60" s="192">
        <v>45170</v>
      </c>
      <c r="B60" s="133">
        <v>62.17</v>
      </c>
      <c r="C60" s="133">
        <v>71.010000000000005</v>
      </c>
      <c r="D60" s="133">
        <v>65.16</v>
      </c>
      <c r="E60" s="133">
        <v>72.304000000000002</v>
      </c>
      <c r="F60" s="133">
        <v>75.022000000000006</v>
      </c>
      <c r="G60" s="133">
        <v>55.664000000000001</v>
      </c>
      <c r="H60" s="133">
        <v>61.781999999999996</v>
      </c>
      <c r="I60" s="133">
        <v>43.719000000000001</v>
      </c>
      <c r="J60" s="133">
        <v>38.537999999999997</v>
      </c>
      <c r="K60" s="133">
        <v>51.494999999999997</v>
      </c>
      <c r="L60" s="133">
        <v>52.042000000000002</v>
      </c>
      <c r="M60" s="133">
        <v>71.394999999999996</v>
      </c>
      <c r="N60" s="133">
        <v>51.427</v>
      </c>
      <c r="O60" s="133">
        <v>67.909000000000006</v>
      </c>
      <c r="P60" s="133">
        <v>50.805999999999997</v>
      </c>
      <c r="Q60" s="133">
        <v>77.835999999999999</v>
      </c>
      <c r="R60" s="133">
        <v>53.021999999999998</v>
      </c>
      <c r="S60" s="133">
        <v>59.872</v>
      </c>
      <c r="T60" s="133">
        <v>43.960999999999999</v>
      </c>
      <c r="U60" s="133">
        <v>43.704000000000001</v>
      </c>
      <c r="V60" s="133">
        <v>39.136000000000003</v>
      </c>
      <c r="W60" s="133">
        <v>55.817</v>
      </c>
      <c r="X60" s="133">
        <v>59.584000000000003</v>
      </c>
      <c r="Y60" s="133">
        <v>58.628999999999998</v>
      </c>
      <c r="Z60" s="133">
        <v>55.798000000000002</v>
      </c>
      <c r="AA60" s="133">
        <v>65.203000000000003</v>
      </c>
      <c r="AB60" s="133">
        <v>59.353999999999999</v>
      </c>
      <c r="AC60" s="133">
        <v>49.289000000000001</v>
      </c>
      <c r="AD60" s="133">
        <v>48.143000000000001</v>
      </c>
      <c r="AE60" s="133">
        <v>56.351999999999997</v>
      </c>
      <c r="AF60" s="133">
        <v>40.540999999999997</v>
      </c>
      <c r="AG60" s="133">
        <v>61.817999999999998</v>
      </c>
      <c r="AH60" s="133">
        <v>53.908000000000001</v>
      </c>
      <c r="AI60" s="173">
        <v>40.65</v>
      </c>
      <c r="AJ60" s="173">
        <v>39.335999999999999</v>
      </c>
      <c r="AK60" s="173">
        <v>74.78</v>
      </c>
      <c r="AL60" s="173">
        <v>63.070999999999998</v>
      </c>
      <c r="AM60" s="173">
        <v>77.56</v>
      </c>
      <c r="AN60" s="173"/>
      <c r="AO60" s="173"/>
      <c r="AP60" s="173"/>
      <c r="AQ60" s="173"/>
      <c r="AR60" s="173"/>
      <c r="AS60" s="173"/>
      <c r="AT60" s="173"/>
      <c r="AU60" s="173"/>
      <c r="AV60" s="173"/>
      <c r="AW60" s="173"/>
      <c r="AX60" s="173"/>
      <c r="AY60" s="173"/>
    </row>
    <row r="61" spans="1:1005" ht="15">
      <c r="A61" s="192">
        <v>45200</v>
      </c>
      <c r="B61" s="133">
        <v>68.36</v>
      </c>
      <c r="C61" s="133">
        <v>85.24</v>
      </c>
      <c r="D61" s="133">
        <v>76.3</v>
      </c>
      <c r="E61" s="133">
        <v>128.08799999999999</v>
      </c>
      <c r="F61" s="133">
        <v>115.5</v>
      </c>
      <c r="G61" s="133">
        <v>63.271000000000001</v>
      </c>
      <c r="H61" s="133">
        <v>64.896000000000001</v>
      </c>
      <c r="I61" s="133">
        <v>57.45</v>
      </c>
      <c r="J61" s="133">
        <v>57.981999999999999</v>
      </c>
      <c r="K61" s="133">
        <v>57.816000000000003</v>
      </c>
      <c r="L61" s="133">
        <v>59.923000000000002</v>
      </c>
      <c r="M61" s="133">
        <v>89.14</v>
      </c>
      <c r="N61" s="133">
        <v>64.965000000000003</v>
      </c>
      <c r="O61" s="133">
        <v>86.204999999999998</v>
      </c>
      <c r="P61" s="133">
        <v>71.144999999999996</v>
      </c>
      <c r="Q61" s="133">
        <v>107.37</v>
      </c>
      <c r="R61" s="133">
        <v>66.397999999999996</v>
      </c>
      <c r="S61" s="133">
        <v>62.735999999999997</v>
      </c>
      <c r="T61" s="133">
        <v>56.698</v>
      </c>
      <c r="U61" s="133">
        <v>55.234999999999999</v>
      </c>
      <c r="V61" s="133">
        <v>57.329000000000001</v>
      </c>
      <c r="W61" s="133">
        <v>59.023000000000003</v>
      </c>
      <c r="X61" s="133">
        <v>76.067999999999998</v>
      </c>
      <c r="Y61" s="133">
        <v>86.171999999999997</v>
      </c>
      <c r="Z61" s="133">
        <v>116.694</v>
      </c>
      <c r="AA61" s="133">
        <v>88.358999999999995</v>
      </c>
      <c r="AB61" s="133">
        <v>69.058999999999997</v>
      </c>
      <c r="AC61" s="133">
        <v>62.414000000000001</v>
      </c>
      <c r="AD61" s="133">
        <v>61.36</v>
      </c>
      <c r="AE61" s="133">
        <v>70.134</v>
      </c>
      <c r="AF61" s="133">
        <v>52.725000000000001</v>
      </c>
      <c r="AG61" s="133">
        <v>84.293999999999997</v>
      </c>
      <c r="AH61" s="133">
        <v>77.415000000000006</v>
      </c>
      <c r="AI61" s="173">
        <v>53.347999999999999</v>
      </c>
      <c r="AJ61" s="173">
        <v>68.703999999999994</v>
      </c>
      <c r="AK61" s="173">
        <v>75.028999999999996</v>
      </c>
      <c r="AL61" s="173">
        <v>71.861000000000004</v>
      </c>
      <c r="AM61" s="173">
        <v>99.828999999999994</v>
      </c>
      <c r="AN61" s="173"/>
      <c r="AO61" s="173"/>
      <c r="AP61" s="173"/>
      <c r="AQ61" s="173"/>
      <c r="AR61" s="173"/>
      <c r="AS61" s="173"/>
      <c r="AT61" s="173"/>
      <c r="AU61" s="173"/>
      <c r="AV61" s="173"/>
      <c r="AW61" s="173"/>
      <c r="AX61" s="173"/>
      <c r="AY61" s="173"/>
    </row>
    <row r="62" spans="1:1005" ht="15">
      <c r="A62" s="192">
        <v>45231</v>
      </c>
      <c r="B62" s="133">
        <v>52.45</v>
      </c>
      <c r="C62" s="133">
        <v>52.74</v>
      </c>
      <c r="D62" s="133">
        <v>53.16</v>
      </c>
      <c r="E62" s="133">
        <v>80.546000000000006</v>
      </c>
      <c r="F62" s="133">
        <v>83.091999999999999</v>
      </c>
      <c r="G62" s="133">
        <v>59.77</v>
      </c>
      <c r="H62" s="133">
        <v>49.055999999999997</v>
      </c>
      <c r="I62" s="133">
        <v>46.136000000000003</v>
      </c>
      <c r="J62" s="133">
        <v>48.701000000000001</v>
      </c>
      <c r="K62" s="133">
        <v>49.738</v>
      </c>
      <c r="L62" s="133">
        <v>55.890999999999998</v>
      </c>
      <c r="M62" s="133">
        <v>68.528999999999996</v>
      </c>
      <c r="N62" s="133">
        <v>53.058</v>
      </c>
      <c r="O62" s="133">
        <v>63.424999999999997</v>
      </c>
      <c r="P62" s="133">
        <v>59.45</v>
      </c>
      <c r="Q62" s="133">
        <v>72.308000000000007</v>
      </c>
      <c r="R62" s="133">
        <v>59.709000000000003</v>
      </c>
      <c r="S62" s="133">
        <v>49.064</v>
      </c>
      <c r="T62" s="133">
        <v>45.773000000000003</v>
      </c>
      <c r="U62" s="133">
        <v>46.085000000000001</v>
      </c>
      <c r="V62" s="133">
        <v>44.429000000000002</v>
      </c>
      <c r="W62" s="133">
        <v>45.122</v>
      </c>
      <c r="X62" s="133">
        <v>64.137</v>
      </c>
      <c r="Y62" s="133">
        <v>66.403000000000006</v>
      </c>
      <c r="Z62" s="133">
        <v>74.924000000000007</v>
      </c>
      <c r="AA62" s="133">
        <v>61.706000000000003</v>
      </c>
      <c r="AB62" s="133">
        <v>56.09</v>
      </c>
      <c r="AC62" s="133">
        <v>52.695</v>
      </c>
      <c r="AD62" s="133">
        <v>54.802</v>
      </c>
      <c r="AE62" s="133">
        <v>56.947000000000003</v>
      </c>
      <c r="AF62" s="133">
        <v>41.881</v>
      </c>
      <c r="AG62" s="133">
        <v>54.978999999999999</v>
      </c>
      <c r="AH62" s="133">
        <v>52.756999999999998</v>
      </c>
      <c r="AI62" s="173">
        <v>48.357999999999997</v>
      </c>
      <c r="AJ62" s="173">
        <v>53.502000000000002</v>
      </c>
      <c r="AK62" s="173">
        <v>60.491</v>
      </c>
      <c r="AL62" s="173">
        <v>63.216000000000001</v>
      </c>
      <c r="AM62" s="173">
        <v>76.254000000000005</v>
      </c>
      <c r="AN62" s="173"/>
      <c r="AO62" s="173"/>
      <c r="AP62" s="173"/>
      <c r="AQ62" s="173"/>
      <c r="AR62" s="173"/>
      <c r="AS62" s="173"/>
      <c r="AT62" s="173"/>
      <c r="AU62" s="173"/>
      <c r="AV62" s="173"/>
      <c r="AW62" s="173"/>
      <c r="AX62" s="173"/>
      <c r="AY62" s="173"/>
    </row>
    <row r="63" spans="1:1005" ht="15">
      <c r="A63" s="192">
        <v>45261</v>
      </c>
      <c r="B63" s="133">
        <v>43.02</v>
      </c>
      <c r="C63" s="133">
        <v>43.02</v>
      </c>
      <c r="D63" s="163">
        <v>43.02</v>
      </c>
      <c r="E63" s="133">
        <v>60.021000000000001</v>
      </c>
      <c r="F63" s="133">
        <v>58.927999999999997</v>
      </c>
      <c r="G63" s="133">
        <v>48.249000000000002</v>
      </c>
      <c r="H63" s="133">
        <v>40.906999999999996</v>
      </c>
      <c r="I63" s="133">
        <v>37.857999999999997</v>
      </c>
      <c r="J63" s="133">
        <v>36.909999999999997</v>
      </c>
      <c r="K63" s="133">
        <v>40.786999999999999</v>
      </c>
      <c r="L63" s="133">
        <v>44.164000000000001</v>
      </c>
      <c r="M63" s="133">
        <v>56.554000000000002</v>
      </c>
      <c r="N63" s="133">
        <v>43.5</v>
      </c>
      <c r="O63" s="133">
        <v>53.656999999999996</v>
      </c>
      <c r="P63" s="133">
        <v>52.969000000000001</v>
      </c>
      <c r="Q63" s="133">
        <v>55.534999999999997</v>
      </c>
      <c r="R63" s="133">
        <v>51.593000000000004</v>
      </c>
      <c r="S63" s="133">
        <v>41.292000000000002</v>
      </c>
      <c r="T63" s="133">
        <v>36.962000000000003</v>
      </c>
      <c r="U63" s="133">
        <v>37.32</v>
      </c>
      <c r="V63" s="133">
        <v>34.54</v>
      </c>
      <c r="W63" s="133">
        <v>38.366</v>
      </c>
      <c r="X63" s="133">
        <v>45.392000000000003</v>
      </c>
      <c r="Y63" s="133">
        <v>51.334000000000003</v>
      </c>
      <c r="Z63" s="133">
        <v>49.938000000000002</v>
      </c>
      <c r="AA63" s="133">
        <v>46.325000000000003</v>
      </c>
      <c r="AB63" s="133">
        <v>47.521000000000001</v>
      </c>
      <c r="AC63" s="133">
        <v>42.978000000000002</v>
      </c>
      <c r="AD63" s="133">
        <v>52.323</v>
      </c>
      <c r="AE63" s="133">
        <v>46.988999999999997</v>
      </c>
      <c r="AF63" s="133">
        <v>35.075000000000003</v>
      </c>
      <c r="AG63" s="133">
        <v>40.94</v>
      </c>
      <c r="AH63" s="133">
        <v>40.777999999999999</v>
      </c>
      <c r="AI63" s="173">
        <v>40.045000000000002</v>
      </c>
      <c r="AJ63" s="173">
        <v>39.429000000000002</v>
      </c>
      <c r="AK63" s="173">
        <v>44.631999999999998</v>
      </c>
      <c r="AL63" s="173">
        <v>53.654000000000003</v>
      </c>
      <c r="AM63" s="173">
        <v>58.241999999999997</v>
      </c>
      <c r="AN63" s="173"/>
      <c r="AO63" s="173"/>
      <c r="AP63" s="173"/>
      <c r="AQ63" s="173"/>
      <c r="AR63" s="173"/>
      <c r="AS63" s="173"/>
      <c r="AT63" s="173"/>
      <c r="AU63" s="173"/>
      <c r="AV63" s="173"/>
      <c r="AW63" s="173"/>
      <c r="AX63" s="173"/>
      <c r="AY63" s="173"/>
    </row>
    <row r="64" spans="1:1005" ht="1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43466</v>
      </c>
      <c r="B4" s="113">
        <v>34.944000000000003</v>
      </c>
      <c r="C4" s="86">
        <v>49.713999999999999</v>
      </c>
      <c r="D4" s="86">
        <v>34.639000000000003</v>
      </c>
      <c r="E4" s="159">
        <f ca="1">INDEX(INDIRECT("AboveMeadLocal_"&amp;E$2+YEAR($A4)-YEAR($A$4)),MONTH($A4))</f>
        <v>-36.876649999999998</v>
      </c>
      <c r="F4" s="159">
        <f t="shared" ref="F4:AI12" ca="1" si="0">INDEX(INDIRECT("AboveMeadLocal_"&amp;F$2+YEAR($A4)-YEAR($A$4)),MONTH($A4))</f>
        <v>14.408378000000001</v>
      </c>
      <c r="G4" s="159">
        <f t="shared" ca="1" si="0"/>
        <v>-20.071922000000001</v>
      </c>
      <c r="H4" s="159">
        <f t="shared" ca="1" si="0"/>
        <v>13.077360000000001</v>
      </c>
      <c r="I4" s="159">
        <f t="shared" ca="1" si="0"/>
        <v>19.310572000000001</v>
      </c>
      <c r="J4" s="159">
        <f t="shared" ca="1" si="0"/>
        <v>30.633921999999998</v>
      </c>
      <c r="K4" s="159">
        <f t="shared" ca="1" si="0"/>
        <v>-8.3519860000000001</v>
      </c>
      <c r="L4" s="159">
        <f t="shared" ca="1" si="0"/>
        <v>20.166415999999998</v>
      </c>
      <c r="M4" s="159">
        <f t="shared" ca="1" si="0"/>
        <v>-5.3256900000000025</v>
      </c>
      <c r="N4" s="159">
        <f t="shared" ca="1" si="0"/>
        <v>2.6823760000000001</v>
      </c>
      <c r="O4" s="159">
        <f t="shared" ca="1" si="0"/>
        <v>29.809785999999992</v>
      </c>
      <c r="P4" s="159">
        <f t="shared" ca="1" si="0"/>
        <v>0.14888199999999779</v>
      </c>
      <c r="Q4" s="159">
        <f t="shared" ca="1" si="0"/>
        <v>188.36769600000002</v>
      </c>
      <c r="R4" s="159">
        <f t="shared" ca="1" si="0"/>
        <v>-19.261465999999999</v>
      </c>
      <c r="S4" s="159">
        <f t="shared" ca="1" si="0"/>
        <v>-11.55139</v>
      </c>
      <c r="T4" s="159">
        <f t="shared" ca="1" si="0"/>
        <v>25.526097999999998</v>
      </c>
      <c r="U4" s="159">
        <f t="shared" ca="1" si="0"/>
        <v>1.3745679999999993</v>
      </c>
      <c r="V4" s="159">
        <f t="shared" ca="1" si="0"/>
        <v>21.421490000000002</v>
      </c>
      <c r="W4" s="159">
        <f t="shared" ca="1" si="0"/>
        <v>24.198349999999998</v>
      </c>
      <c r="X4" s="159">
        <f t="shared" ca="1" si="0"/>
        <v>42.049589999999995</v>
      </c>
      <c r="Y4" s="159">
        <f t="shared" ca="1" si="0"/>
        <v>21.61983</v>
      </c>
      <c r="Z4" s="159">
        <f t="shared" ca="1" si="0"/>
        <v>18.446279999999998</v>
      </c>
      <c r="AA4" s="159">
        <f t="shared" ca="1" si="0"/>
        <v>23.206610000000001</v>
      </c>
      <c r="AB4" s="159">
        <f t="shared" ca="1" si="0"/>
        <v>20.033060000000003</v>
      </c>
      <c r="AC4" s="159">
        <f t="shared" ca="1" si="0"/>
        <v>101.09752</v>
      </c>
      <c r="AD4" s="159">
        <f t="shared" ca="1" si="0"/>
        <v>22.61157</v>
      </c>
      <c r="AE4" s="159">
        <f t="shared" ca="1" si="0"/>
        <v>23.206610000000001</v>
      </c>
      <c r="AF4" s="159">
        <f t="shared" ca="1" si="0"/>
        <v>42.247930000000004</v>
      </c>
      <c r="AG4" s="159">
        <f t="shared" ca="1" si="0"/>
        <v>34.11524</v>
      </c>
      <c r="AH4" s="159">
        <f t="shared" ca="1" si="0"/>
        <v>41.255679999999998</v>
      </c>
      <c r="AI4" s="159">
        <f t="shared" ca="1" si="0"/>
        <v>24.792830000000002</v>
      </c>
      <c r="AJ4" s="159">
        <f t="shared" ref="AJ4:AM19" ca="1" si="1">INDEX(INDIRECT("AboveMeadLocal_"&amp;AJ$2+YEAR($A4)-YEAR($A$4)),MONTH($A4))</f>
        <v>40.065640000000002</v>
      </c>
      <c r="AK4" s="159">
        <f t="shared" ca="1" si="1"/>
        <v>37.883839999999999</v>
      </c>
      <c r="AL4" s="159">
        <f t="shared" ca="1" si="1"/>
        <v>23.007810000000003</v>
      </c>
      <c r="AM4" s="159">
        <f t="shared" ca="1" si="1"/>
        <v>30.743310000000001</v>
      </c>
      <c r="AN4" s="169"/>
      <c r="AO4" s="169"/>
      <c r="AP4" s="169"/>
      <c r="AQ4" s="169"/>
      <c r="AR4" s="169"/>
      <c r="AS4" s="169"/>
      <c r="AT4" s="169"/>
      <c r="AU4" s="169"/>
      <c r="AV4" s="169"/>
      <c r="AW4" s="169"/>
      <c r="AX4" s="169"/>
      <c r="AY4" s="169"/>
    </row>
    <row r="5" spans="1:54" ht="15">
      <c r="A5" s="234">
        <f>YampaRiverInflow.TotalOutflow!A5</f>
        <v>43497</v>
      </c>
      <c r="B5" s="113">
        <v>50.542999999999999</v>
      </c>
      <c r="C5" s="113">
        <v>55.640999999999998</v>
      </c>
      <c r="D5" s="113">
        <v>42.972000000000001</v>
      </c>
      <c r="E5" s="159">
        <v>-37.089523999999997</v>
      </c>
      <c r="F5" s="159">
        <v>33.428339999999999</v>
      </c>
      <c r="G5" s="159">
        <v>8.9494680000000013</v>
      </c>
      <c r="H5" s="159">
        <v>9.201842000000001</v>
      </c>
      <c r="I5" s="159">
        <v>5.149061999999998</v>
      </c>
      <c r="J5" s="159">
        <v>31.733646</v>
      </c>
      <c r="K5" s="159">
        <v>-5.7021720000000027</v>
      </c>
      <c r="L5" s="159">
        <v>24.577362000000001</v>
      </c>
      <c r="M5" s="159">
        <v>5.5440619999999985</v>
      </c>
      <c r="N5" s="159">
        <v>2.5809760000000006</v>
      </c>
      <c r="O5" s="159">
        <v>19.033522000000001</v>
      </c>
      <c r="P5" s="159">
        <v>7.0302340000000001</v>
      </c>
      <c r="Q5" s="159">
        <v>85.799055999999993</v>
      </c>
      <c r="R5" s="159">
        <v>-9.7793939999999999</v>
      </c>
      <c r="S5" s="159">
        <v>38.657699999999991</v>
      </c>
      <c r="T5" s="159">
        <v>12.339405999999999</v>
      </c>
      <c r="U5" s="159">
        <v>23.60331</v>
      </c>
      <c r="V5" s="159">
        <v>17.2562</v>
      </c>
      <c r="W5" s="159">
        <v>16.066120000000002</v>
      </c>
      <c r="X5" s="159">
        <v>48.99174</v>
      </c>
      <c r="Y5" s="159">
        <v>36.297519999999999</v>
      </c>
      <c r="Z5" s="159">
        <v>25.745450000000002</v>
      </c>
      <c r="AA5" s="159">
        <v>24.39669</v>
      </c>
      <c r="AB5" s="159">
        <v>35.66281</v>
      </c>
      <c r="AC5" s="159">
        <v>125.57355</v>
      </c>
      <c r="AD5" s="159">
        <v>20.429749999999999</v>
      </c>
      <c r="AE5" s="159">
        <v>29.355370000000001</v>
      </c>
      <c r="AF5" s="159">
        <v>90.644630000000006</v>
      </c>
      <c r="AG5" s="159">
        <v>38.478989999999996</v>
      </c>
      <c r="AH5" s="159">
        <v>35.16657</v>
      </c>
      <c r="AI5" s="10">
        <v>33.321769999999994</v>
      </c>
      <c r="AJ5" s="10">
        <v>18.842610000000001</v>
      </c>
      <c r="AK5" s="10">
        <v>38.875690000000006</v>
      </c>
      <c r="AL5" s="10">
        <v>32.449240000000003</v>
      </c>
      <c r="AM5" s="10">
        <v>39.450900000000004</v>
      </c>
      <c r="AN5" s="169"/>
      <c r="AO5" s="169"/>
      <c r="AP5" s="169"/>
      <c r="AQ5" s="169"/>
      <c r="AR5" s="169"/>
      <c r="AS5" s="169"/>
      <c r="AT5" s="169"/>
      <c r="AU5" s="169"/>
      <c r="AV5" s="169"/>
      <c r="AW5" s="169"/>
      <c r="AX5" s="169"/>
      <c r="AY5" s="169"/>
    </row>
    <row r="6" spans="1:54" ht="15">
      <c r="A6" s="234">
        <f>YampaRiverInflow.TotalOutflow!A6</f>
        <v>43525</v>
      </c>
      <c r="B6" s="113">
        <v>21.105</v>
      </c>
      <c r="C6" s="113">
        <v>37.808999999999997</v>
      </c>
      <c r="D6" s="113">
        <v>46.4</v>
      </c>
      <c r="E6" s="159">
        <v>-3.4840000000003783E-3</v>
      </c>
      <c r="F6" s="159">
        <v>52.296472000000009</v>
      </c>
      <c r="G6" s="159">
        <v>47.387336000000005</v>
      </c>
      <c r="H6" s="159">
        <v>11.779536</v>
      </c>
      <c r="I6" s="159">
        <v>64.980252000000007</v>
      </c>
      <c r="J6" s="159">
        <v>40.112389999999998</v>
      </c>
      <c r="K6" s="159">
        <v>-5.6985580000000011</v>
      </c>
      <c r="L6" s="159">
        <v>30.219604</v>
      </c>
      <c r="M6" s="159">
        <v>24.668741999999998</v>
      </c>
      <c r="N6" s="159">
        <v>25.485123999999995</v>
      </c>
      <c r="O6" s="159">
        <v>37.985829999999993</v>
      </c>
      <c r="P6" s="159">
        <v>23.852601999999997</v>
      </c>
      <c r="Q6" s="159">
        <v>33.571293999999995</v>
      </c>
      <c r="R6" s="159">
        <v>18.785719999999998</v>
      </c>
      <c r="S6" s="159">
        <v>66.418819999999997</v>
      </c>
      <c r="T6" s="159">
        <v>7.6782579999999996</v>
      </c>
      <c r="U6" s="159">
        <v>63.272730000000003</v>
      </c>
      <c r="V6" s="159">
        <v>48.99174</v>
      </c>
      <c r="W6" s="159">
        <v>19.834709999999998</v>
      </c>
      <c r="X6" s="159">
        <v>54.009920000000001</v>
      </c>
      <c r="Y6" s="159">
        <v>55.160330000000002</v>
      </c>
      <c r="Z6" s="159">
        <v>23.22645</v>
      </c>
      <c r="AA6" s="159">
        <v>42.842980000000004</v>
      </c>
      <c r="AB6" s="159">
        <v>27.59008</v>
      </c>
      <c r="AC6" s="159">
        <v>69.104129999999998</v>
      </c>
      <c r="AD6" s="159">
        <v>49.190080000000002</v>
      </c>
      <c r="AE6" s="159">
        <v>44.628099999999996</v>
      </c>
      <c r="AF6" s="159">
        <v>82.373550000000009</v>
      </c>
      <c r="AG6" s="159">
        <v>74.04258999999999</v>
      </c>
      <c r="AH6" s="159">
        <v>59.404600000000002</v>
      </c>
      <c r="AI6" s="10">
        <v>42.445689999999999</v>
      </c>
      <c r="AJ6" s="10">
        <v>22.21454</v>
      </c>
      <c r="AK6" s="10">
        <v>58.769889999999997</v>
      </c>
      <c r="AL6" s="10">
        <v>31.517060000000001</v>
      </c>
      <c r="AM6" s="10">
        <v>41.176480000000005</v>
      </c>
      <c r="AN6" s="169"/>
      <c r="AO6" s="169"/>
      <c r="AP6" s="169"/>
      <c r="AQ6" s="169"/>
      <c r="AR6" s="169"/>
      <c r="AS6" s="169"/>
      <c r="AT6" s="169"/>
      <c r="AU6" s="169"/>
      <c r="AV6" s="169"/>
      <c r="AW6" s="169"/>
      <c r="AX6" s="169"/>
      <c r="AY6" s="169"/>
    </row>
    <row r="7" spans="1:54" ht="15">
      <c r="A7" s="234">
        <f>YampaRiverInflow.TotalOutflow!A7</f>
        <v>43556</v>
      </c>
      <c r="B7" s="113">
        <v>14.663</v>
      </c>
      <c r="C7" s="113">
        <v>36.238</v>
      </c>
      <c r="D7" s="113">
        <v>29.408999999999999</v>
      </c>
      <c r="E7" s="159">
        <v>-5.2293999999999868E-2</v>
      </c>
      <c r="F7" s="159">
        <v>28.224768000000001</v>
      </c>
      <c r="G7" s="159">
        <v>6.8782900000000007</v>
      </c>
      <c r="H7" s="159">
        <v>6.4497519999999966</v>
      </c>
      <c r="I7" s="159">
        <v>-1.6270880000000034</v>
      </c>
      <c r="J7" s="159">
        <v>27.136765999999998</v>
      </c>
      <c r="K7" s="159">
        <v>10.345166000000001</v>
      </c>
      <c r="L7" s="159">
        <v>35.310705999999996</v>
      </c>
      <c r="M7" s="159">
        <v>19.30078</v>
      </c>
      <c r="N7" s="159">
        <v>3.5616000000000003</v>
      </c>
      <c r="O7" s="159">
        <v>41.938178000000001</v>
      </c>
      <c r="P7" s="159">
        <v>40.074694000000001</v>
      </c>
      <c r="Q7" s="159">
        <v>1.3631199999999954</v>
      </c>
      <c r="R7" s="159">
        <v>-2.5694920000000012</v>
      </c>
      <c r="S7" s="159">
        <v>-26.212883999999999</v>
      </c>
      <c r="T7" s="159">
        <v>3.6764540000000014</v>
      </c>
      <c r="U7" s="159">
        <v>29.157019999999999</v>
      </c>
      <c r="V7" s="159">
        <v>70.294210000000007</v>
      </c>
      <c r="W7" s="159">
        <v>23.60331</v>
      </c>
      <c r="X7" s="159">
        <v>16.8</v>
      </c>
      <c r="Y7" s="159">
        <v>35.028100000000002</v>
      </c>
      <c r="Z7" s="159">
        <v>13.62645</v>
      </c>
      <c r="AA7" s="159">
        <v>32.747109999999999</v>
      </c>
      <c r="AB7" s="159">
        <v>39.133879999999998</v>
      </c>
      <c r="AC7" s="159">
        <v>90.902479999999997</v>
      </c>
      <c r="AD7" s="159">
        <v>33.758679999999998</v>
      </c>
      <c r="AE7" s="159">
        <v>33.699169999999995</v>
      </c>
      <c r="AF7" s="159">
        <v>29.79214</v>
      </c>
      <c r="AG7" s="159">
        <v>43.080640000000002</v>
      </c>
      <c r="AH7" s="159">
        <v>88.700450000000004</v>
      </c>
      <c r="AI7" s="10">
        <v>43.635820000000002</v>
      </c>
      <c r="AJ7" s="10">
        <v>17.01784</v>
      </c>
      <c r="AK7" s="10">
        <v>26.498860000000001</v>
      </c>
      <c r="AL7" s="10">
        <v>22.988139999999998</v>
      </c>
      <c r="AM7" s="10">
        <v>25.348419999999997</v>
      </c>
      <c r="AN7" s="169"/>
      <c r="AO7" s="169"/>
      <c r="AP7" s="169"/>
      <c r="AQ7" s="169"/>
      <c r="AR7" s="169"/>
      <c r="AS7" s="169"/>
      <c r="AT7" s="169"/>
      <c r="AU7" s="169"/>
      <c r="AV7" s="169"/>
      <c r="AW7" s="169"/>
      <c r="AX7" s="169"/>
      <c r="AY7" s="169"/>
    </row>
    <row r="8" spans="1:54" ht="15">
      <c r="A8" s="234">
        <f>YampaRiverInflow.TotalOutflow!A8</f>
        <v>43586</v>
      </c>
      <c r="B8" s="113">
        <v>12.727</v>
      </c>
      <c r="C8" s="113">
        <v>20.138999999999999</v>
      </c>
      <c r="D8" s="113">
        <v>29.04</v>
      </c>
      <c r="E8" s="159">
        <v>-20.012776000000002</v>
      </c>
      <c r="F8" s="159">
        <v>6.1013739999999999</v>
      </c>
      <c r="G8" s="159">
        <v>10.639998</v>
      </c>
      <c r="H8" s="159">
        <v>-44.029232</v>
      </c>
      <c r="I8" s="159">
        <v>-35.628662000000006</v>
      </c>
      <c r="J8" s="159">
        <v>13.395087999999999</v>
      </c>
      <c r="K8" s="159">
        <v>14.373129999999998</v>
      </c>
      <c r="L8" s="159">
        <v>12.015425999999998</v>
      </c>
      <c r="M8" s="159">
        <v>20.550333999999999</v>
      </c>
      <c r="N8" s="159">
        <v>18.579722</v>
      </c>
      <c r="O8" s="159">
        <v>24.659790000000001</v>
      </c>
      <c r="P8" s="159">
        <v>21.803582000000002</v>
      </c>
      <c r="Q8" s="159">
        <v>0.19014400000000023</v>
      </c>
      <c r="R8" s="159">
        <v>-5.5054859999999994</v>
      </c>
      <c r="S8" s="159">
        <v>-26.211384000000006</v>
      </c>
      <c r="T8" s="159">
        <v>7.738929999999999</v>
      </c>
      <c r="U8" s="159">
        <v>15.471069999999999</v>
      </c>
      <c r="V8" s="159">
        <v>41.137190000000004</v>
      </c>
      <c r="W8" s="159">
        <v>13.289260000000001</v>
      </c>
      <c r="X8" s="159">
        <v>27.570250000000001</v>
      </c>
      <c r="Y8" s="159">
        <v>34.690910000000002</v>
      </c>
      <c r="Z8" s="159">
        <v>21.163640000000001</v>
      </c>
      <c r="AA8" s="159">
        <v>23.543800000000001</v>
      </c>
      <c r="AB8" s="159">
        <v>34.333880000000001</v>
      </c>
      <c r="AC8" s="159">
        <v>67.140500000000003</v>
      </c>
      <c r="AD8" s="159">
        <v>34.274380000000001</v>
      </c>
      <c r="AE8" s="159">
        <v>36.813220000000001</v>
      </c>
      <c r="AF8" s="159">
        <v>20.429749999999999</v>
      </c>
      <c r="AG8" s="159">
        <v>51.173209999999997</v>
      </c>
      <c r="AH8" s="159">
        <v>36.138489999999997</v>
      </c>
      <c r="AI8" s="10">
        <v>21.024139999999999</v>
      </c>
      <c r="AJ8" s="10">
        <v>18.545120000000001</v>
      </c>
      <c r="AK8" s="10">
        <v>27.252549999999999</v>
      </c>
      <c r="AL8" s="10">
        <v>27.252610000000001</v>
      </c>
      <c r="AM8" s="10">
        <v>28.958279999999998</v>
      </c>
      <c r="AN8" s="169"/>
      <c r="AO8" s="169"/>
      <c r="AP8" s="169"/>
      <c r="AQ8" s="169"/>
      <c r="AR8" s="169"/>
      <c r="AS8" s="169"/>
      <c r="AT8" s="169"/>
      <c r="AU8" s="169"/>
      <c r="AV8" s="169"/>
      <c r="AW8" s="169"/>
      <c r="AX8" s="169"/>
      <c r="AY8" s="169"/>
    </row>
    <row r="9" spans="1:54" ht="15">
      <c r="A9" s="234">
        <f>YampaRiverInflow.TotalOutflow!A9</f>
        <v>43617</v>
      </c>
      <c r="B9" s="113">
        <v>3.4220000000000002</v>
      </c>
      <c r="C9" s="113">
        <v>7.2939999999999996</v>
      </c>
      <c r="D9" s="113">
        <v>25.971</v>
      </c>
      <c r="E9" s="159">
        <v>-12.987976</v>
      </c>
      <c r="F9" s="159">
        <v>7.7158159999999985</v>
      </c>
      <c r="G9" s="159">
        <v>14.244779999999999</v>
      </c>
      <c r="H9" s="159">
        <v>-27.190472000000003</v>
      </c>
      <c r="I9" s="159">
        <v>-26.814078000000002</v>
      </c>
      <c r="J9" s="159">
        <v>4.3700580000000011</v>
      </c>
      <c r="K9" s="159">
        <v>17.001467999999996</v>
      </c>
      <c r="L9" s="159">
        <v>15.287422000000003</v>
      </c>
      <c r="M9" s="159">
        <v>10.805857999999999</v>
      </c>
      <c r="N9" s="159">
        <v>17.742493999999997</v>
      </c>
      <c r="O9" s="159">
        <v>3.4259199999999983</v>
      </c>
      <c r="P9" s="159">
        <v>8.1729199999999995</v>
      </c>
      <c r="Q9" s="159">
        <v>12.473674000000001</v>
      </c>
      <c r="R9" s="159">
        <v>1.061094</v>
      </c>
      <c r="S9" s="159">
        <v>22.368065999999995</v>
      </c>
      <c r="T9" s="159">
        <v>-1.3633040000000001</v>
      </c>
      <c r="U9" s="159">
        <v>31.73554</v>
      </c>
      <c r="V9" s="159">
        <v>15.272729999999999</v>
      </c>
      <c r="W9" s="159">
        <v>13.68595</v>
      </c>
      <c r="X9" s="159">
        <v>32.07273</v>
      </c>
      <c r="Y9" s="159">
        <v>48.238019999999999</v>
      </c>
      <c r="Z9" s="159">
        <v>6.5057900000000002</v>
      </c>
      <c r="AA9" s="159">
        <v>14.280989999999999</v>
      </c>
      <c r="AB9" s="159">
        <v>20.826450000000001</v>
      </c>
      <c r="AC9" s="159">
        <v>11.9405</v>
      </c>
      <c r="AD9" s="159">
        <v>14.67769</v>
      </c>
      <c r="AE9" s="159">
        <v>31.73554</v>
      </c>
      <c r="AF9" s="159">
        <v>13.4876</v>
      </c>
      <c r="AG9" s="159">
        <v>35.543419999999998</v>
      </c>
      <c r="AH9" s="159">
        <v>23.741799999999998</v>
      </c>
      <c r="AI9" s="10">
        <v>24.39593</v>
      </c>
      <c r="AJ9" s="10">
        <v>22.730180000000001</v>
      </c>
      <c r="AK9" s="10">
        <v>25.189630000000001</v>
      </c>
      <c r="AL9" s="10">
        <v>26.0823</v>
      </c>
      <c r="AM9" s="10">
        <v>25.58633</v>
      </c>
      <c r="AN9" s="169"/>
      <c r="AO9" s="169"/>
      <c r="AP9" s="169"/>
      <c r="AQ9" s="169"/>
      <c r="AR9" s="169"/>
      <c r="AS9" s="169"/>
      <c r="AT9" s="169"/>
      <c r="AU9" s="169"/>
      <c r="AV9" s="169"/>
      <c r="AW9" s="169"/>
      <c r="AX9" s="169"/>
      <c r="AY9" s="169"/>
    </row>
    <row r="10" spans="1:54" ht="15">
      <c r="A10" s="234">
        <f>YampaRiverInflow.TotalOutflow!A10</f>
        <v>43647</v>
      </c>
      <c r="B10" s="113">
        <v>42.540999999999997</v>
      </c>
      <c r="C10" s="113">
        <v>45.69</v>
      </c>
      <c r="D10" s="113">
        <v>36.543999999999997</v>
      </c>
      <c r="E10" s="159">
        <v>-7.2071679999999994</v>
      </c>
      <c r="F10" s="159">
        <v>14.509131999999999</v>
      </c>
      <c r="G10" s="159">
        <v>4.3607659999999964</v>
      </c>
      <c r="H10" s="159">
        <v>-76.904696000000001</v>
      </c>
      <c r="I10" s="159">
        <v>-26.037152000000003</v>
      </c>
      <c r="J10" s="159">
        <v>-0.99219199999999907</v>
      </c>
      <c r="K10" s="159">
        <v>23.523871999999997</v>
      </c>
      <c r="L10" s="159">
        <v>10.508421999999999</v>
      </c>
      <c r="M10" s="159">
        <v>0.38218800000000192</v>
      </c>
      <c r="N10" s="159">
        <v>-2.4426239999999999</v>
      </c>
      <c r="O10" s="159">
        <v>-0.52760200000000035</v>
      </c>
      <c r="P10" s="159">
        <v>14.445949999999996</v>
      </c>
      <c r="Q10" s="159">
        <v>-5.4029160000000003</v>
      </c>
      <c r="R10" s="159">
        <v>-9.1989860000000014</v>
      </c>
      <c r="S10" s="159">
        <v>30.872809999999998</v>
      </c>
      <c r="T10" s="159">
        <v>7.8308159999999951</v>
      </c>
      <c r="U10" s="159">
        <v>31.933880000000002</v>
      </c>
      <c r="V10" s="159">
        <v>33.12397</v>
      </c>
      <c r="W10" s="159">
        <v>30.347110000000001</v>
      </c>
      <c r="X10" s="159">
        <v>21.12397</v>
      </c>
      <c r="Y10" s="159">
        <v>19.953720000000001</v>
      </c>
      <c r="Z10" s="159">
        <v>10.1157</v>
      </c>
      <c r="AA10" s="159">
        <v>17.2562</v>
      </c>
      <c r="AB10" s="159">
        <v>39.272730000000003</v>
      </c>
      <c r="AC10" s="159">
        <v>21.024789999999999</v>
      </c>
      <c r="AD10" s="159">
        <v>21.223140000000001</v>
      </c>
      <c r="AE10" s="159">
        <v>45.421489999999999</v>
      </c>
      <c r="AF10" s="159">
        <v>28.760330000000003</v>
      </c>
      <c r="AG10" s="159">
        <v>28.164830000000002</v>
      </c>
      <c r="AH10" s="159">
        <v>29.156560000000002</v>
      </c>
      <c r="AI10" s="10">
        <v>31.536360000000002</v>
      </c>
      <c r="AJ10" s="10">
        <v>26.379669999999997</v>
      </c>
      <c r="AK10" s="10">
        <v>61.685449999999996</v>
      </c>
      <c r="AL10" s="10">
        <v>29.156569999999999</v>
      </c>
      <c r="AM10" s="10">
        <v>33.520060000000001</v>
      </c>
      <c r="AN10" s="169"/>
      <c r="AO10" s="169"/>
      <c r="AP10" s="169"/>
      <c r="AQ10" s="169"/>
      <c r="AR10" s="169"/>
      <c r="AS10" s="169"/>
      <c r="AT10" s="169"/>
      <c r="AU10" s="169"/>
      <c r="AV10" s="169"/>
      <c r="AW10" s="169"/>
      <c r="AX10" s="169"/>
      <c r="AY10" s="169"/>
    </row>
    <row r="11" spans="1:54" ht="15">
      <c r="A11" s="234">
        <f>YampaRiverInflow.TotalOutflow!A11</f>
        <v>43678</v>
      </c>
      <c r="B11" s="113">
        <v>70.286000000000001</v>
      </c>
      <c r="C11" s="113">
        <v>55.197000000000003</v>
      </c>
      <c r="D11" s="113">
        <v>44.478000000000002</v>
      </c>
      <c r="E11" s="159">
        <v>-22.46583</v>
      </c>
      <c r="F11" s="159">
        <v>24.441903999999994</v>
      </c>
      <c r="G11" s="159">
        <v>-38.819428000000002</v>
      </c>
      <c r="H11" s="159">
        <v>4.0788000000000029</v>
      </c>
      <c r="I11" s="159">
        <v>-24.940789999999996</v>
      </c>
      <c r="J11" s="159">
        <v>11.508968000000001</v>
      </c>
      <c r="K11" s="159">
        <v>34.079854000000005</v>
      </c>
      <c r="L11" s="159">
        <v>13.724534</v>
      </c>
      <c r="M11" s="159">
        <v>22.184847999999999</v>
      </c>
      <c r="N11" s="159">
        <v>11.868864000000002</v>
      </c>
      <c r="O11" s="159">
        <v>15.498979999999996</v>
      </c>
      <c r="P11" s="159">
        <v>39.663323999999996</v>
      </c>
      <c r="Q11" s="159">
        <v>-27.475497999999998</v>
      </c>
      <c r="R11" s="159">
        <v>-21.766008000000003</v>
      </c>
      <c r="S11" s="159">
        <v>29.917686</v>
      </c>
      <c r="T11" s="159">
        <v>25.019824</v>
      </c>
      <c r="U11" s="159">
        <v>50.280989999999996</v>
      </c>
      <c r="V11" s="159">
        <v>20.826450000000001</v>
      </c>
      <c r="W11" s="159">
        <v>44.033059999999999</v>
      </c>
      <c r="X11" s="159">
        <v>23.404959999999999</v>
      </c>
      <c r="Y11" s="159">
        <v>52.066120000000005</v>
      </c>
      <c r="Z11" s="159">
        <v>17.851240000000001</v>
      </c>
      <c r="AA11" s="159">
        <v>42.049589999999995</v>
      </c>
      <c r="AB11" s="159">
        <v>50.578510000000001</v>
      </c>
      <c r="AC11" s="159">
        <v>28.36364</v>
      </c>
      <c r="AD11" s="159">
        <v>66.446280000000002</v>
      </c>
      <c r="AE11" s="159">
        <v>91.636359999999996</v>
      </c>
      <c r="AF11" s="159">
        <v>39.272730000000003</v>
      </c>
      <c r="AG11" s="159">
        <v>23.60284</v>
      </c>
      <c r="AH11" s="159">
        <v>91.04083</v>
      </c>
      <c r="AI11" s="10">
        <v>36.693379999999998</v>
      </c>
      <c r="AJ11" s="10">
        <v>68.607789999999994</v>
      </c>
      <c r="AK11" s="10">
        <v>66.842500000000001</v>
      </c>
      <c r="AL11" s="10">
        <v>41.057389999999998</v>
      </c>
      <c r="AM11" s="10">
        <v>44.429290000000002</v>
      </c>
      <c r="AN11" s="169"/>
      <c r="AO11" s="169"/>
      <c r="AP11" s="169"/>
      <c r="AQ11" s="169"/>
      <c r="AR11" s="169"/>
      <c r="AS11" s="169"/>
      <c r="AT11" s="169"/>
      <c r="AU11" s="169"/>
      <c r="AV11" s="169"/>
      <c r="AW11" s="169"/>
      <c r="AX11" s="169"/>
      <c r="AY11" s="169"/>
    </row>
    <row r="12" spans="1:54" ht="15">
      <c r="A12" s="234">
        <f>YampaRiverInflow.TotalOutflow!A12</f>
        <v>43709</v>
      </c>
      <c r="B12" s="113">
        <v>50.374000000000002</v>
      </c>
      <c r="C12" s="113">
        <v>65.891999999999996</v>
      </c>
      <c r="D12" s="113">
        <v>44.591000000000001</v>
      </c>
      <c r="E12" s="159">
        <v>-2.1018900000000031</v>
      </c>
      <c r="F12" s="159">
        <v>29.533373999999995</v>
      </c>
      <c r="G12" s="159">
        <v>-21.287192000000001</v>
      </c>
      <c r="H12" s="159">
        <v>32.618159999999996</v>
      </c>
      <c r="I12" s="159">
        <v>1.7953199999999998</v>
      </c>
      <c r="J12" s="159">
        <v>31.247597999999996</v>
      </c>
      <c r="K12" s="159">
        <v>10.680847999999996</v>
      </c>
      <c r="L12" s="159">
        <v>16.744351999999999</v>
      </c>
      <c r="M12" s="159">
        <v>7.7189679999999967</v>
      </c>
      <c r="N12" s="159">
        <v>23.211606</v>
      </c>
      <c r="O12" s="159">
        <v>19.180725999999996</v>
      </c>
      <c r="P12" s="159">
        <v>38.334448000000002</v>
      </c>
      <c r="Q12" s="159">
        <v>-11.254766</v>
      </c>
      <c r="R12" s="159">
        <v>-1.109622000000003</v>
      </c>
      <c r="S12" s="159">
        <v>14.515779999999999</v>
      </c>
      <c r="T12" s="159">
        <v>21.008659999999999</v>
      </c>
      <c r="U12" s="159">
        <v>59.246279999999999</v>
      </c>
      <c r="V12" s="159">
        <v>36.099170000000001</v>
      </c>
      <c r="W12" s="159">
        <v>49.190080000000002</v>
      </c>
      <c r="X12" s="159">
        <v>39.133879999999998</v>
      </c>
      <c r="Y12" s="159">
        <v>48.456199999999995</v>
      </c>
      <c r="Z12" s="159">
        <v>103.95372</v>
      </c>
      <c r="AA12" s="159">
        <v>34.373550000000002</v>
      </c>
      <c r="AB12" s="159">
        <v>57.381819999999998</v>
      </c>
      <c r="AC12" s="159">
        <v>38.360330000000005</v>
      </c>
      <c r="AD12" s="159">
        <v>50.87603</v>
      </c>
      <c r="AE12" s="159">
        <v>33.83802</v>
      </c>
      <c r="AF12" s="159">
        <v>38.677690000000005</v>
      </c>
      <c r="AG12" s="159">
        <v>28.363289999999999</v>
      </c>
      <c r="AH12" s="159">
        <v>44.250949999999996</v>
      </c>
      <c r="AI12" s="10">
        <v>41.255660000000006</v>
      </c>
      <c r="AJ12" s="10">
        <v>47.999720000000003</v>
      </c>
      <c r="AK12" s="10">
        <v>78.703759999999988</v>
      </c>
      <c r="AL12" s="10">
        <v>38.875680000000003</v>
      </c>
      <c r="AM12" s="10">
        <v>32.726860000000002</v>
      </c>
      <c r="AN12" s="169"/>
      <c r="AO12" s="169"/>
      <c r="AP12" s="169"/>
      <c r="AQ12" s="169"/>
      <c r="AR12" s="169"/>
      <c r="AS12" s="169"/>
      <c r="AT12" s="169"/>
      <c r="AU12" s="169"/>
      <c r="AV12" s="169"/>
      <c r="AW12" s="169"/>
      <c r="AX12" s="169"/>
      <c r="AY12" s="169"/>
    </row>
    <row r="13" spans="1:54" ht="15">
      <c r="A13" s="234">
        <f>YampaRiverInflow.TotalOutflow!A13</f>
        <v>43739</v>
      </c>
      <c r="B13" s="113">
        <v>30.754999999999999</v>
      </c>
      <c r="C13" s="113">
        <v>39.387999999999998</v>
      </c>
      <c r="D13" s="113">
        <v>38.270000000000003</v>
      </c>
      <c r="E13" s="159">
        <v>40.35425</v>
      </c>
      <c r="F13" s="159">
        <v>-41.121540000000003</v>
      </c>
      <c r="G13" s="159">
        <v>14.638803999999997</v>
      </c>
      <c r="H13" s="159">
        <v>21.466443999999996</v>
      </c>
      <c r="I13" s="159">
        <v>16.894756000000001</v>
      </c>
      <c r="J13" s="159">
        <v>-7.0494780000000024</v>
      </c>
      <c r="K13" s="159">
        <v>28.589822000000002</v>
      </c>
      <c r="L13" s="159">
        <v>8.7653100000000013</v>
      </c>
      <c r="M13" s="159">
        <v>19.033143999999997</v>
      </c>
      <c r="N13" s="159">
        <v>24.070353999999998</v>
      </c>
      <c r="O13" s="159">
        <v>26.040343999999997</v>
      </c>
      <c r="P13" s="159">
        <v>13.166246000000003</v>
      </c>
      <c r="Q13" s="159">
        <v>20.811032000000001</v>
      </c>
      <c r="R13" s="159">
        <v>15.392737999999998</v>
      </c>
      <c r="S13" s="159">
        <v>31.104225999999993</v>
      </c>
      <c r="T13" s="159">
        <v>32.409004000000003</v>
      </c>
      <c r="U13" s="159">
        <v>36.495870000000004</v>
      </c>
      <c r="V13" s="159">
        <v>22.413220000000003</v>
      </c>
      <c r="W13" s="159">
        <v>37.884300000000003</v>
      </c>
      <c r="X13" s="159">
        <v>47.385120000000001</v>
      </c>
      <c r="Y13" s="159">
        <v>23.34545</v>
      </c>
      <c r="Z13" s="159">
        <v>20.647929999999999</v>
      </c>
      <c r="AA13" s="159">
        <v>30.664459999999998</v>
      </c>
      <c r="AB13" s="159">
        <v>41.077690000000004</v>
      </c>
      <c r="AC13" s="159">
        <v>31.060849999999999</v>
      </c>
      <c r="AD13" s="159">
        <v>69.758679999999998</v>
      </c>
      <c r="AE13" s="159">
        <v>20.94511</v>
      </c>
      <c r="AF13" s="159">
        <v>34.908660000000005</v>
      </c>
      <c r="AG13" s="159">
        <v>24.793029999999998</v>
      </c>
      <c r="AH13" s="159">
        <v>40.680699999999995</v>
      </c>
      <c r="AI13" s="10">
        <v>34.511849999999995</v>
      </c>
      <c r="AJ13" s="10">
        <v>29.513770000000001</v>
      </c>
      <c r="AK13" s="10">
        <v>19.080719999999999</v>
      </c>
      <c r="AL13" s="10">
        <v>42.445929999999997</v>
      </c>
      <c r="AM13" s="10">
        <v>56.012860000000003</v>
      </c>
      <c r="AN13" s="169"/>
      <c r="AO13" s="169"/>
      <c r="AP13" s="169"/>
      <c r="AQ13" s="169"/>
      <c r="AR13" s="169"/>
      <c r="AS13" s="169"/>
      <c r="AT13" s="169"/>
      <c r="AU13" s="169"/>
      <c r="AV13" s="169"/>
      <c r="AW13" s="169"/>
      <c r="AX13" s="169"/>
      <c r="AY13" s="169"/>
    </row>
    <row r="14" spans="1:54" ht="15">
      <c r="A14" s="234">
        <f>YampaRiverInflow.TotalOutflow!A14</f>
        <v>43770</v>
      </c>
      <c r="B14" s="113">
        <v>28.632999999999999</v>
      </c>
      <c r="C14" s="113">
        <v>38.921999999999997</v>
      </c>
      <c r="D14" s="113">
        <v>32.280999999999999</v>
      </c>
      <c r="E14" s="159">
        <v>-4.6950460000000005</v>
      </c>
      <c r="F14" s="159">
        <v>-45.966837999999996</v>
      </c>
      <c r="G14" s="159">
        <v>6.753783999999996</v>
      </c>
      <c r="H14" s="159">
        <v>-7.6327240000000023</v>
      </c>
      <c r="I14" s="159">
        <v>19.806198000000002</v>
      </c>
      <c r="J14" s="159">
        <v>-15.417266000000001</v>
      </c>
      <c r="K14" s="159">
        <v>42.873334</v>
      </c>
      <c r="L14" s="159">
        <v>18.651169999999997</v>
      </c>
      <c r="M14" s="159">
        <v>25.675046000000002</v>
      </c>
      <c r="N14" s="159">
        <v>19.488983999999995</v>
      </c>
      <c r="O14" s="159">
        <v>17.507805999999995</v>
      </c>
      <c r="P14" s="159">
        <v>8.8944699999999983</v>
      </c>
      <c r="Q14" s="159">
        <v>1.1222839999999996</v>
      </c>
      <c r="R14" s="159">
        <v>9.8448719999999987</v>
      </c>
      <c r="S14" s="159">
        <v>28.013811999999998</v>
      </c>
      <c r="T14" s="159">
        <v>15.793877999999999</v>
      </c>
      <c r="U14" s="159">
        <v>24.595040000000001</v>
      </c>
      <c r="V14" s="159">
        <v>18.446279999999998</v>
      </c>
      <c r="W14" s="159">
        <v>36.495870000000004</v>
      </c>
      <c r="X14" s="159">
        <v>27.966939999999997</v>
      </c>
      <c r="Y14" s="159">
        <v>25.487599999999997</v>
      </c>
      <c r="Z14" s="159">
        <v>23.10744</v>
      </c>
      <c r="AA14" s="159">
        <v>22.472729999999999</v>
      </c>
      <c r="AB14" s="159">
        <v>35.166530000000002</v>
      </c>
      <c r="AC14" s="159">
        <v>20.925319999999999</v>
      </c>
      <c r="AD14" s="159">
        <v>16.066120000000002</v>
      </c>
      <c r="AE14" s="159">
        <v>25.54711</v>
      </c>
      <c r="AF14" s="159">
        <v>41.950060000000001</v>
      </c>
      <c r="AG14" s="159">
        <v>23.00787</v>
      </c>
      <c r="AH14" s="159">
        <v>14.39954</v>
      </c>
      <c r="AI14" s="10">
        <v>23.602700000000002</v>
      </c>
      <c r="AJ14" s="10">
        <v>28.581400000000002</v>
      </c>
      <c r="AK14" s="10">
        <v>27.807869999999998</v>
      </c>
      <c r="AL14" s="10">
        <v>24.69378</v>
      </c>
      <c r="AM14" s="10">
        <v>22.293890000000001</v>
      </c>
      <c r="AN14" s="169"/>
      <c r="AO14" s="169"/>
      <c r="AP14" s="169"/>
      <c r="AQ14" s="169"/>
      <c r="AR14" s="169"/>
      <c r="AS14" s="169"/>
      <c r="AT14" s="169"/>
      <c r="AU14" s="169"/>
      <c r="AV14" s="169"/>
      <c r="AW14" s="169"/>
      <c r="AX14" s="169"/>
      <c r="AY14" s="169"/>
    </row>
    <row r="15" spans="1:54" ht="15">
      <c r="A15" s="234">
        <f>YampaRiverInflow.TotalOutflow!A15</f>
        <v>43800</v>
      </c>
      <c r="B15" s="113">
        <v>29.687000000000001</v>
      </c>
      <c r="C15" s="113">
        <v>28.071000000000002</v>
      </c>
      <c r="D15" s="113">
        <v>36.677</v>
      </c>
      <c r="E15" s="159">
        <v>27.004181999999997</v>
      </c>
      <c r="F15" s="159">
        <v>-14.223750000000003</v>
      </c>
      <c r="G15" s="159">
        <v>16.268739999999998</v>
      </c>
      <c r="H15" s="159">
        <v>6.4705519999999996</v>
      </c>
      <c r="I15" s="159">
        <v>17.637533999999999</v>
      </c>
      <c r="J15" s="159">
        <v>-3.9600340000000016</v>
      </c>
      <c r="K15" s="159">
        <v>24.396989999999999</v>
      </c>
      <c r="L15" s="159">
        <v>10.800360000000001</v>
      </c>
      <c r="M15" s="159">
        <v>21.260485999999997</v>
      </c>
      <c r="N15" s="159">
        <v>13.424811999999998</v>
      </c>
      <c r="O15" s="159">
        <v>8.4644880000000011</v>
      </c>
      <c r="P15" s="159">
        <v>2.3967059999999982</v>
      </c>
      <c r="Q15" s="159">
        <v>-6.7709719999999995</v>
      </c>
      <c r="R15" s="159">
        <v>0.60159199999999691</v>
      </c>
      <c r="S15" s="159">
        <v>44.223798000000002</v>
      </c>
      <c r="T15" s="159">
        <v>1.110544</v>
      </c>
      <c r="U15" s="159">
        <v>15.07438</v>
      </c>
      <c r="V15" s="159">
        <v>12.69421</v>
      </c>
      <c r="W15" s="159">
        <v>35.305790000000002</v>
      </c>
      <c r="X15" s="159">
        <v>29.355370000000001</v>
      </c>
      <c r="Y15" s="159">
        <v>13.4876</v>
      </c>
      <c r="Z15" s="159">
        <v>18.723970000000001</v>
      </c>
      <c r="AA15" s="159">
        <v>15.471069999999999</v>
      </c>
      <c r="AB15" s="159">
        <v>19.100490000000001</v>
      </c>
      <c r="AC15" s="159">
        <v>3.9664899999999998</v>
      </c>
      <c r="AD15" s="159">
        <v>23.801650000000002</v>
      </c>
      <c r="AE15" s="159">
        <v>57.520660000000007</v>
      </c>
      <c r="AF15" s="159">
        <v>23.99954</v>
      </c>
      <c r="AG15" s="159">
        <v>19.4375</v>
      </c>
      <c r="AH15" s="159">
        <v>33.916870000000003</v>
      </c>
      <c r="AI15" s="10">
        <v>31.734860000000001</v>
      </c>
      <c r="AJ15" s="10">
        <v>22.7103</v>
      </c>
      <c r="AK15" s="10">
        <v>25.368259999999999</v>
      </c>
      <c r="AL15" s="10">
        <v>31.6557</v>
      </c>
      <c r="AM15" s="10">
        <v>22.412740000000003</v>
      </c>
      <c r="AN15" s="169"/>
      <c r="AO15" s="169"/>
      <c r="AP15" s="169"/>
      <c r="AQ15" s="169"/>
      <c r="AR15" s="169"/>
      <c r="AS15" s="169"/>
      <c r="AT15" s="169"/>
      <c r="AU15" s="169"/>
      <c r="AV15" s="169"/>
      <c r="AW15" s="169"/>
      <c r="AX15" s="169"/>
      <c r="AY15" s="169"/>
    </row>
    <row r="16" spans="1:54" ht="15">
      <c r="A16" s="234">
        <f>YampaRiverInflow.TotalOutflow!A16</f>
        <v>43831</v>
      </c>
      <c r="B16" s="113">
        <v>38.901000000000003</v>
      </c>
      <c r="C16" s="113">
        <v>44.957000000000001</v>
      </c>
      <c r="D16" s="113">
        <v>34.639000000000003</v>
      </c>
      <c r="E16" s="159">
        <v>14.408378000000001</v>
      </c>
      <c r="F16" s="159">
        <v>-20.071922000000001</v>
      </c>
      <c r="G16" s="159">
        <v>13.077360000000001</v>
      </c>
      <c r="H16" s="159">
        <v>19.310572000000001</v>
      </c>
      <c r="I16" s="159">
        <v>30.633921999999998</v>
      </c>
      <c r="J16" s="159">
        <v>-8.3519860000000001</v>
      </c>
      <c r="K16" s="159">
        <v>20.166415999999998</v>
      </c>
      <c r="L16" s="159">
        <v>-5.3256900000000025</v>
      </c>
      <c r="M16" s="159">
        <v>2.6823760000000001</v>
      </c>
      <c r="N16" s="159">
        <v>29.809785999999992</v>
      </c>
      <c r="O16" s="159">
        <v>0.14888199999999779</v>
      </c>
      <c r="P16" s="159">
        <v>188.36769600000002</v>
      </c>
      <c r="Q16" s="159">
        <v>-19.261465999999999</v>
      </c>
      <c r="R16" s="159">
        <v>-11.55139</v>
      </c>
      <c r="S16" s="159">
        <v>25.526097999999998</v>
      </c>
      <c r="T16" s="159">
        <v>1.3745679999999993</v>
      </c>
      <c r="U16" s="159">
        <v>21.421490000000002</v>
      </c>
      <c r="V16" s="159">
        <v>24.198349999999998</v>
      </c>
      <c r="W16" s="159">
        <v>42.049589999999995</v>
      </c>
      <c r="X16" s="159">
        <v>21.61983</v>
      </c>
      <c r="Y16" s="159">
        <v>18.446279999999998</v>
      </c>
      <c r="Z16" s="159">
        <v>23.206610000000001</v>
      </c>
      <c r="AA16" s="159">
        <v>20.033060000000003</v>
      </c>
      <c r="AB16" s="159">
        <v>101.09752</v>
      </c>
      <c r="AC16" s="159">
        <v>22.61157</v>
      </c>
      <c r="AD16" s="159">
        <v>23.206610000000001</v>
      </c>
      <c r="AE16" s="159">
        <v>42.247930000000004</v>
      </c>
      <c r="AF16" s="159">
        <v>34.11524</v>
      </c>
      <c r="AG16" s="159">
        <v>41.255679999999998</v>
      </c>
      <c r="AH16" s="159">
        <v>24.792830000000002</v>
      </c>
      <c r="AI16" s="10">
        <v>40.065640000000002</v>
      </c>
      <c r="AJ16" s="10">
        <v>37.883839999999999</v>
      </c>
      <c r="AK16" s="10">
        <v>23.007810000000003</v>
      </c>
      <c r="AL16" s="10">
        <v>30.743310000000001</v>
      </c>
      <c r="AM16" s="10">
        <v>-35.333798000000002</v>
      </c>
      <c r="AN16" s="169"/>
      <c r="AO16" s="169"/>
      <c r="AP16" s="169"/>
      <c r="AQ16" s="169"/>
      <c r="AR16" s="169"/>
      <c r="AS16" s="169"/>
      <c r="AT16" s="169"/>
      <c r="AU16" s="169"/>
      <c r="AV16" s="169"/>
      <c r="AW16" s="169"/>
      <c r="AX16" s="169"/>
      <c r="AY16" s="169"/>
    </row>
    <row r="17" spans="1:51" ht="15">
      <c r="A17" s="234">
        <f>YampaRiverInflow.TotalOutflow!A17</f>
        <v>43862</v>
      </c>
      <c r="B17" s="113">
        <v>52.893000000000001</v>
      </c>
      <c r="C17" s="113">
        <v>45.262</v>
      </c>
      <c r="D17" s="113">
        <v>42.972000000000001</v>
      </c>
      <c r="E17" s="159">
        <v>33.428339999999999</v>
      </c>
      <c r="F17" s="159">
        <v>8.9494680000000013</v>
      </c>
      <c r="G17" s="159">
        <v>9.201842000000001</v>
      </c>
      <c r="H17" s="159">
        <v>5.149061999999998</v>
      </c>
      <c r="I17" s="159">
        <v>31.733646</v>
      </c>
      <c r="J17" s="159">
        <v>-5.7021720000000027</v>
      </c>
      <c r="K17" s="159">
        <v>24.577362000000001</v>
      </c>
      <c r="L17" s="159">
        <v>5.5440619999999985</v>
      </c>
      <c r="M17" s="159">
        <v>2.5809760000000006</v>
      </c>
      <c r="N17" s="159">
        <v>19.033522000000001</v>
      </c>
      <c r="O17" s="159">
        <v>7.0302340000000001</v>
      </c>
      <c r="P17" s="159">
        <v>85.799055999999993</v>
      </c>
      <c r="Q17" s="159">
        <v>-9.7793939999999999</v>
      </c>
      <c r="R17" s="159">
        <v>38.657699999999991</v>
      </c>
      <c r="S17" s="159">
        <v>12.339405999999999</v>
      </c>
      <c r="T17" s="159">
        <v>23.60331</v>
      </c>
      <c r="U17" s="159">
        <v>17.2562</v>
      </c>
      <c r="V17" s="159">
        <v>16.066120000000002</v>
      </c>
      <c r="W17" s="159">
        <v>48.99174</v>
      </c>
      <c r="X17" s="159">
        <v>36.297519999999999</v>
      </c>
      <c r="Y17" s="159">
        <v>25.745450000000002</v>
      </c>
      <c r="Z17" s="159">
        <v>24.39669</v>
      </c>
      <c r="AA17" s="159">
        <v>35.66281</v>
      </c>
      <c r="AB17" s="159">
        <v>125.57355</v>
      </c>
      <c r="AC17" s="159">
        <v>20.429749999999999</v>
      </c>
      <c r="AD17" s="159">
        <v>29.355370000000001</v>
      </c>
      <c r="AE17" s="159">
        <v>90.644630000000006</v>
      </c>
      <c r="AF17" s="159">
        <v>38.478989999999996</v>
      </c>
      <c r="AG17" s="159">
        <v>35.16657</v>
      </c>
      <c r="AH17" s="159">
        <v>33.321769999999994</v>
      </c>
      <c r="AI17" s="10">
        <v>18.842610000000001</v>
      </c>
      <c r="AJ17" s="10">
        <v>38.875690000000006</v>
      </c>
      <c r="AK17" s="10">
        <v>32.449240000000003</v>
      </c>
      <c r="AL17" s="10">
        <v>39.450900000000004</v>
      </c>
      <c r="AM17" s="10">
        <v>-35.678773999999997</v>
      </c>
      <c r="AN17" s="169"/>
      <c r="AO17" s="169"/>
      <c r="AP17" s="169"/>
      <c r="AQ17" s="169"/>
      <c r="AR17" s="169"/>
      <c r="AS17" s="169"/>
      <c r="AT17" s="169"/>
      <c r="AU17" s="169"/>
      <c r="AV17" s="169"/>
      <c r="AW17" s="169"/>
      <c r="AX17" s="169"/>
      <c r="AY17" s="169"/>
    </row>
    <row r="18" spans="1:51" ht="15">
      <c r="A18" s="234">
        <f>YampaRiverInflow.TotalOutflow!A18</f>
        <v>43891</v>
      </c>
      <c r="B18" s="113">
        <v>21.448</v>
      </c>
      <c r="C18" s="113">
        <v>34.530999999999999</v>
      </c>
      <c r="D18" s="113">
        <v>46.4</v>
      </c>
      <c r="E18" s="159">
        <v>52.296472000000009</v>
      </c>
      <c r="F18" s="159">
        <v>47.387336000000005</v>
      </c>
      <c r="G18" s="159">
        <v>11.779536</v>
      </c>
      <c r="H18" s="159">
        <v>64.980252000000007</v>
      </c>
      <c r="I18" s="159">
        <v>40.112389999999998</v>
      </c>
      <c r="J18" s="159">
        <v>-5.6985580000000011</v>
      </c>
      <c r="K18" s="159">
        <v>30.219604</v>
      </c>
      <c r="L18" s="159">
        <v>24.668741999999998</v>
      </c>
      <c r="M18" s="159">
        <v>25.485123999999995</v>
      </c>
      <c r="N18" s="159">
        <v>37.985829999999993</v>
      </c>
      <c r="O18" s="159">
        <v>23.852601999999997</v>
      </c>
      <c r="P18" s="159">
        <v>33.571293999999995</v>
      </c>
      <c r="Q18" s="159">
        <v>18.785719999999998</v>
      </c>
      <c r="R18" s="159">
        <v>66.418819999999997</v>
      </c>
      <c r="S18" s="159">
        <v>7.6782579999999996</v>
      </c>
      <c r="T18" s="159">
        <v>63.272730000000003</v>
      </c>
      <c r="U18" s="159">
        <v>48.99174</v>
      </c>
      <c r="V18" s="159">
        <v>19.834709999999998</v>
      </c>
      <c r="W18" s="159">
        <v>54.009920000000001</v>
      </c>
      <c r="X18" s="159">
        <v>55.160330000000002</v>
      </c>
      <c r="Y18" s="159">
        <v>23.22645</v>
      </c>
      <c r="Z18" s="159">
        <v>42.842980000000004</v>
      </c>
      <c r="AA18" s="159">
        <v>27.59008</v>
      </c>
      <c r="AB18" s="159">
        <v>69.104129999999998</v>
      </c>
      <c r="AC18" s="159">
        <v>49.190080000000002</v>
      </c>
      <c r="AD18" s="159">
        <v>44.628099999999996</v>
      </c>
      <c r="AE18" s="159">
        <v>82.373550000000009</v>
      </c>
      <c r="AF18" s="159">
        <v>74.04258999999999</v>
      </c>
      <c r="AG18" s="159">
        <v>59.404600000000002</v>
      </c>
      <c r="AH18" s="159">
        <v>42.445689999999999</v>
      </c>
      <c r="AI18" s="10">
        <v>22.21454</v>
      </c>
      <c r="AJ18" s="10">
        <v>58.769889999999997</v>
      </c>
      <c r="AK18" s="10">
        <v>31.517060000000001</v>
      </c>
      <c r="AL18" s="10">
        <v>41.176480000000005</v>
      </c>
      <c r="AM18" s="10">
        <v>1.4208999999999996</v>
      </c>
      <c r="AN18" s="169"/>
      <c r="AO18" s="169"/>
      <c r="AP18" s="169"/>
      <c r="AQ18" s="169"/>
      <c r="AR18" s="169"/>
      <c r="AS18" s="169"/>
      <c r="AT18" s="169"/>
      <c r="AU18" s="169"/>
      <c r="AV18" s="169"/>
      <c r="AW18" s="169"/>
      <c r="AX18" s="169"/>
      <c r="AY18" s="169"/>
    </row>
    <row r="19" spans="1:51" ht="15">
      <c r="A19" s="234">
        <f>YampaRiverInflow.TotalOutflow!A19</f>
        <v>43922</v>
      </c>
      <c r="B19" s="113">
        <v>18.145</v>
      </c>
      <c r="C19" s="113">
        <v>34.011000000000003</v>
      </c>
      <c r="D19" s="113">
        <v>29.408999999999999</v>
      </c>
      <c r="E19" s="159">
        <v>28.224768000000001</v>
      </c>
      <c r="F19" s="159">
        <v>6.8782900000000007</v>
      </c>
      <c r="G19" s="159">
        <v>6.4497519999999966</v>
      </c>
      <c r="H19" s="159">
        <v>-1.6270880000000034</v>
      </c>
      <c r="I19" s="159">
        <v>27.136765999999998</v>
      </c>
      <c r="J19" s="159">
        <v>10.345166000000001</v>
      </c>
      <c r="K19" s="159">
        <v>35.310705999999996</v>
      </c>
      <c r="L19" s="159">
        <v>19.30078</v>
      </c>
      <c r="M19" s="159">
        <v>3.5616000000000003</v>
      </c>
      <c r="N19" s="159">
        <v>41.938178000000001</v>
      </c>
      <c r="O19" s="159">
        <v>40.074694000000001</v>
      </c>
      <c r="P19" s="159">
        <v>1.3631199999999954</v>
      </c>
      <c r="Q19" s="159">
        <v>-2.5694920000000012</v>
      </c>
      <c r="R19" s="159">
        <v>-26.212883999999999</v>
      </c>
      <c r="S19" s="159">
        <v>3.6764540000000014</v>
      </c>
      <c r="T19" s="159">
        <v>29.157019999999999</v>
      </c>
      <c r="U19" s="159">
        <v>70.294210000000007</v>
      </c>
      <c r="V19" s="159">
        <v>23.60331</v>
      </c>
      <c r="W19" s="159">
        <v>16.8</v>
      </c>
      <c r="X19" s="159">
        <v>35.028100000000002</v>
      </c>
      <c r="Y19" s="159">
        <v>13.62645</v>
      </c>
      <c r="Z19" s="159">
        <v>32.747109999999999</v>
      </c>
      <c r="AA19" s="159">
        <v>39.133879999999998</v>
      </c>
      <c r="AB19" s="159">
        <v>90.902479999999997</v>
      </c>
      <c r="AC19" s="159">
        <v>33.758679999999998</v>
      </c>
      <c r="AD19" s="159">
        <v>33.699169999999995</v>
      </c>
      <c r="AE19" s="159">
        <v>29.79214</v>
      </c>
      <c r="AF19" s="159">
        <v>43.080640000000002</v>
      </c>
      <c r="AG19" s="159">
        <v>88.700450000000004</v>
      </c>
      <c r="AH19" s="159">
        <v>43.635820000000002</v>
      </c>
      <c r="AI19" s="10">
        <v>17.01784</v>
      </c>
      <c r="AJ19" s="10">
        <v>26.498860000000001</v>
      </c>
      <c r="AK19" s="10">
        <v>22.988139999999998</v>
      </c>
      <c r="AL19" s="10">
        <v>25.348419999999997</v>
      </c>
      <c r="AM19" s="10">
        <v>1.8474620000000004</v>
      </c>
      <c r="AN19" s="169"/>
      <c r="AO19" s="169"/>
      <c r="AP19" s="169"/>
      <c r="AQ19" s="169"/>
      <c r="AR19" s="169"/>
      <c r="AS19" s="169"/>
      <c r="AT19" s="169"/>
      <c r="AU19" s="169"/>
      <c r="AV19" s="169"/>
      <c r="AW19" s="169"/>
      <c r="AX19" s="169"/>
      <c r="AY19" s="169"/>
    </row>
    <row r="20" spans="1:51" ht="15">
      <c r="A20" s="234">
        <f>YampaRiverInflow.TotalOutflow!A20</f>
        <v>43952</v>
      </c>
      <c r="B20" s="113">
        <v>17.602</v>
      </c>
      <c r="C20" s="113">
        <v>19.846</v>
      </c>
      <c r="D20" s="113">
        <v>29.04</v>
      </c>
      <c r="E20" s="159">
        <v>6.1013739999999999</v>
      </c>
      <c r="F20" s="159">
        <v>10.639998</v>
      </c>
      <c r="G20" s="159">
        <v>-44.029232</v>
      </c>
      <c r="H20" s="159">
        <v>-35.628662000000006</v>
      </c>
      <c r="I20" s="159">
        <v>13.395087999999999</v>
      </c>
      <c r="J20" s="159">
        <v>14.373129999999998</v>
      </c>
      <c r="K20" s="159">
        <v>12.015425999999998</v>
      </c>
      <c r="L20" s="159">
        <v>20.550333999999999</v>
      </c>
      <c r="M20" s="159">
        <v>18.579722</v>
      </c>
      <c r="N20" s="159">
        <v>24.659790000000001</v>
      </c>
      <c r="O20" s="159">
        <v>21.803582000000002</v>
      </c>
      <c r="P20" s="159">
        <v>0.19014400000000023</v>
      </c>
      <c r="Q20" s="159">
        <v>-5.5054859999999994</v>
      </c>
      <c r="R20" s="159">
        <v>-26.211384000000006</v>
      </c>
      <c r="S20" s="159">
        <v>7.738929999999999</v>
      </c>
      <c r="T20" s="159">
        <v>15.471069999999999</v>
      </c>
      <c r="U20" s="159">
        <v>41.137190000000004</v>
      </c>
      <c r="V20" s="159">
        <v>13.289260000000001</v>
      </c>
      <c r="W20" s="159">
        <v>27.570250000000001</v>
      </c>
      <c r="X20" s="159">
        <v>34.690910000000002</v>
      </c>
      <c r="Y20" s="159">
        <v>21.163640000000001</v>
      </c>
      <c r="Z20" s="159">
        <v>23.543800000000001</v>
      </c>
      <c r="AA20" s="159">
        <v>34.333880000000001</v>
      </c>
      <c r="AB20" s="159">
        <v>67.140500000000003</v>
      </c>
      <c r="AC20" s="159">
        <v>34.274380000000001</v>
      </c>
      <c r="AD20" s="159">
        <v>36.813220000000001</v>
      </c>
      <c r="AE20" s="159">
        <v>20.429749999999999</v>
      </c>
      <c r="AF20" s="159">
        <v>51.173209999999997</v>
      </c>
      <c r="AG20" s="159">
        <v>36.138489999999997</v>
      </c>
      <c r="AH20" s="159">
        <v>21.024139999999999</v>
      </c>
      <c r="AI20" s="10">
        <v>18.545120000000001</v>
      </c>
      <c r="AJ20" s="10">
        <v>27.252549999999999</v>
      </c>
      <c r="AK20" s="10">
        <v>27.252610000000001</v>
      </c>
      <c r="AL20" s="10">
        <v>28.958279999999998</v>
      </c>
      <c r="AM20" s="10">
        <v>-17.974883999999999</v>
      </c>
      <c r="AN20" s="169"/>
      <c r="AO20" s="169"/>
      <c r="AP20" s="169"/>
      <c r="AQ20" s="169"/>
      <c r="AR20" s="169"/>
      <c r="AS20" s="169"/>
      <c r="AT20" s="169"/>
      <c r="AU20" s="169"/>
      <c r="AV20" s="169"/>
      <c r="AW20" s="169"/>
      <c r="AX20" s="169"/>
      <c r="AY20" s="169"/>
    </row>
    <row r="21" spans="1:51" ht="15">
      <c r="A21" s="234">
        <f>YampaRiverInflow.TotalOutflow!A21</f>
        <v>43983</v>
      </c>
      <c r="B21" s="113">
        <v>7.0679999999999996</v>
      </c>
      <c r="C21" s="113">
        <v>8.1999999999999993</v>
      </c>
      <c r="D21" s="113">
        <v>25.971</v>
      </c>
      <c r="E21" s="159">
        <v>7.7158159999999985</v>
      </c>
      <c r="F21" s="159">
        <v>14.244779999999999</v>
      </c>
      <c r="G21" s="159">
        <v>-27.190472000000003</v>
      </c>
      <c r="H21" s="159">
        <v>-26.814078000000002</v>
      </c>
      <c r="I21" s="159">
        <v>4.3700580000000011</v>
      </c>
      <c r="J21" s="159">
        <v>17.001467999999996</v>
      </c>
      <c r="K21" s="159">
        <v>15.287422000000003</v>
      </c>
      <c r="L21" s="159">
        <v>10.805857999999999</v>
      </c>
      <c r="M21" s="159">
        <v>17.742493999999997</v>
      </c>
      <c r="N21" s="159">
        <v>3.4259199999999983</v>
      </c>
      <c r="O21" s="159">
        <v>8.1729199999999995</v>
      </c>
      <c r="P21" s="159">
        <v>12.473674000000001</v>
      </c>
      <c r="Q21" s="159">
        <v>1.061094</v>
      </c>
      <c r="R21" s="159">
        <v>22.368065999999995</v>
      </c>
      <c r="S21" s="159">
        <v>-1.3633040000000001</v>
      </c>
      <c r="T21" s="159">
        <v>31.73554</v>
      </c>
      <c r="U21" s="159">
        <v>15.272729999999999</v>
      </c>
      <c r="V21" s="159">
        <v>13.68595</v>
      </c>
      <c r="W21" s="159">
        <v>32.07273</v>
      </c>
      <c r="X21" s="159">
        <v>48.238019999999999</v>
      </c>
      <c r="Y21" s="159">
        <v>6.5057900000000002</v>
      </c>
      <c r="Z21" s="159">
        <v>14.280989999999999</v>
      </c>
      <c r="AA21" s="159">
        <v>20.826450000000001</v>
      </c>
      <c r="AB21" s="159">
        <v>11.9405</v>
      </c>
      <c r="AC21" s="159">
        <v>14.67769</v>
      </c>
      <c r="AD21" s="159">
        <v>31.73554</v>
      </c>
      <c r="AE21" s="159">
        <v>13.4876</v>
      </c>
      <c r="AF21" s="159">
        <v>35.543419999999998</v>
      </c>
      <c r="AG21" s="159">
        <v>23.741799999999998</v>
      </c>
      <c r="AH21" s="159">
        <v>24.39593</v>
      </c>
      <c r="AI21" s="10">
        <v>22.730180000000001</v>
      </c>
      <c r="AJ21" s="10">
        <v>25.189630000000001</v>
      </c>
      <c r="AK21" s="10">
        <v>26.0823</v>
      </c>
      <c r="AL21" s="10">
        <v>25.58633</v>
      </c>
      <c r="AM21" s="10">
        <v>-10.634887999999998</v>
      </c>
      <c r="AN21" s="169"/>
      <c r="AO21" s="169"/>
      <c r="AP21" s="169"/>
      <c r="AQ21" s="169"/>
      <c r="AR21" s="169"/>
      <c r="AS21" s="169"/>
      <c r="AT21" s="169"/>
      <c r="AU21" s="169"/>
      <c r="AV21" s="169"/>
      <c r="AW21" s="169"/>
      <c r="AX21" s="169"/>
      <c r="AY21" s="169"/>
    </row>
    <row r="22" spans="1:51" ht="15">
      <c r="A22" s="234">
        <f>YampaRiverInflow.TotalOutflow!A22</f>
        <v>44013</v>
      </c>
      <c r="B22" s="113">
        <v>48.612000000000002</v>
      </c>
      <c r="C22" s="113">
        <v>44.593000000000004</v>
      </c>
      <c r="D22" s="113">
        <v>36.543999999999997</v>
      </c>
      <c r="E22" s="159">
        <v>14.509131999999999</v>
      </c>
      <c r="F22" s="159">
        <v>4.3607659999999964</v>
      </c>
      <c r="G22" s="159">
        <v>-76.904696000000001</v>
      </c>
      <c r="H22" s="159">
        <v>-26.037152000000003</v>
      </c>
      <c r="I22" s="159">
        <v>-0.99219199999999907</v>
      </c>
      <c r="J22" s="159">
        <v>23.523871999999997</v>
      </c>
      <c r="K22" s="159">
        <v>10.508421999999999</v>
      </c>
      <c r="L22" s="159">
        <v>0.38218800000000192</v>
      </c>
      <c r="M22" s="159">
        <v>-2.4426239999999999</v>
      </c>
      <c r="N22" s="159">
        <v>-0.52760200000000035</v>
      </c>
      <c r="O22" s="159">
        <v>14.445949999999996</v>
      </c>
      <c r="P22" s="159">
        <v>-5.4029160000000003</v>
      </c>
      <c r="Q22" s="159">
        <v>-9.1989860000000014</v>
      </c>
      <c r="R22" s="159">
        <v>30.872809999999998</v>
      </c>
      <c r="S22" s="159">
        <v>7.8308159999999951</v>
      </c>
      <c r="T22" s="159">
        <v>31.933880000000002</v>
      </c>
      <c r="U22" s="159">
        <v>33.12397</v>
      </c>
      <c r="V22" s="159">
        <v>30.347110000000001</v>
      </c>
      <c r="W22" s="159">
        <v>21.12397</v>
      </c>
      <c r="X22" s="159">
        <v>19.953720000000001</v>
      </c>
      <c r="Y22" s="159">
        <v>10.1157</v>
      </c>
      <c r="Z22" s="159">
        <v>17.2562</v>
      </c>
      <c r="AA22" s="159">
        <v>39.272730000000003</v>
      </c>
      <c r="AB22" s="159">
        <v>21.024789999999999</v>
      </c>
      <c r="AC22" s="159">
        <v>21.223140000000001</v>
      </c>
      <c r="AD22" s="159">
        <v>45.421489999999999</v>
      </c>
      <c r="AE22" s="159">
        <v>28.760330000000003</v>
      </c>
      <c r="AF22" s="159">
        <v>28.164830000000002</v>
      </c>
      <c r="AG22" s="159">
        <v>29.156560000000002</v>
      </c>
      <c r="AH22" s="159">
        <v>31.536360000000002</v>
      </c>
      <c r="AI22" s="10">
        <v>26.379669999999997</v>
      </c>
      <c r="AJ22" s="10">
        <v>61.685449999999996</v>
      </c>
      <c r="AK22" s="10">
        <v>29.156569999999999</v>
      </c>
      <c r="AL22" s="10">
        <v>33.520060000000001</v>
      </c>
      <c r="AM22" s="10">
        <v>-4.7430320000000004</v>
      </c>
      <c r="AN22" s="169"/>
      <c r="AO22" s="169"/>
      <c r="AP22" s="169"/>
      <c r="AQ22" s="169"/>
      <c r="AR22" s="169"/>
      <c r="AS22" s="169"/>
      <c r="AT22" s="169"/>
      <c r="AU22" s="169"/>
      <c r="AV22" s="169"/>
      <c r="AW22" s="169"/>
      <c r="AX22" s="169"/>
      <c r="AY22" s="169"/>
    </row>
    <row r="23" spans="1:51" ht="15">
      <c r="A23" s="234">
        <f>YampaRiverInflow.TotalOutflow!A23</f>
        <v>44044</v>
      </c>
      <c r="B23" s="113">
        <v>74.106999999999999</v>
      </c>
      <c r="C23" s="113">
        <v>57.478999999999999</v>
      </c>
      <c r="D23" s="113">
        <v>44.478000000000002</v>
      </c>
      <c r="E23" s="159">
        <v>24.441903999999994</v>
      </c>
      <c r="F23" s="159">
        <v>-38.819428000000002</v>
      </c>
      <c r="G23" s="159">
        <v>4.0788000000000029</v>
      </c>
      <c r="H23" s="159">
        <v>-24.940789999999996</v>
      </c>
      <c r="I23" s="159">
        <v>11.508968000000001</v>
      </c>
      <c r="J23" s="159">
        <v>34.079854000000005</v>
      </c>
      <c r="K23" s="159">
        <v>13.724534</v>
      </c>
      <c r="L23" s="159">
        <v>22.184847999999999</v>
      </c>
      <c r="M23" s="159">
        <v>11.868864000000002</v>
      </c>
      <c r="N23" s="159">
        <v>15.498979999999996</v>
      </c>
      <c r="O23" s="159">
        <v>39.663323999999996</v>
      </c>
      <c r="P23" s="159">
        <v>-27.475497999999998</v>
      </c>
      <c r="Q23" s="159">
        <v>-21.766008000000003</v>
      </c>
      <c r="R23" s="159">
        <v>29.917686</v>
      </c>
      <c r="S23" s="159">
        <v>25.019824</v>
      </c>
      <c r="T23" s="159">
        <v>50.280989999999996</v>
      </c>
      <c r="U23" s="159">
        <v>20.826450000000001</v>
      </c>
      <c r="V23" s="159">
        <v>44.033059999999999</v>
      </c>
      <c r="W23" s="159">
        <v>23.404959999999999</v>
      </c>
      <c r="X23" s="159">
        <v>52.066120000000005</v>
      </c>
      <c r="Y23" s="159">
        <v>17.851240000000001</v>
      </c>
      <c r="Z23" s="159">
        <v>42.049589999999995</v>
      </c>
      <c r="AA23" s="159">
        <v>50.578510000000001</v>
      </c>
      <c r="AB23" s="159">
        <v>28.36364</v>
      </c>
      <c r="AC23" s="159">
        <v>66.446280000000002</v>
      </c>
      <c r="AD23" s="159">
        <v>91.636359999999996</v>
      </c>
      <c r="AE23" s="159">
        <v>39.272730000000003</v>
      </c>
      <c r="AF23" s="159">
        <v>23.60284</v>
      </c>
      <c r="AG23" s="159">
        <v>91.04083</v>
      </c>
      <c r="AH23" s="159">
        <v>36.693379999999998</v>
      </c>
      <c r="AI23" s="10">
        <v>68.607789999999994</v>
      </c>
      <c r="AJ23" s="10">
        <v>66.842500000000001</v>
      </c>
      <c r="AK23" s="10">
        <v>41.057389999999998</v>
      </c>
      <c r="AL23" s="10">
        <v>44.429290000000002</v>
      </c>
      <c r="AM23" s="10">
        <v>-20.440944000000002</v>
      </c>
      <c r="AN23" s="169"/>
      <c r="AO23" s="169"/>
      <c r="AP23" s="169"/>
      <c r="AQ23" s="169"/>
      <c r="AR23" s="169"/>
      <c r="AS23" s="169"/>
      <c r="AT23" s="169"/>
      <c r="AU23" s="169"/>
      <c r="AV23" s="169"/>
      <c r="AW23" s="169"/>
      <c r="AX23" s="169"/>
      <c r="AY23" s="169"/>
    </row>
    <row r="24" spans="1:51" ht="15">
      <c r="A24" s="234">
        <f>YampaRiverInflow.TotalOutflow!A24</f>
        <v>44075</v>
      </c>
      <c r="B24" s="113">
        <v>50.381</v>
      </c>
      <c r="C24" s="113">
        <v>70.260000000000005</v>
      </c>
      <c r="D24" s="113">
        <v>44.591000000000001</v>
      </c>
      <c r="E24" s="159">
        <v>29.533373999999995</v>
      </c>
      <c r="F24" s="159">
        <v>-21.287192000000001</v>
      </c>
      <c r="G24" s="159">
        <v>32.618159999999996</v>
      </c>
      <c r="H24" s="159">
        <v>1.7953199999999998</v>
      </c>
      <c r="I24" s="159">
        <v>31.247597999999996</v>
      </c>
      <c r="J24" s="159">
        <v>10.680847999999996</v>
      </c>
      <c r="K24" s="159">
        <v>16.744351999999999</v>
      </c>
      <c r="L24" s="159">
        <v>7.7189679999999967</v>
      </c>
      <c r="M24" s="159">
        <v>23.211606</v>
      </c>
      <c r="N24" s="159">
        <v>19.180725999999996</v>
      </c>
      <c r="O24" s="159">
        <v>38.334448000000002</v>
      </c>
      <c r="P24" s="159">
        <v>-11.254766</v>
      </c>
      <c r="Q24" s="159">
        <v>-1.109622000000003</v>
      </c>
      <c r="R24" s="159">
        <v>14.515779999999999</v>
      </c>
      <c r="S24" s="159">
        <v>21.008659999999999</v>
      </c>
      <c r="T24" s="159">
        <v>59.246279999999999</v>
      </c>
      <c r="U24" s="159">
        <v>36.099170000000001</v>
      </c>
      <c r="V24" s="159">
        <v>49.190080000000002</v>
      </c>
      <c r="W24" s="159">
        <v>39.133879999999998</v>
      </c>
      <c r="X24" s="159">
        <v>48.456199999999995</v>
      </c>
      <c r="Y24" s="159">
        <v>103.95372</v>
      </c>
      <c r="Z24" s="159">
        <v>34.373550000000002</v>
      </c>
      <c r="AA24" s="159">
        <v>57.381819999999998</v>
      </c>
      <c r="AB24" s="159">
        <v>38.360330000000005</v>
      </c>
      <c r="AC24" s="159">
        <v>50.87603</v>
      </c>
      <c r="AD24" s="159">
        <v>33.83802</v>
      </c>
      <c r="AE24" s="159">
        <v>38.677690000000005</v>
      </c>
      <c r="AF24" s="159">
        <v>28.363289999999999</v>
      </c>
      <c r="AG24" s="159">
        <v>44.250949999999996</v>
      </c>
      <c r="AH24" s="159">
        <v>41.255660000000006</v>
      </c>
      <c r="AI24" s="10">
        <v>47.999720000000003</v>
      </c>
      <c r="AJ24" s="10">
        <v>78.703759999999988</v>
      </c>
      <c r="AK24" s="10">
        <v>38.875680000000003</v>
      </c>
      <c r="AL24" s="10">
        <v>32.726860000000002</v>
      </c>
      <c r="AM24" s="10">
        <v>-9.8468000000002581E-2</v>
      </c>
      <c r="AN24" s="169"/>
      <c r="AO24" s="169"/>
      <c r="AP24" s="169"/>
      <c r="AQ24" s="169"/>
      <c r="AR24" s="169"/>
      <c r="AS24" s="169"/>
      <c r="AT24" s="169"/>
      <c r="AU24" s="169"/>
      <c r="AV24" s="169"/>
      <c r="AW24" s="169"/>
      <c r="AX24" s="169"/>
      <c r="AY24" s="169"/>
    </row>
    <row r="25" spans="1:51" ht="15">
      <c r="A25" s="234">
        <f>YampaRiverInflow.TotalOutflow!A25</f>
        <v>44105</v>
      </c>
      <c r="B25" s="113">
        <v>38.270000000000003</v>
      </c>
      <c r="C25" s="113">
        <v>38.270000000000003</v>
      </c>
      <c r="D25" s="113">
        <v>38.270000000000003</v>
      </c>
      <c r="E25" s="159">
        <v>-41.121540000000003</v>
      </c>
      <c r="F25" s="159">
        <v>14.638803999999997</v>
      </c>
      <c r="G25" s="159">
        <v>21.466443999999996</v>
      </c>
      <c r="H25" s="159">
        <v>16.894756000000001</v>
      </c>
      <c r="I25" s="159">
        <v>-7.0494780000000024</v>
      </c>
      <c r="J25" s="159">
        <v>28.589822000000002</v>
      </c>
      <c r="K25" s="159">
        <v>8.7653100000000013</v>
      </c>
      <c r="L25" s="159">
        <v>19.033143999999997</v>
      </c>
      <c r="M25" s="159">
        <v>24.070353999999998</v>
      </c>
      <c r="N25" s="159">
        <v>26.040343999999997</v>
      </c>
      <c r="O25" s="159">
        <v>13.166246000000003</v>
      </c>
      <c r="P25" s="159">
        <v>20.811032000000001</v>
      </c>
      <c r="Q25" s="159">
        <v>15.392737999999998</v>
      </c>
      <c r="R25" s="159">
        <v>31.104225999999993</v>
      </c>
      <c r="S25" s="159">
        <v>32.409004000000003</v>
      </c>
      <c r="T25" s="159">
        <v>36.495870000000004</v>
      </c>
      <c r="U25" s="159">
        <v>22.413220000000003</v>
      </c>
      <c r="V25" s="159">
        <v>37.884300000000003</v>
      </c>
      <c r="W25" s="159">
        <v>47.385120000000001</v>
      </c>
      <c r="X25" s="159">
        <v>23.34545</v>
      </c>
      <c r="Y25" s="159">
        <v>20.647929999999999</v>
      </c>
      <c r="Z25" s="159">
        <v>30.664459999999998</v>
      </c>
      <c r="AA25" s="159">
        <v>41.077690000000004</v>
      </c>
      <c r="AB25" s="159">
        <v>31.060849999999999</v>
      </c>
      <c r="AC25" s="159">
        <v>69.758679999999998</v>
      </c>
      <c r="AD25" s="159">
        <v>20.94511</v>
      </c>
      <c r="AE25" s="159">
        <v>34.908660000000005</v>
      </c>
      <c r="AF25" s="159">
        <v>24.793029999999998</v>
      </c>
      <c r="AG25" s="159">
        <v>40.680699999999995</v>
      </c>
      <c r="AH25" s="159">
        <v>34.511849999999995</v>
      </c>
      <c r="AI25" s="10">
        <v>29.513770000000001</v>
      </c>
      <c r="AJ25" s="10">
        <v>19.080719999999999</v>
      </c>
      <c r="AK25" s="10">
        <v>42.445929999999997</v>
      </c>
      <c r="AL25" s="10">
        <v>56.012860000000003</v>
      </c>
      <c r="AM25" s="10">
        <v>42.068716000000002</v>
      </c>
      <c r="AN25" s="169"/>
      <c r="AO25" s="169"/>
      <c r="AP25" s="169"/>
      <c r="AQ25" s="169"/>
      <c r="AR25" s="169"/>
      <c r="AS25" s="169"/>
      <c r="AT25" s="169"/>
      <c r="AU25" s="169"/>
      <c r="AV25" s="169"/>
      <c r="AW25" s="169"/>
      <c r="AX25" s="169"/>
      <c r="AY25" s="169"/>
    </row>
    <row r="26" spans="1:51" ht="15">
      <c r="A26" s="234">
        <f>YampaRiverInflow.TotalOutflow!A26</f>
        <v>44136</v>
      </c>
      <c r="B26" s="113">
        <v>32.280999999999999</v>
      </c>
      <c r="C26" s="113">
        <v>32.280999999999999</v>
      </c>
      <c r="D26" s="113">
        <v>32.280999999999999</v>
      </c>
      <c r="E26" s="159">
        <v>-45.966837999999996</v>
      </c>
      <c r="F26" s="159">
        <v>6.753783999999996</v>
      </c>
      <c r="G26" s="159">
        <v>-7.6327240000000023</v>
      </c>
      <c r="H26" s="159">
        <v>19.806198000000002</v>
      </c>
      <c r="I26" s="159">
        <v>-15.417266000000001</v>
      </c>
      <c r="J26" s="159">
        <v>42.873334</v>
      </c>
      <c r="K26" s="159">
        <v>18.651169999999997</v>
      </c>
      <c r="L26" s="159">
        <v>25.675046000000002</v>
      </c>
      <c r="M26" s="159">
        <v>19.488983999999995</v>
      </c>
      <c r="N26" s="159">
        <v>17.507805999999995</v>
      </c>
      <c r="O26" s="159">
        <v>8.8944699999999983</v>
      </c>
      <c r="P26" s="159">
        <v>1.1222839999999996</v>
      </c>
      <c r="Q26" s="159">
        <v>9.8448719999999987</v>
      </c>
      <c r="R26" s="159">
        <v>28.013811999999998</v>
      </c>
      <c r="S26" s="159">
        <v>15.793877999999999</v>
      </c>
      <c r="T26" s="159">
        <v>24.595040000000001</v>
      </c>
      <c r="U26" s="159">
        <v>18.446279999999998</v>
      </c>
      <c r="V26" s="159">
        <v>36.495870000000004</v>
      </c>
      <c r="W26" s="159">
        <v>27.966939999999997</v>
      </c>
      <c r="X26" s="159">
        <v>25.487599999999997</v>
      </c>
      <c r="Y26" s="159">
        <v>23.10744</v>
      </c>
      <c r="Z26" s="159">
        <v>22.472729999999999</v>
      </c>
      <c r="AA26" s="159">
        <v>35.166530000000002</v>
      </c>
      <c r="AB26" s="159">
        <v>20.925319999999999</v>
      </c>
      <c r="AC26" s="159">
        <v>16.066120000000002</v>
      </c>
      <c r="AD26" s="159">
        <v>25.54711</v>
      </c>
      <c r="AE26" s="159">
        <v>41.950060000000001</v>
      </c>
      <c r="AF26" s="159">
        <v>23.00787</v>
      </c>
      <c r="AG26" s="159">
        <v>14.39954</v>
      </c>
      <c r="AH26" s="159">
        <v>23.602700000000002</v>
      </c>
      <c r="AI26" s="10">
        <v>28.581400000000002</v>
      </c>
      <c r="AJ26" s="10">
        <v>27.807869999999998</v>
      </c>
      <c r="AK26" s="10">
        <v>24.69378</v>
      </c>
      <c r="AL26" s="10">
        <v>22.293890000000001</v>
      </c>
      <c r="AM26" s="10">
        <v>-3.1421840000000012</v>
      </c>
      <c r="AN26" s="169"/>
      <c r="AO26" s="169"/>
      <c r="AP26" s="169"/>
      <c r="AQ26" s="169"/>
      <c r="AR26" s="169"/>
      <c r="AS26" s="169"/>
      <c r="AT26" s="169"/>
      <c r="AU26" s="169"/>
      <c r="AV26" s="169"/>
      <c r="AW26" s="169"/>
      <c r="AX26" s="169"/>
      <c r="AY26" s="169"/>
    </row>
    <row r="27" spans="1:51" ht="15">
      <c r="A27" s="234">
        <f>YampaRiverInflow.TotalOutflow!A27</f>
        <v>44166</v>
      </c>
      <c r="B27" s="113">
        <v>36.677</v>
      </c>
      <c r="C27" s="113">
        <v>36.677</v>
      </c>
      <c r="D27" s="113">
        <v>36.677</v>
      </c>
      <c r="E27" s="159">
        <v>-14.223750000000003</v>
      </c>
      <c r="F27" s="159">
        <v>16.268739999999998</v>
      </c>
      <c r="G27" s="159">
        <v>6.4705519999999996</v>
      </c>
      <c r="H27" s="159">
        <v>17.637533999999999</v>
      </c>
      <c r="I27" s="159">
        <v>-3.9600340000000016</v>
      </c>
      <c r="J27" s="159">
        <v>24.396989999999999</v>
      </c>
      <c r="K27" s="159">
        <v>10.800360000000001</v>
      </c>
      <c r="L27" s="159">
        <v>21.260485999999997</v>
      </c>
      <c r="M27" s="159">
        <v>13.424811999999998</v>
      </c>
      <c r="N27" s="159">
        <v>8.4644880000000011</v>
      </c>
      <c r="O27" s="159">
        <v>2.3967059999999982</v>
      </c>
      <c r="P27" s="159">
        <v>-6.7709719999999995</v>
      </c>
      <c r="Q27" s="159">
        <v>0.60159199999999691</v>
      </c>
      <c r="R27" s="159">
        <v>44.223798000000002</v>
      </c>
      <c r="S27" s="159">
        <v>1.110544</v>
      </c>
      <c r="T27" s="159">
        <v>15.07438</v>
      </c>
      <c r="U27" s="159">
        <v>12.69421</v>
      </c>
      <c r="V27" s="159">
        <v>35.305790000000002</v>
      </c>
      <c r="W27" s="159">
        <v>29.355370000000001</v>
      </c>
      <c r="X27" s="159">
        <v>13.4876</v>
      </c>
      <c r="Y27" s="159">
        <v>18.723970000000001</v>
      </c>
      <c r="Z27" s="159">
        <v>15.471069999999999</v>
      </c>
      <c r="AA27" s="159">
        <v>19.100490000000001</v>
      </c>
      <c r="AB27" s="159">
        <v>3.9664899999999998</v>
      </c>
      <c r="AC27" s="159">
        <v>23.801650000000002</v>
      </c>
      <c r="AD27" s="159">
        <v>57.520660000000007</v>
      </c>
      <c r="AE27" s="159">
        <v>23.99954</v>
      </c>
      <c r="AF27" s="159">
        <v>19.4375</v>
      </c>
      <c r="AG27" s="159">
        <v>33.916870000000003</v>
      </c>
      <c r="AH27" s="159">
        <v>31.734860000000001</v>
      </c>
      <c r="AI27" s="10">
        <v>22.7103</v>
      </c>
      <c r="AJ27" s="10">
        <v>25.368259999999999</v>
      </c>
      <c r="AK27" s="10">
        <v>31.6557</v>
      </c>
      <c r="AL27" s="10">
        <v>22.412740000000003</v>
      </c>
      <c r="AM27" s="10">
        <v>28.144819999999999</v>
      </c>
      <c r="AN27" s="169"/>
      <c r="AO27" s="169"/>
      <c r="AP27" s="169"/>
      <c r="AQ27" s="169"/>
      <c r="AR27" s="169"/>
      <c r="AS27" s="169"/>
      <c r="AT27" s="169"/>
      <c r="AU27" s="169"/>
      <c r="AV27" s="169"/>
      <c r="AW27" s="169"/>
      <c r="AX27" s="169"/>
      <c r="AY27" s="169"/>
    </row>
    <row r="28" spans="1:51" ht="15">
      <c r="A28" s="234">
        <f>YampaRiverInflow.TotalOutflow!A28</f>
        <v>44197</v>
      </c>
      <c r="B28" s="113">
        <v>38.901000000000003</v>
      </c>
      <c r="C28" s="113">
        <v>44.957000000000001</v>
      </c>
      <c r="D28" s="113">
        <v>34.639000000000003</v>
      </c>
      <c r="E28" s="159">
        <v>-20.071922000000001</v>
      </c>
      <c r="F28" s="159">
        <v>13.077360000000001</v>
      </c>
      <c r="G28" s="159">
        <v>19.310572000000001</v>
      </c>
      <c r="H28" s="159">
        <v>30.633921999999998</v>
      </c>
      <c r="I28" s="159">
        <v>-8.3519860000000001</v>
      </c>
      <c r="J28" s="159">
        <v>20.166415999999998</v>
      </c>
      <c r="K28" s="159">
        <v>-5.3256900000000025</v>
      </c>
      <c r="L28" s="159">
        <v>2.6823760000000001</v>
      </c>
      <c r="M28" s="159">
        <v>29.809785999999992</v>
      </c>
      <c r="N28" s="159">
        <v>0.14888199999999779</v>
      </c>
      <c r="O28" s="159">
        <v>188.36769600000002</v>
      </c>
      <c r="P28" s="159">
        <v>-19.261465999999999</v>
      </c>
      <c r="Q28" s="159">
        <v>-11.55139</v>
      </c>
      <c r="R28" s="159">
        <v>25.526097999999998</v>
      </c>
      <c r="S28" s="159">
        <v>1.3745679999999993</v>
      </c>
      <c r="T28" s="159">
        <v>21.421490000000002</v>
      </c>
      <c r="U28" s="159">
        <v>24.198349999999998</v>
      </c>
      <c r="V28" s="159">
        <v>42.049589999999995</v>
      </c>
      <c r="W28" s="159">
        <v>21.61983</v>
      </c>
      <c r="X28" s="159">
        <v>18.446279999999998</v>
      </c>
      <c r="Y28" s="159">
        <v>23.206610000000001</v>
      </c>
      <c r="Z28" s="159">
        <v>20.033060000000003</v>
      </c>
      <c r="AA28" s="159">
        <v>101.09752</v>
      </c>
      <c r="AB28" s="159">
        <v>22.61157</v>
      </c>
      <c r="AC28" s="159">
        <v>23.206610000000001</v>
      </c>
      <c r="AD28" s="159">
        <v>42.247930000000004</v>
      </c>
      <c r="AE28" s="159">
        <v>34.11524</v>
      </c>
      <c r="AF28" s="159">
        <v>41.255679999999998</v>
      </c>
      <c r="AG28" s="159">
        <v>24.792830000000002</v>
      </c>
      <c r="AH28" s="159">
        <v>40.065640000000002</v>
      </c>
      <c r="AI28" s="10">
        <v>37.883839999999999</v>
      </c>
      <c r="AJ28" s="10">
        <v>23.007810000000003</v>
      </c>
      <c r="AK28" s="10">
        <v>30.743310000000001</v>
      </c>
      <c r="AL28" s="10">
        <v>-35.333798000000002</v>
      </c>
      <c r="AM28" s="10">
        <v>15.72175</v>
      </c>
      <c r="AN28" s="169"/>
      <c r="AO28" s="169"/>
      <c r="AP28" s="169"/>
      <c r="AQ28" s="169"/>
      <c r="AR28" s="169"/>
      <c r="AS28" s="169"/>
      <c r="AT28" s="169"/>
      <c r="AU28" s="169"/>
      <c r="AV28" s="169"/>
      <c r="AW28" s="169"/>
      <c r="AX28" s="169"/>
      <c r="AY28" s="169"/>
    </row>
    <row r="29" spans="1:51" ht="15">
      <c r="A29" s="234">
        <f>YampaRiverInflow.TotalOutflow!A29</f>
        <v>44228</v>
      </c>
      <c r="B29" s="113">
        <v>52.893000000000001</v>
      </c>
      <c r="C29" s="113">
        <v>45.262</v>
      </c>
      <c r="D29" s="113">
        <v>42.972000000000001</v>
      </c>
      <c r="E29" s="159">
        <v>8.9494680000000013</v>
      </c>
      <c r="F29" s="159">
        <v>9.201842000000001</v>
      </c>
      <c r="G29" s="159">
        <v>5.149061999999998</v>
      </c>
      <c r="H29" s="159">
        <v>31.733646</v>
      </c>
      <c r="I29" s="159">
        <v>-5.7021720000000027</v>
      </c>
      <c r="J29" s="159">
        <v>24.577362000000001</v>
      </c>
      <c r="K29" s="159">
        <v>5.5440619999999985</v>
      </c>
      <c r="L29" s="159">
        <v>2.5809760000000006</v>
      </c>
      <c r="M29" s="159">
        <v>19.033522000000001</v>
      </c>
      <c r="N29" s="159">
        <v>7.0302340000000001</v>
      </c>
      <c r="O29" s="159">
        <v>85.799055999999993</v>
      </c>
      <c r="P29" s="159">
        <v>-9.7793939999999999</v>
      </c>
      <c r="Q29" s="159">
        <v>38.657699999999991</v>
      </c>
      <c r="R29" s="159">
        <v>12.339405999999999</v>
      </c>
      <c r="S29" s="159">
        <v>23.60331</v>
      </c>
      <c r="T29" s="159">
        <v>17.2562</v>
      </c>
      <c r="U29" s="159">
        <v>16.066120000000002</v>
      </c>
      <c r="V29" s="159">
        <v>48.99174</v>
      </c>
      <c r="W29" s="159">
        <v>36.297519999999999</v>
      </c>
      <c r="X29" s="159">
        <v>25.745450000000002</v>
      </c>
      <c r="Y29" s="159">
        <v>24.39669</v>
      </c>
      <c r="Z29" s="159">
        <v>35.66281</v>
      </c>
      <c r="AA29" s="159">
        <v>125.57355</v>
      </c>
      <c r="AB29" s="159">
        <v>20.429749999999999</v>
      </c>
      <c r="AC29" s="159">
        <v>29.355370000000001</v>
      </c>
      <c r="AD29" s="159">
        <v>90.644630000000006</v>
      </c>
      <c r="AE29" s="159">
        <v>38.478989999999996</v>
      </c>
      <c r="AF29" s="159">
        <v>35.16657</v>
      </c>
      <c r="AG29" s="159">
        <v>33.321769999999994</v>
      </c>
      <c r="AH29" s="159">
        <v>18.842610000000001</v>
      </c>
      <c r="AI29" s="10">
        <v>38.875690000000006</v>
      </c>
      <c r="AJ29" s="10">
        <v>32.449240000000003</v>
      </c>
      <c r="AK29" s="10">
        <v>39.450900000000004</v>
      </c>
      <c r="AL29" s="10">
        <v>-35.678773999999997</v>
      </c>
      <c r="AM29" s="10">
        <v>36.358820000000009</v>
      </c>
      <c r="AN29" s="169"/>
      <c r="AO29" s="169"/>
      <c r="AP29" s="169"/>
      <c r="AQ29" s="169"/>
      <c r="AR29" s="169"/>
      <c r="AS29" s="169"/>
      <c r="AT29" s="169"/>
      <c r="AU29" s="169"/>
      <c r="AV29" s="169"/>
      <c r="AW29" s="169"/>
      <c r="AX29" s="169"/>
      <c r="AY29" s="169"/>
    </row>
    <row r="30" spans="1:51" ht="15">
      <c r="A30" s="234">
        <f>YampaRiverInflow.TotalOutflow!A30</f>
        <v>44256</v>
      </c>
      <c r="B30" s="113">
        <v>21.448</v>
      </c>
      <c r="C30" s="113">
        <v>34.530999999999999</v>
      </c>
      <c r="D30" s="113">
        <v>46.4</v>
      </c>
      <c r="E30" s="159">
        <v>47.387336000000005</v>
      </c>
      <c r="F30" s="159">
        <v>11.779536</v>
      </c>
      <c r="G30" s="159">
        <v>64.980252000000007</v>
      </c>
      <c r="H30" s="159">
        <v>40.112389999999998</v>
      </c>
      <c r="I30" s="159">
        <v>-5.6985580000000011</v>
      </c>
      <c r="J30" s="159">
        <v>30.219604</v>
      </c>
      <c r="K30" s="159">
        <v>24.668741999999998</v>
      </c>
      <c r="L30" s="159">
        <v>25.485123999999995</v>
      </c>
      <c r="M30" s="159">
        <v>37.985829999999993</v>
      </c>
      <c r="N30" s="159">
        <v>23.852601999999997</v>
      </c>
      <c r="O30" s="159">
        <v>33.571293999999995</v>
      </c>
      <c r="P30" s="159">
        <v>18.785719999999998</v>
      </c>
      <c r="Q30" s="159">
        <v>66.418819999999997</v>
      </c>
      <c r="R30" s="159">
        <v>7.6782579999999996</v>
      </c>
      <c r="S30" s="159">
        <v>63.272730000000003</v>
      </c>
      <c r="T30" s="159">
        <v>48.99174</v>
      </c>
      <c r="U30" s="159">
        <v>19.834709999999998</v>
      </c>
      <c r="V30" s="159">
        <v>54.009920000000001</v>
      </c>
      <c r="W30" s="159">
        <v>55.160330000000002</v>
      </c>
      <c r="X30" s="159">
        <v>23.22645</v>
      </c>
      <c r="Y30" s="159">
        <v>42.842980000000004</v>
      </c>
      <c r="Z30" s="159">
        <v>27.59008</v>
      </c>
      <c r="AA30" s="159">
        <v>69.104129999999998</v>
      </c>
      <c r="AB30" s="159">
        <v>49.190080000000002</v>
      </c>
      <c r="AC30" s="159">
        <v>44.628099999999996</v>
      </c>
      <c r="AD30" s="159">
        <v>82.373550000000009</v>
      </c>
      <c r="AE30" s="159">
        <v>74.04258999999999</v>
      </c>
      <c r="AF30" s="159">
        <v>59.404600000000002</v>
      </c>
      <c r="AG30" s="159">
        <v>42.445689999999999</v>
      </c>
      <c r="AH30" s="159">
        <v>22.21454</v>
      </c>
      <c r="AI30" s="10">
        <v>58.769889999999997</v>
      </c>
      <c r="AJ30" s="10">
        <v>31.517060000000001</v>
      </c>
      <c r="AK30" s="10">
        <v>41.176480000000005</v>
      </c>
      <c r="AL30" s="10">
        <v>1.4208999999999996</v>
      </c>
      <c r="AM30" s="10">
        <v>53.899988000000008</v>
      </c>
      <c r="AN30" s="169"/>
      <c r="AO30" s="169"/>
      <c r="AP30" s="169"/>
      <c r="AQ30" s="169"/>
      <c r="AR30" s="169"/>
      <c r="AS30" s="169"/>
      <c r="AT30" s="169"/>
      <c r="AU30" s="169"/>
      <c r="AV30" s="169"/>
      <c r="AW30" s="169"/>
      <c r="AX30" s="169"/>
      <c r="AY30" s="169"/>
    </row>
    <row r="31" spans="1:51" ht="15">
      <c r="A31" s="234">
        <f>YampaRiverInflow.TotalOutflow!A31</f>
        <v>44287</v>
      </c>
      <c r="B31" s="113">
        <v>18.145</v>
      </c>
      <c r="C31" s="113">
        <v>34.011000000000003</v>
      </c>
      <c r="D31" s="113">
        <v>29.408999999999999</v>
      </c>
      <c r="E31" s="159">
        <v>6.8782900000000007</v>
      </c>
      <c r="F31" s="159">
        <v>6.4497519999999966</v>
      </c>
      <c r="G31" s="159">
        <v>-1.6270880000000034</v>
      </c>
      <c r="H31" s="159">
        <v>27.136765999999998</v>
      </c>
      <c r="I31" s="159">
        <v>10.345166000000001</v>
      </c>
      <c r="J31" s="159">
        <v>35.310705999999996</v>
      </c>
      <c r="K31" s="159">
        <v>19.30078</v>
      </c>
      <c r="L31" s="159">
        <v>3.5616000000000003</v>
      </c>
      <c r="M31" s="159">
        <v>41.938178000000001</v>
      </c>
      <c r="N31" s="159">
        <v>40.074694000000001</v>
      </c>
      <c r="O31" s="159">
        <v>1.3631199999999954</v>
      </c>
      <c r="P31" s="159">
        <v>-2.5694920000000012</v>
      </c>
      <c r="Q31" s="159">
        <v>-26.212883999999999</v>
      </c>
      <c r="R31" s="159">
        <v>3.6764540000000014</v>
      </c>
      <c r="S31" s="159">
        <v>29.157019999999999</v>
      </c>
      <c r="T31" s="159">
        <v>70.294210000000007</v>
      </c>
      <c r="U31" s="159">
        <v>23.60331</v>
      </c>
      <c r="V31" s="159">
        <v>16.8</v>
      </c>
      <c r="W31" s="159">
        <v>35.028100000000002</v>
      </c>
      <c r="X31" s="159">
        <v>13.62645</v>
      </c>
      <c r="Y31" s="159">
        <v>32.747109999999999</v>
      </c>
      <c r="Z31" s="159">
        <v>39.133879999999998</v>
      </c>
      <c r="AA31" s="159">
        <v>90.902479999999997</v>
      </c>
      <c r="AB31" s="159">
        <v>33.758679999999998</v>
      </c>
      <c r="AC31" s="159">
        <v>33.699169999999995</v>
      </c>
      <c r="AD31" s="159">
        <v>29.79214</v>
      </c>
      <c r="AE31" s="159">
        <v>43.080640000000002</v>
      </c>
      <c r="AF31" s="159">
        <v>88.700450000000004</v>
      </c>
      <c r="AG31" s="159">
        <v>43.635820000000002</v>
      </c>
      <c r="AH31" s="159">
        <v>17.01784</v>
      </c>
      <c r="AI31" s="10">
        <v>26.498860000000001</v>
      </c>
      <c r="AJ31" s="10">
        <v>22.988139999999998</v>
      </c>
      <c r="AK31" s="10">
        <v>25.348419999999997</v>
      </c>
      <c r="AL31" s="10">
        <v>1.8474620000000004</v>
      </c>
      <c r="AM31" s="10">
        <v>30.190056000000002</v>
      </c>
      <c r="AN31" s="169"/>
      <c r="AO31" s="169"/>
      <c r="AP31" s="169"/>
      <c r="AQ31" s="169"/>
      <c r="AR31" s="169"/>
      <c r="AS31" s="169"/>
      <c r="AT31" s="169"/>
      <c r="AU31" s="169"/>
      <c r="AV31" s="169"/>
      <c r="AW31" s="169"/>
      <c r="AX31" s="169"/>
      <c r="AY31" s="169"/>
    </row>
    <row r="32" spans="1:51" ht="15">
      <c r="A32" s="234">
        <f>YampaRiverInflow.TotalOutflow!A32</f>
        <v>44317</v>
      </c>
      <c r="B32" s="113">
        <v>17.602</v>
      </c>
      <c r="C32" s="113">
        <v>19.846</v>
      </c>
      <c r="D32" s="113">
        <v>29.04</v>
      </c>
      <c r="E32" s="159">
        <v>10.639998</v>
      </c>
      <c r="F32" s="159">
        <v>-44.029232</v>
      </c>
      <c r="G32" s="159">
        <v>-35.628662000000006</v>
      </c>
      <c r="H32" s="159">
        <v>13.395087999999999</v>
      </c>
      <c r="I32" s="159">
        <v>14.373129999999998</v>
      </c>
      <c r="J32" s="159">
        <v>12.015425999999998</v>
      </c>
      <c r="K32" s="159">
        <v>20.550333999999999</v>
      </c>
      <c r="L32" s="159">
        <v>18.579722</v>
      </c>
      <c r="M32" s="159">
        <v>24.659790000000001</v>
      </c>
      <c r="N32" s="159">
        <v>21.803582000000002</v>
      </c>
      <c r="O32" s="159">
        <v>0.19014400000000023</v>
      </c>
      <c r="P32" s="159">
        <v>-5.5054859999999994</v>
      </c>
      <c r="Q32" s="159">
        <v>-26.211384000000006</v>
      </c>
      <c r="R32" s="159">
        <v>7.738929999999999</v>
      </c>
      <c r="S32" s="159">
        <v>15.471069999999999</v>
      </c>
      <c r="T32" s="159">
        <v>41.137190000000004</v>
      </c>
      <c r="U32" s="159">
        <v>13.289260000000001</v>
      </c>
      <c r="V32" s="159">
        <v>27.570250000000001</v>
      </c>
      <c r="W32" s="159">
        <v>34.690910000000002</v>
      </c>
      <c r="X32" s="159">
        <v>21.163640000000001</v>
      </c>
      <c r="Y32" s="159">
        <v>23.543800000000001</v>
      </c>
      <c r="Z32" s="159">
        <v>34.333880000000001</v>
      </c>
      <c r="AA32" s="159">
        <v>67.140500000000003</v>
      </c>
      <c r="AB32" s="159">
        <v>34.274380000000001</v>
      </c>
      <c r="AC32" s="159">
        <v>36.813220000000001</v>
      </c>
      <c r="AD32" s="159">
        <v>20.429749999999999</v>
      </c>
      <c r="AE32" s="159">
        <v>51.173209999999997</v>
      </c>
      <c r="AF32" s="159">
        <v>36.138489999999997</v>
      </c>
      <c r="AG32" s="159">
        <v>21.024139999999999</v>
      </c>
      <c r="AH32" s="159">
        <v>18.545120000000001</v>
      </c>
      <c r="AI32" s="10">
        <v>27.252549999999999</v>
      </c>
      <c r="AJ32" s="10">
        <v>27.252610000000001</v>
      </c>
      <c r="AK32" s="10">
        <v>28.958279999999998</v>
      </c>
      <c r="AL32" s="10">
        <v>-17.974883999999999</v>
      </c>
      <c r="AM32" s="10">
        <v>8.2502020000000016</v>
      </c>
      <c r="AN32" s="169"/>
      <c r="AO32" s="169"/>
      <c r="AP32" s="169"/>
      <c r="AQ32" s="169"/>
      <c r="AR32" s="169"/>
      <c r="AS32" s="169"/>
      <c r="AT32" s="169"/>
      <c r="AU32" s="169"/>
      <c r="AV32" s="169"/>
      <c r="AW32" s="169"/>
      <c r="AX32" s="169"/>
      <c r="AY32" s="169"/>
    </row>
    <row r="33" spans="1:51" ht="15">
      <c r="A33" s="234">
        <f>YampaRiverInflow.TotalOutflow!A33</f>
        <v>44348</v>
      </c>
      <c r="B33" s="113">
        <v>7.0679999999999996</v>
      </c>
      <c r="C33" s="113">
        <v>8.1999999999999993</v>
      </c>
      <c r="D33" s="113">
        <v>25.971</v>
      </c>
      <c r="E33" s="159">
        <v>14.244779999999999</v>
      </c>
      <c r="F33" s="159">
        <v>-27.190472000000003</v>
      </c>
      <c r="G33" s="159">
        <v>-26.814078000000002</v>
      </c>
      <c r="H33" s="159">
        <v>4.3700580000000011</v>
      </c>
      <c r="I33" s="159">
        <v>17.001467999999996</v>
      </c>
      <c r="J33" s="159">
        <v>15.287422000000003</v>
      </c>
      <c r="K33" s="159">
        <v>10.805857999999999</v>
      </c>
      <c r="L33" s="159">
        <v>17.742493999999997</v>
      </c>
      <c r="M33" s="159">
        <v>3.4259199999999983</v>
      </c>
      <c r="N33" s="159">
        <v>8.1729199999999995</v>
      </c>
      <c r="O33" s="159">
        <v>12.473674000000001</v>
      </c>
      <c r="P33" s="159">
        <v>1.061094</v>
      </c>
      <c r="Q33" s="159">
        <v>22.368065999999995</v>
      </c>
      <c r="R33" s="159">
        <v>-1.3633040000000001</v>
      </c>
      <c r="S33" s="159">
        <v>31.73554</v>
      </c>
      <c r="T33" s="159">
        <v>15.272729999999999</v>
      </c>
      <c r="U33" s="159">
        <v>13.68595</v>
      </c>
      <c r="V33" s="159">
        <v>32.07273</v>
      </c>
      <c r="W33" s="159">
        <v>48.238019999999999</v>
      </c>
      <c r="X33" s="159">
        <v>6.5057900000000002</v>
      </c>
      <c r="Y33" s="159">
        <v>14.280989999999999</v>
      </c>
      <c r="Z33" s="159">
        <v>20.826450000000001</v>
      </c>
      <c r="AA33" s="159">
        <v>11.9405</v>
      </c>
      <c r="AB33" s="159">
        <v>14.67769</v>
      </c>
      <c r="AC33" s="159">
        <v>31.73554</v>
      </c>
      <c r="AD33" s="159">
        <v>13.4876</v>
      </c>
      <c r="AE33" s="159">
        <v>35.543419999999998</v>
      </c>
      <c r="AF33" s="159">
        <v>23.741799999999998</v>
      </c>
      <c r="AG33" s="159">
        <v>24.39593</v>
      </c>
      <c r="AH33" s="159">
        <v>22.730180000000001</v>
      </c>
      <c r="AI33" s="10">
        <v>25.189630000000001</v>
      </c>
      <c r="AJ33" s="10">
        <v>26.0823</v>
      </c>
      <c r="AK33" s="10">
        <v>25.58633</v>
      </c>
      <c r="AL33" s="10">
        <v>-10.634887999999998</v>
      </c>
      <c r="AM33" s="10">
        <v>9.8336339999999982</v>
      </c>
      <c r="AN33" s="169"/>
      <c r="AO33" s="169"/>
      <c r="AP33" s="169"/>
      <c r="AQ33" s="169"/>
      <c r="AR33" s="169"/>
      <c r="AS33" s="169"/>
      <c r="AT33" s="169"/>
      <c r="AU33" s="169"/>
      <c r="AV33" s="169"/>
      <c r="AW33" s="169"/>
      <c r="AX33" s="169"/>
      <c r="AY33" s="169"/>
    </row>
    <row r="34" spans="1:51" ht="15">
      <c r="A34" s="234">
        <f>YampaRiverInflow.TotalOutflow!A34</f>
        <v>44378</v>
      </c>
      <c r="B34" s="113">
        <v>48.612000000000002</v>
      </c>
      <c r="C34" s="113">
        <v>44.593000000000004</v>
      </c>
      <c r="D34" s="113">
        <v>36.543999999999997</v>
      </c>
      <c r="E34" s="159">
        <v>4.3607659999999964</v>
      </c>
      <c r="F34" s="159">
        <v>-76.904696000000001</v>
      </c>
      <c r="G34" s="159">
        <v>-26.037152000000003</v>
      </c>
      <c r="H34" s="159">
        <v>-0.99219199999999907</v>
      </c>
      <c r="I34" s="159">
        <v>23.523871999999997</v>
      </c>
      <c r="J34" s="159">
        <v>10.508421999999999</v>
      </c>
      <c r="K34" s="159">
        <v>0.38218800000000192</v>
      </c>
      <c r="L34" s="159">
        <v>-2.4426239999999999</v>
      </c>
      <c r="M34" s="159">
        <v>-0.52760200000000035</v>
      </c>
      <c r="N34" s="159">
        <v>14.445949999999996</v>
      </c>
      <c r="O34" s="159">
        <v>-5.4029160000000003</v>
      </c>
      <c r="P34" s="159">
        <v>-9.1989860000000014</v>
      </c>
      <c r="Q34" s="159">
        <v>30.872809999999998</v>
      </c>
      <c r="R34" s="159">
        <v>7.8308159999999951</v>
      </c>
      <c r="S34" s="159">
        <v>31.933880000000002</v>
      </c>
      <c r="T34" s="159">
        <v>33.12397</v>
      </c>
      <c r="U34" s="159">
        <v>30.347110000000001</v>
      </c>
      <c r="V34" s="159">
        <v>21.12397</v>
      </c>
      <c r="W34" s="159">
        <v>19.953720000000001</v>
      </c>
      <c r="X34" s="159">
        <v>10.1157</v>
      </c>
      <c r="Y34" s="159">
        <v>17.2562</v>
      </c>
      <c r="Z34" s="159">
        <v>39.272730000000003</v>
      </c>
      <c r="AA34" s="159">
        <v>21.024789999999999</v>
      </c>
      <c r="AB34" s="159">
        <v>21.223140000000001</v>
      </c>
      <c r="AC34" s="159">
        <v>45.421489999999999</v>
      </c>
      <c r="AD34" s="159">
        <v>28.760330000000003</v>
      </c>
      <c r="AE34" s="159">
        <v>28.164830000000002</v>
      </c>
      <c r="AF34" s="159">
        <v>29.156560000000002</v>
      </c>
      <c r="AG34" s="159">
        <v>31.536360000000002</v>
      </c>
      <c r="AH34" s="159">
        <v>26.379669999999997</v>
      </c>
      <c r="AI34" s="10">
        <v>61.685449999999996</v>
      </c>
      <c r="AJ34" s="10">
        <v>29.156569999999999</v>
      </c>
      <c r="AK34" s="10">
        <v>33.520060000000001</v>
      </c>
      <c r="AL34" s="10">
        <v>-4.7430320000000004</v>
      </c>
      <c r="AM34" s="10">
        <v>16.804354</v>
      </c>
      <c r="AN34" s="169"/>
      <c r="AO34" s="169"/>
      <c r="AP34" s="169"/>
      <c r="AQ34" s="169"/>
      <c r="AR34" s="169"/>
      <c r="AS34" s="169"/>
      <c r="AT34" s="169"/>
      <c r="AU34" s="169"/>
      <c r="AV34" s="169"/>
      <c r="AW34" s="169"/>
      <c r="AX34" s="169"/>
      <c r="AY34" s="169"/>
    </row>
    <row r="35" spans="1:51" ht="15">
      <c r="A35" s="234">
        <f>YampaRiverInflow.TotalOutflow!A35</f>
        <v>44409</v>
      </c>
      <c r="B35" s="113">
        <v>74.106999999999999</v>
      </c>
      <c r="C35" s="113">
        <v>57.478999999999999</v>
      </c>
      <c r="D35" s="113">
        <v>44.478000000000002</v>
      </c>
      <c r="E35" s="159">
        <v>-38.819428000000002</v>
      </c>
      <c r="F35" s="159">
        <v>4.0788000000000029</v>
      </c>
      <c r="G35" s="159">
        <v>-24.940789999999996</v>
      </c>
      <c r="H35" s="159">
        <v>11.508968000000001</v>
      </c>
      <c r="I35" s="159">
        <v>34.079854000000005</v>
      </c>
      <c r="J35" s="159">
        <v>13.724534</v>
      </c>
      <c r="K35" s="159">
        <v>22.184847999999999</v>
      </c>
      <c r="L35" s="159">
        <v>11.868864000000002</v>
      </c>
      <c r="M35" s="159">
        <v>15.498979999999996</v>
      </c>
      <c r="N35" s="159">
        <v>39.663323999999996</v>
      </c>
      <c r="O35" s="159">
        <v>-27.475497999999998</v>
      </c>
      <c r="P35" s="159">
        <v>-21.766008000000003</v>
      </c>
      <c r="Q35" s="159">
        <v>29.917686</v>
      </c>
      <c r="R35" s="159">
        <v>25.019824</v>
      </c>
      <c r="S35" s="159">
        <v>50.280989999999996</v>
      </c>
      <c r="T35" s="159">
        <v>20.826450000000001</v>
      </c>
      <c r="U35" s="159">
        <v>44.033059999999999</v>
      </c>
      <c r="V35" s="159">
        <v>23.404959999999999</v>
      </c>
      <c r="W35" s="159">
        <v>52.066120000000005</v>
      </c>
      <c r="X35" s="159">
        <v>17.851240000000001</v>
      </c>
      <c r="Y35" s="159">
        <v>42.049589999999995</v>
      </c>
      <c r="Z35" s="159">
        <v>50.578510000000001</v>
      </c>
      <c r="AA35" s="159">
        <v>28.36364</v>
      </c>
      <c r="AB35" s="159">
        <v>66.446280000000002</v>
      </c>
      <c r="AC35" s="159">
        <v>91.636359999999996</v>
      </c>
      <c r="AD35" s="159">
        <v>39.272730000000003</v>
      </c>
      <c r="AE35" s="159">
        <v>23.60284</v>
      </c>
      <c r="AF35" s="159">
        <v>91.04083</v>
      </c>
      <c r="AG35" s="159">
        <v>36.693379999999998</v>
      </c>
      <c r="AH35" s="159">
        <v>68.607789999999994</v>
      </c>
      <c r="AI35" s="10">
        <v>66.842500000000001</v>
      </c>
      <c r="AJ35" s="10">
        <v>41.057389999999998</v>
      </c>
      <c r="AK35" s="10">
        <v>44.429290000000002</v>
      </c>
      <c r="AL35" s="10">
        <v>-20.440944000000002</v>
      </c>
      <c r="AM35" s="10">
        <v>26.649618</v>
      </c>
      <c r="AN35" s="169"/>
      <c r="AO35" s="169"/>
      <c r="AP35" s="169"/>
      <c r="AQ35" s="169"/>
      <c r="AR35" s="169"/>
      <c r="AS35" s="169"/>
      <c r="AT35" s="169"/>
      <c r="AU35" s="169"/>
      <c r="AV35" s="169"/>
      <c r="AW35" s="169"/>
      <c r="AX35" s="169"/>
      <c r="AY35" s="169"/>
    </row>
    <row r="36" spans="1:51" ht="15">
      <c r="A36" s="234">
        <f>YampaRiverInflow.TotalOutflow!A36</f>
        <v>44440</v>
      </c>
      <c r="B36" s="113">
        <v>50.381</v>
      </c>
      <c r="C36" s="113">
        <v>70.260000000000005</v>
      </c>
      <c r="D36" s="113">
        <v>44.591000000000001</v>
      </c>
      <c r="E36" s="159">
        <v>-21.287192000000001</v>
      </c>
      <c r="F36" s="159">
        <v>32.618159999999996</v>
      </c>
      <c r="G36" s="159">
        <v>1.7953199999999998</v>
      </c>
      <c r="H36" s="159">
        <v>31.247597999999996</v>
      </c>
      <c r="I36" s="159">
        <v>10.680847999999996</v>
      </c>
      <c r="J36" s="159">
        <v>16.744351999999999</v>
      </c>
      <c r="K36" s="159">
        <v>7.7189679999999967</v>
      </c>
      <c r="L36" s="159">
        <v>23.211606</v>
      </c>
      <c r="M36" s="159">
        <v>19.180725999999996</v>
      </c>
      <c r="N36" s="159">
        <v>38.334448000000002</v>
      </c>
      <c r="O36" s="159">
        <v>-11.254766</v>
      </c>
      <c r="P36" s="159">
        <v>-1.109622000000003</v>
      </c>
      <c r="Q36" s="159">
        <v>14.515779999999999</v>
      </c>
      <c r="R36" s="159">
        <v>21.008659999999999</v>
      </c>
      <c r="S36" s="159">
        <v>59.246279999999999</v>
      </c>
      <c r="T36" s="159">
        <v>36.099170000000001</v>
      </c>
      <c r="U36" s="159">
        <v>49.190080000000002</v>
      </c>
      <c r="V36" s="159">
        <v>39.133879999999998</v>
      </c>
      <c r="W36" s="159">
        <v>48.456199999999995</v>
      </c>
      <c r="X36" s="159">
        <v>103.95372</v>
      </c>
      <c r="Y36" s="159">
        <v>34.373550000000002</v>
      </c>
      <c r="Z36" s="159">
        <v>57.381819999999998</v>
      </c>
      <c r="AA36" s="159">
        <v>38.360330000000005</v>
      </c>
      <c r="AB36" s="159">
        <v>50.87603</v>
      </c>
      <c r="AC36" s="159">
        <v>33.83802</v>
      </c>
      <c r="AD36" s="159">
        <v>38.677690000000005</v>
      </c>
      <c r="AE36" s="159">
        <v>28.363289999999999</v>
      </c>
      <c r="AF36" s="159">
        <v>44.250949999999996</v>
      </c>
      <c r="AG36" s="159">
        <v>41.255660000000006</v>
      </c>
      <c r="AH36" s="159">
        <v>47.999720000000003</v>
      </c>
      <c r="AI36" s="10">
        <v>78.703759999999988</v>
      </c>
      <c r="AJ36" s="10">
        <v>38.875680000000003</v>
      </c>
      <c r="AK36" s="10">
        <v>32.726860000000002</v>
      </c>
      <c r="AL36" s="10">
        <v>-9.8468000000002581E-2</v>
      </c>
      <c r="AM36" s="10">
        <v>31.357489999999999</v>
      </c>
      <c r="AN36" s="169"/>
      <c r="AO36" s="169"/>
      <c r="AP36" s="169"/>
      <c r="AQ36" s="169"/>
      <c r="AR36" s="169"/>
      <c r="AS36" s="169"/>
      <c r="AT36" s="169"/>
      <c r="AU36" s="169"/>
      <c r="AV36" s="169"/>
      <c r="AW36" s="169"/>
      <c r="AX36" s="169"/>
      <c r="AY36" s="169"/>
    </row>
    <row r="37" spans="1:51" ht="15">
      <c r="A37" s="234">
        <f>YampaRiverInflow.TotalOutflow!A37</f>
        <v>44470</v>
      </c>
      <c r="B37" s="113">
        <v>38.270000000000003</v>
      </c>
      <c r="C37" s="113">
        <v>38.270000000000003</v>
      </c>
      <c r="D37" s="113">
        <v>38.270000000000003</v>
      </c>
      <c r="E37" s="159">
        <v>14.638803999999997</v>
      </c>
      <c r="F37" s="159">
        <v>21.466443999999996</v>
      </c>
      <c r="G37" s="159">
        <v>16.894756000000001</v>
      </c>
      <c r="H37" s="159">
        <v>-7.0494780000000024</v>
      </c>
      <c r="I37" s="159">
        <v>28.589822000000002</v>
      </c>
      <c r="J37" s="159">
        <v>8.7653100000000013</v>
      </c>
      <c r="K37" s="159">
        <v>19.033143999999997</v>
      </c>
      <c r="L37" s="159">
        <v>24.070353999999998</v>
      </c>
      <c r="M37" s="159">
        <v>26.040343999999997</v>
      </c>
      <c r="N37" s="159">
        <v>13.166246000000003</v>
      </c>
      <c r="O37" s="159">
        <v>20.811032000000001</v>
      </c>
      <c r="P37" s="159">
        <v>15.392737999999998</v>
      </c>
      <c r="Q37" s="159">
        <v>31.104225999999993</v>
      </c>
      <c r="R37" s="159">
        <v>32.409004000000003</v>
      </c>
      <c r="S37" s="159">
        <v>36.495870000000004</v>
      </c>
      <c r="T37" s="159">
        <v>22.413220000000003</v>
      </c>
      <c r="U37" s="159">
        <v>37.884300000000003</v>
      </c>
      <c r="V37" s="159">
        <v>47.385120000000001</v>
      </c>
      <c r="W37" s="159">
        <v>23.34545</v>
      </c>
      <c r="X37" s="159">
        <v>20.647929999999999</v>
      </c>
      <c r="Y37" s="159">
        <v>30.664459999999998</v>
      </c>
      <c r="Z37" s="159">
        <v>41.077690000000004</v>
      </c>
      <c r="AA37" s="159">
        <v>31.060849999999999</v>
      </c>
      <c r="AB37" s="159">
        <v>69.758679999999998</v>
      </c>
      <c r="AC37" s="159">
        <v>20.94511</v>
      </c>
      <c r="AD37" s="159">
        <v>34.908660000000005</v>
      </c>
      <c r="AE37" s="159">
        <v>24.793029999999998</v>
      </c>
      <c r="AF37" s="159">
        <v>40.680699999999995</v>
      </c>
      <c r="AG37" s="159">
        <v>34.511849999999995</v>
      </c>
      <c r="AH37" s="159">
        <v>29.513770000000001</v>
      </c>
      <c r="AI37" s="10">
        <v>19.080719999999999</v>
      </c>
      <c r="AJ37" s="10">
        <v>42.445929999999997</v>
      </c>
      <c r="AK37" s="10">
        <v>56.012860000000003</v>
      </c>
      <c r="AL37" s="10">
        <v>42.068716000000002</v>
      </c>
      <c r="AM37" s="10">
        <v>-39.506182000000003</v>
      </c>
      <c r="AN37" s="169"/>
      <c r="AO37" s="169"/>
      <c r="AP37" s="169"/>
      <c r="AQ37" s="169"/>
      <c r="AR37" s="169"/>
      <c r="AS37" s="169"/>
      <c r="AT37" s="169"/>
      <c r="AU37" s="169"/>
      <c r="AV37" s="169"/>
      <c r="AW37" s="169"/>
      <c r="AX37" s="169"/>
      <c r="AY37" s="169"/>
    </row>
    <row r="38" spans="1:51" ht="15">
      <c r="A38" s="234">
        <f>YampaRiverInflow.TotalOutflow!A38</f>
        <v>44501</v>
      </c>
      <c r="B38" s="113">
        <v>32.280999999999999</v>
      </c>
      <c r="C38" s="113">
        <v>32.280999999999999</v>
      </c>
      <c r="D38" s="113">
        <v>32.280999999999999</v>
      </c>
      <c r="E38" s="159">
        <v>6.753783999999996</v>
      </c>
      <c r="F38" s="159">
        <v>-7.6327240000000023</v>
      </c>
      <c r="G38" s="159">
        <v>19.806198000000002</v>
      </c>
      <c r="H38" s="159">
        <v>-15.417266000000001</v>
      </c>
      <c r="I38" s="159">
        <v>42.873334</v>
      </c>
      <c r="J38" s="159">
        <v>18.651169999999997</v>
      </c>
      <c r="K38" s="159">
        <v>25.675046000000002</v>
      </c>
      <c r="L38" s="159">
        <v>19.488983999999995</v>
      </c>
      <c r="M38" s="159">
        <v>17.507805999999995</v>
      </c>
      <c r="N38" s="159">
        <v>8.8944699999999983</v>
      </c>
      <c r="O38" s="159">
        <v>1.1222839999999996</v>
      </c>
      <c r="P38" s="159">
        <v>9.8448719999999987</v>
      </c>
      <c r="Q38" s="159">
        <v>28.013811999999998</v>
      </c>
      <c r="R38" s="159">
        <v>15.793877999999999</v>
      </c>
      <c r="S38" s="159">
        <v>24.595040000000001</v>
      </c>
      <c r="T38" s="159">
        <v>18.446279999999998</v>
      </c>
      <c r="U38" s="159">
        <v>36.495870000000004</v>
      </c>
      <c r="V38" s="159">
        <v>27.966939999999997</v>
      </c>
      <c r="W38" s="159">
        <v>25.487599999999997</v>
      </c>
      <c r="X38" s="159">
        <v>23.10744</v>
      </c>
      <c r="Y38" s="159">
        <v>22.472729999999999</v>
      </c>
      <c r="Z38" s="159">
        <v>35.166530000000002</v>
      </c>
      <c r="AA38" s="159">
        <v>20.925319999999999</v>
      </c>
      <c r="AB38" s="159">
        <v>16.066120000000002</v>
      </c>
      <c r="AC38" s="159">
        <v>25.54711</v>
      </c>
      <c r="AD38" s="159">
        <v>41.950060000000001</v>
      </c>
      <c r="AE38" s="159">
        <v>23.00787</v>
      </c>
      <c r="AF38" s="159">
        <v>14.39954</v>
      </c>
      <c r="AG38" s="159">
        <v>23.602700000000002</v>
      </c>
      <c r="AH38" s="159">
        <v>28.581400000000002</v>
      </c>
      <c r="AI38" s="10">
        <v>27.807869999999998</v>
      </c>
      <c r="AJ38" s="10">
        <v>24.69378</v>
      </c>
      <c r="AK38" s="10">
        <v>22.293890000000001</v>
      </c>
      <c r="AL38" s="10">
        <v>-3.1421840000000012</v>
      </c>
      <c r="AM38" s="10">
        <v>-44.165469999999999</v>
      </c>
      <c r="AN38" s="169"/>
      <c r="AO38" s="169"/>
      <c r="AP38" s="169"/>
      <c r="AQ38" s="169"/>
      <c r="AR38" s="169"/>
      <c r="AS38" s="169"/>
      <c r="AT38" s="169"/>
      <c r="AU38" s="169"/>
      <c r="AV38" s="169"/>
      <c r="AW38" s="169"/>
      <c r="AX38" s="169"/>
      <c r="AY38" s="169"/>
    </row>
    <row r="39" spans="1:51" ht="15">
      <c r="A39" s="234">
        <f>YampaRiverInflow.TotalOutflow!A39</f>
        <v>44531</v>
      </c>
      <c r="B39" s="113">
        <v>36.677</v>
      </c>
      <c r="C39" s="113">
        <v>36.677</v>
      </c>
      <c r="D39" s="113">
        <v>36.677</v>
      </c>
      <c r="E39" s="159">
        <v>16.268739999999998</v>
      </c>
      <c r="F39" s="159">
        <v>6.4705519999999996</v>
      </c>
      <c r="G39" s="159">
        <v>17.637533999999999</v>
      </c>
      <c r="H39" s="159">
        <v>-3.9600340000000016</v>
      </c>
      <c r="I39" s="159">
        <v>24.396989999999999</v>
      </c>
      <c r="J39" s="159">
        <v>10.800360000000001</v>
      </c>
      <c r="K39" s="159">
        <v>21.260485999999997</v>
      </c>
      <c r="L39" s="159">
        <v>13.424811999999998</v>
      </c>
      <c r="M39" s="159">
        <v>8.4644880000000011</v>
      </c>
      <c r="N39" s="159">
        <v>2.3967059999999982</v>
      </c>
      <c r="O39" s="159">
        <v>-6.7709719999999995</v>
      </c>
      <c r="P39" s="159">
        <v>0.60159199999999691</v>
      </c>
      <c r="Q39" s="159">
        <v>44.223798000000002</v>
      </c>
      <c r="R39" s="159">
        <v>1.110544</v>
      </c>
      <c r="S39" s="159">
        <v>15.07438</v>
      </c>
      <c r="T39" s="159">
        <v>12.69421</v>
      </c>
      <c r="U39" s="159">
        <v>35.305790000000002</v>
      </c>
      <c r="V39" s="159">
        <v>29.355370000000001</v>
      </c>
      <c r="W39" s="159">
        <v>13.4876</v>
      </c>
      <c r="X39" s="159">
        <v>18.723970000000001</v>
      </c>
      <c r="Y39" s="159">
        <v>15.471069999999999</v>
      </c>
      <c r="Z39" s="159">
        <v>19.100490000000001</v>
      </c>
      <c r="AA39" s="159">
        <v>3.9664899999999998</v>
      </c>
      <c r="AB39" s="159">
        <v>23.801650000000002</v>
      </c>
      <c r="AC39" s="159">
        <v>57.520660000000007</v>
      </c>
      <c r="AD39" s="159">
        <v>23.99954</v>
      </c>
      <c r="AE39" s="159">
        <v>19.4375</v>
      </c>
      <c r="AF39" s="159">
        <v>33.916870000000003</v>
      </c>
      <c r="AG39" s="159">
        <v>31.734860000000001</v>
      </c>
      <c r="AH39" s="159">
        <v>22.7103</v>
      </c>
      <c r="AI39" s="10">
        <v>25.368259999999999</v>
      </c>
      <c r="AJ39" s="10">
        <v>31.6557</v>
      </c>
      <c r="AK39" s="10">
        <v>22.412740000000003</v>
      </c>
      <c r="AL39" s="10">
        <v>28.144819999999999</v>
      </c>
      <c r="AM39" s="10">
        <v>-12.281395999999999</v>
      </c>
      <c r="AN39" s="169"/>
      <c r="AO39" s="169"/>
      <c r="AP39" s="169"/>
      <c r="AQ39" s="169"/>
      <c r="AR39" s="169"/>
      <c r="AS39" s="169"/>
      <c r="AT39" s="169"/>
      <c r="AU39" s="169"/>
      <c r="AV39" s="169"/>
      <c r="AW39" s="169"/>
      <c r="AX39" s="169"/>
      <c r="AY39" s="169"/>
    </row>
    <row r="40" spans="1:51" ht="15">
      <c r="A40" s="234">
        <f>YampaRiverInflow.TotalOutflow!A40</f>
        <v>44562</v>
      </c>
      <c r="B40" s="113">
        <v>38.901000000000003</v>
      </c>
      <c r="C40" s="113">
        <v>44.957000000000001</v>
      </c>
      <c r="D40" s="113">
        <v>34.639000000000003</v>
      </c>
      <c r="E40" s="159">
        <v>13.077360000000001</v>
      </c>
      <c r="F40" s="159">
        <v>19.310572000000001</v>
      </c>
      <c r="G40" s="159">
        <v>30.633921999999998</v>
      </c>
      <c r="H40" s="159">
        <v>-8.3519860000000001</v>
      </c>
      <c r="I40" s="159">
        <v>20.166415999999998</v>
      </c>
      <c r="J40" s="159">
        <v>-5.3256900000000025</v>
      </c>
      <c r="K40" s="159">
        <v>2.6823760000000001</v>
      </c>
      <c r="L40" s="159">
        <v>29.809785999999992</v>
      </c>
      <c r="M40" s="159">
        <v>0.14888199999999779</v>
      </c>
      <c r="N40" s="159">
        <v>188.36769600000002</v>
      </c>
      <c r="O40" s="159">
        <v>-19.261465999999999</v>
      </c>
      <c r="P40" s="159">
        <v>-11.55139</v>
      </c>
      <c r="Q40" s="159">
        <v>25.526097999999998</v>
      </c>
      <c r="R40" s="159">
        <v>1.3745679999999993</v>
      </c>
      <c r="S40" s="159">
        <v>21.421490000000002</v>
      </c>
      <c r="T40" s="159">
        <v>24.198349999999998</v>
      </c>
      <c r="U40" s="159">
        <v>42.049589999999995</v>
      </c>
      <c r="V40" s="159">
        <v>21.61983</v>
      </c>
      <c r="W40" s="159">
        <v>18.446279999999998</v>
      </c>
      <c r="X40" s="159">
        <v>23.206610000000001</v>
      </c>
      <c r="Y40" s="159">
        <v>20.033060000000003</v>
      </c>
      <c r="Z40" s="159">
        <v>101.09752</v>
      </c>
      <c r="AA40" s="159">
        <v>22.61157</v>
      </c>
      <c r="AB40" s="159">
        <v>23.206610000000001</v>
      </c>
      <c r="AC40" s="159">
        <v>42.247930000000004</v>
      </c>
      <c r="AD40" s="159">
        <v>34.11524</v>
      </c>
      <c r="AE40" s="159">
        <v>41.255679999999998</v>
      </c>
      <c r="AF40" s="159">
        <v>24.792830000000002</v>
      </c>
      <c r="AG40" s="159">
        <v>40.065640000000002</v>
      </c>
      <c r="AH40" s="159">
        <v>37.883839999999999</v>
      </c>
      <c r="AI40" s="10">
        <v>23.007810000000003</v>
      </c>
      <c r="AJ40" s="10">
        <v>30.743310000000001</v>
      </c>
      <c r="AK40" s="10">
        <v>-35.333798000000002</v>
      </c>
      <c r="AL40" s="10">
        <v>15.72175</v>
      </c>
      <c r="AM40" s="10">
        <v>-20.231422000000002</v>
      </c>
      <c r="AN40" s="169"/>
      <c r="AO40" s="169"/>
      <c r="AP40" s="169"/>
      <c r="AQ40" s="169"/>
      <c r="AR40" s="169"/>
      <c r="AS40" s="169"/>
      <c r="AT40" s="169"/>
      <c r="AU40" s="169"/>
      <c r="AV40" s="169"/>
      <c r="AW40" s="169"/>
      <c r="AX40" s="169"/>
      <c r="AY40" s="169"/>
    </row>
    <row r="41" spans="1:51" ht="15">
      <c r="A41" s="234">
        <f>YampaRiverInflow.TotalOutflow!A41</f>
        <v>44593</v>
      </c>
      <c r="B41" s="113">
        <v>52.893000000000001</v>
      </c>
      <c r="C41" s="113">
        <v>45.262</v>
      </c>
      <c r="D41" s="113">
        <v>42.972000000000001</v>
      </c>
      <c r="E41" s="159">
        <v>9.201842000000001</v>
      </c>
      <c r="F41" s="159">
        <v>5.149061999999998</v>
      </c>
      <c r="G41" s="159">
        <v>31.733646</v>
      </c>
      <c r="H41" s="159">
        <v>-5.7021720000000027</v>
      </c>
      <c r="I41" s="159">
        <v>24.577362000000001</v>
      </c>
      <c r="J41" s="159">
        <v>5.5440619999999985</v>
      </c>
      <c r="K41" s="159">
        <v>2.5809760000000006</v>
      </c>
      <c r="L41" s="159">
        <v>19.033522000000001</v>
      </c>
      <c r="M41" s="159">
        <v>7.0302340000000001</v>
      </c>
      <c r="N41" s="159">
        <v>85.799055999999993</v>
      </c>
      <c r="O41" s="159">
        <v>-9.7793939999999999</v>
      </c>
      <c r="P41" s="159">
        <v>38.657699999999991</v>
      </c>
      <c r="Q41" s="159">
        <v>12.339405999999999</v>
      </c>
      <c r="R41" s="159">
        <v>23.60331</v>
      </c>
      <c r="S41" s="159">
        <v>17.2562</v>
      </c>
      <c r="T41" s="159">
        <v>16.066120000000002</v>
      </c>
      <c r="U41" s="159">
        <v>48.99174</v>
      </c>
      <c r="V41" s="159">
        <v>36.297519999999999</v>
      </c>
      <c r="W41" s="159">
        <v>25.745450000000002</v>
      </c>
      <c r="X41" s="159">
        <v>24.39669</v>
      </c>
      <c r="Y41" s="159">
        <v>35.66281</v>
      </c>
      <c r="Z41" s="159">
        <v>125.57355</v>
      </c>
      <c r="AA41" s="159">
        <v>20.429749999999999</v>
      </c>
      <c r="AB41" s="159">
        <v>29.355370000000001</v>
      </c>
      <c r="AC41" s="159">
        <v>90.644630000000006</v>
      </c>
      <c r="AD41" s="159">
        <v>38.478989999999996</v>
      </c>
      <c r="AE41" s="159">
        <v>35.16657</v>
      </c>
      <c r="AF41" s="159">
        <v>33.321769999999994</v>
      </c>
      <c r="AG41" s="159">
        <v>18.842610000000001</v>
      </c>
      <c r="AH41" s="159">
        <v>38.875690000000006</v>
      </c>
      <c r="AI41" s="10">
        <v>32.449240000000003</v>
      </c>
      <c r="AJ41" s="10">
        <v>39.450900000000004</v>
      </c>
      <c r="AK41" s="10">
        <v>-35.678773999999997</v>
      </c>
      <c r="AL41" s="10">
        <v>36.358820000000009</v>
      </c>
      <c r="AM41" s="10">
        <v>10.028786</v>
      </c>
      <c r="AN41" s="169"/>
      <c r="AO41" s="169"/>
      <c r="AP41" s="169"/>
      <c r="AQ41" s="169"/>
      <c r="AR41" s="169"/>
      <c r="AS41" s="169"/>
      <c r="AT41" s="169"/>
      <c r="AU41" s="169"/>
      <c r="AV41" s="169"/>
      <c r="AW41" s="169"/>
      <c r="AX41" s="169"/>
      <c r="AY41" s="169"/>
    </row>
    <row r="42" spans="1:51" ht="15">
      <c r="A42" s="234">
        <f>YampaRiverInflow.TotalOutflow!A42</f>
        <v>44621</v>
      </c>
      <c r="B42" s="113">
        <v>21.448</v>
      </c>
      <c r="C42" s="113">
        <v>34.530999999999999</v>
      </c>
      <c r="D42" s="113">
        <v>46.4</v>
      </c>
      <c r="E42" s="159">
        <v>11.779536</v>
      </c>
      <c r="F42" s="159">
        <v>64.980252000000007</v>
      </c>
      <c r="G42" s="159">
        <v>40.112389999999998</v>
      </c>
      <c r="H42" s="159">
        <v>-5.6985580000000011</v>
      </c>
      <c r="I42" s="159">
        <v>30.219604</v>
      </c>
      <c r="J42" s="159">
        <v>24.668741999999998</v>
      </c>
      <c r="K42" s="159">
        <v>25.485123999999995</v>
      </c>
      <c r="L42" s="159">
        <v>37.985829999999993</v>
      </c>
      <c r="M42" s="159">
        <v>23.852601999999997</v>
      </c>
      <c r="N42" s="159">
        <v>33.571293999999995</v>
      </c>
      <c r="O42" s="159">
        <v>18.785719999999998</v>
      </c>
      <c r="P42" s="159">
        <v>66.418819999999997</v>
      </c>
      <c r="Q42" s="159">
        <v>7.6782579999999996</v>
      </c>
      <c r="R42" s="159">
        <v>63.272730000000003</v>
      </c>
      <c r="S42" s="159">
        <v>48.99174</v>
      </c>
      <c r="T42" s="159">
        <v>19.834709999999998</v>
      </c>
      <c r="U42" s="159">
        <v>54.009920000000001</v>
      </c>
      <c r="V42" s="159">
        <v>55.160330000000002</v>
      </c>
      <c r="W42" s="159">
        <v>23.22645</v>
      </c>
      <c r="X42" s="159">
        <v>42.842980000000004</v>
      </c>
      <c r="Y42" s="159">
        <v>27.59008</v>
      </c>
      <c r="Z42" s="159">
        <v>69.104129999999998</v>
      </c>
      <c r="AA42" s="159">
        <v>49.190080000000002</v>
      </c>
      <c r="AB42" s="159">
        <v>44.628099999999996</v>
      </c>
      <c r="AC42" s="159">
        <v>82.373550000000009</v>
      </c>
      <c r="AD42" s="159">
        <v>74.04258999999999</v>
      </c>
      <c r="AE42" s="159">
        <v>59.404600000000002</v>
      </c>
      <c r="AF42" s="159">
        <v>42.445689999999999</v>
      </c>
      <c r="AG42" s="159">
        <v>22.21454</v>
      </c>
      <c r="AH42" s="159">
        <v>58.769889999999997</v>
      </c>
      <c r="AI42" s="10">
        <v>31.517060000000001</v>
      </c>
      <c r="AJ42" s="10">
        <v>41.176480000000005</v>
      </c>
      <c r="AK42" s="10">
        <v>1.4208999999999996</v>
      </c>
      <c r="AL42" s="10">
        <v>53.899988000000008</v>
      </c>
      <c r="AM42" s="10">
        <v>48.854016000000001</v>
      </c>
      <c r="AN42" s="169"/>
      <c r="AO42" s="169"/>
      <c r="AP42" s="169"/>
      <c r="AQ42" s="169"/>
      <c r="AR42" s="169"/>
      <c r="AS42" s="169"/>
      <c r="AT42" s="169"/>
      <c r="AU42" s="169"/>
      <c r="AV42" s="169"/>
      <c r="AW42" s="169"/>
      <c r="AX42" s="169"/>
      <c r="AY42" s="169"/>
    </row>
    <row r="43" spans="1:51" ht="15">
      <c r="A43" s="234">
        <f>YampaRiverInflow.TotalOutflow!A43</f>
        <v>44652</v>
      </c>
      <c r="B43" s="113">
        <v>18.145</v>
      </c>
      <c r="C43" s="113">
        <v>34.011000000000003</v>
      </c>
      <c r="D43" s="113">
        <v>29.408999999999999</v>
      </c>
      <c r="E43" s="159">
        <v>6.4497519999999966</v>
      </c>
      <c r="F43" s="159">
        <v>-1.6270880000000034</v>
      </c>
      <c r="G43" s="159">
        <v>27.136765999999998</v>
      </c>
      <c r="H43" s="159">
        <v>10.345166000000001</v>
      </c>
      <c r="I43" s="159">
        <v>35.310705999999996</v>
      </c>
      <c r="J43" s="159">
        <v>19.30078</v>
      </c>
      <c r="K43" s="159">
        <v>3.5616000000000003</v>
      </c>
      <c r="L43" s="159">
        <v>41.938178000000001</v>
      </c>
      <c r="M43" s="159">
        <v>40.074694000000001</v>
      </c>
      <c r="N43" s="159">
        <v>1.3631199999999954</v>
      </c>
      <c r="O43" s="159">
        <v>-2.5694920000000012</v>
      </c>
      <c r="P43" s="159">
        <v>-26.212883999999999</v>
      </c>
      <c r="Q43" s="159">
        <v>3.6764540000000014</v>
      </c>
      <c r="R43" s="159">
        <v>29.157019999999999</v>
      </c>
      <c r="S43" s="159">
        <v>70.294210000000007</v>
      </c>
      <c r="T43" s="159">
        <v>23.60331</v>
      </c>
      <c r="U43" s="159">
        <v>16.8</v>
      </c>
      <c r="V43" s="159">
        <v>35.028100000000002</v>
      </c>
      <c r="W43" s="159">
        <v>13.62645</v>
      </c>
      <c r="X43" s="159">
        <v>32.747109999999999</v>
      </c>
      <c r="Y43" s="159">
        <v>39.133879999999998</v>
      </c>
      <c r="Z43" s="159">
        <v>90.902479999999997</v>
      </c>
      <c r="AA43" s="159">
        <v>33.758679999999998</v>
      </c>
      <c r="AB43" s="159">
        <v>33.699169999999995</v>
      </c>
      <c r="AC43" s="159">
        <v>29.79214</v>
      </c>
      <c r="AD43" s="159">
        <v>43.080640000000002</v>
      </c>
      <c r="AE43" s="159">
        <v>88.700450000000004</v>
      </c>
      <c r="AF43" s="159">
        <v>43.635820000000002</v>
      </c>
      <c r="AG43" s="159">
        <v>17.01784</v>
      </c>
      <c r="AH43" s="159">
        <v>26.498860000000001</v>
      </c>
      <c r="AI43" s="10">
        <v>22.988139999999998</v>
      </c>
      <c r="AJ43" s="10">
        <v>25.348419999999997</v>
      </c>
      <c r="AK43" s="10">
        <v>1.8474620000000004</v>
      </c>
      <c r="AL43" s="10">
        <v>30.190056000000002</v>
      </c>
      <c r="AM43" s="10">
        <v>8.4134259999999994</v>
      </c>
      <c r="AN43" s="169"/>
      <c r="AO43" s="169"/>
      <c r="AP43" s="169"/>
      <c r="AQ43" s="169"/>
      <c r="AR43" s="169"/>
      <c r="AS43" s="169"/>
      <c r="AT43" s="169"/>
      <c r="AU43" s="169"/>
      <c r="AV43" s="169"/>
      <c r="AW43" s="169"/>
      <c r="AX43" s="169"/>
      <c r="AY43" s="169"/>
    </row>
    <row r="44" spans="1:51" ht="15">
      <c r="A44" s="234">
        <f>YampaRiverInflow.TotalOutflow!A44</f>
        <v>44682</v>
      </c>
      <c r="B44" s="113">
        <v>17.602</v>
      </c>
      <c r="C44" s="113">
        <v>19.846</v>
      </c>
      <c r="D44" s="113">
        <v>29.04</v>
      </c>
      <c r="E44" s="159">
        <v>-44.029232</v>
      </c>
      <c r="F44" s="159">
        <v>-35.628662000000006</v>
      </c>
      <c r="G44" s="159">
        <v>13.395087999999999</v>
      </c>
      <c r="H44" s="159">
        <v>14.373129999999998</v>
      </c>
      <c r="I44" s="159">
        <v>12.015425999999998</v>
      </c>
      <c r="J44" s="159">
        <v>20.550333999999999</v>
      </c>
      <c r="K44" s="159">
        <v>18.579722</v>
      </c>
      <c r="L44" s="159">
        <v>24.659790000000001</v>
      </c>
      <c r="M44" s="159">
        <v>21.803582000000002</v>
      </c>
      <c r="N44" s="159">
        <v>0.19014400000000023</v>
      </c>
      <c r="O44" s="159">
        <v>-5.5054859999999994</v>
      </c>
      <c r="P44" s="159">
        <v>-26.211384000000006</v>
      </c>
      <c r="Q44" s="159">
        <v>7.738929999999999</v>
      </c>
      <c r="R44" s="159">
        <v>15.471069999999999</v>
      </c>
      <c r="S44" s="159">
        <v>41.137190000000004</v>
      </c>
      <c r="T44" s="159">
        <v>13.289260000000001</v>
      </c>
      <c r="U44" s="159">
        <v>27.570250000000001</v>
      </c>
      <c r="V44" s="159">
        <v>34.690910000000002</v>
      </c>
      <c r="W44" s="159">
        <v>21.163640000000001</v>
      </c>
      <c r="X44" s="159">
        <v>23.543800000000001</v>
      </c>
      <c r="Y44" s="159">
        <v>34.333880000000001</v>
      </c>
      <c r="Z44" s="159">
        <v>67.140500000000003</v>
      </c>
      <c r="AA44" s="159">
        <v>34.274380000000001</v>
      </c>
      <c r="AB44" s="159">
        <v>36.813220000000001</v>
      </c>
      <c r="AC44" s="159">
        <v>20.429749999999999</v>
      </c>
      <c r="AD44" s="159">
        <v>51.173209999999997</v>
      </c>
      <c r="AE44" s="159">
        <v>36.138489999999997</v>
      </c>
      <c r="AF44" s="159">
        <v>21.024139999999999</v>
      </c>
      <c r="AG44" s="159">
        <v>18.545120000000001</v>
      </c>
      <c r="AH44" s="159">
        <v>27.252549999999999</v>
      </c>
      <c r="AI44" s="10">
        <v>27.252610000000001</v>
      </c>
      <c r="AJ44" s="10">
        <v>28.958279999999998</v>
      </c>
      <c r="AK44" s="10">
        <v>-17.974883999999999</v>
      </c>
      <c r="AL44" s="10">
        <v>8.2502020000000016</v>
      </c>
      <c r="AM44" s="10">
        <v>11.781169999999998</v>
      </c>
      <c r="AN44" s="169"/>
      <c r="AO44" s="169"/>
      <c r="AP44" s="169"/>
      <c r="AQ44" s="169"/>
      <c r="AR44" s="169"/>
      <c r="AS44" s="169"/>
      <c r="AT44" s="169"/>
      <c r="AU44" s="169"/>
      <c r="AV44" s="169"/>
      <c r="AW44" s="169"/>
      <c r="AX44" s="169"/>
      <c r="AY44" s="169"/>
    </row>
    <row r="45" spans="1:51" ht="15">
      <c r="A45" s="234">
        <f>YampaRiverInflow.TotalOutflow!A45</f>
        <v>44713</v>
      </c>
      <c r="B45" s="113">
        <v>7.0679999999999996</v>
      </c>
      <c r="C45" s="113">
        <v>8.1999999999999993</v>
      </c>
      <c r="D45" s="113">
        <v>25.971</v>
      </c>
      <c r="E45" s="159">
        <v>-27.190472000000003</v>
      </c>
      <c r="F45" s="159">
        <v>-26.814078000000002</v>
      </c>
      <c r="G45" s="159">
        <v>4.3700580000000011</v>
      </c>
      <c r="H45" s="159">
        <v>17.001467999999996</v>
      </c>
      <c r="I45" s="159">
        <v>15.287422000000003</v>
      </c>
      <c r="J45" s="159">
        <v>10.805857999999999</v>
      </c>
      <c r="K45" s="159">
        <v>17.742493999999997</v>
      </c>
      <c r="L45" s="159">
        <v>3.4259199999999983</v>
      </c>
      <c r="M45" s="159">
        <v>8.1729199999999995</v>
      </c>
      <c r="N45" s="159">
        <v>12.473674000000001</v>
      </c>
      <c r="O45" s="159">
        <v>1.061094</v>
      </c>
      <c r="P45" s="159">
        <v>22.368065999999995</v>
      </c>
      <c r="Q45" s="159">
        <v>-1.3633040000000001</v>
      </c>
      <c r="R45" s="159">
        <v>31.73554</v>
      </c>
      <c r="S45" s="159">
        <v>15.272729999999999</v>
      </c>
      <c r="T45" s="159">
        <v>13.68595</v>
      </c>
      <c r="U45" s="159">
        <v>32.07273</v>
      </c>
      <c r="V45" s="159">
        <v>48.238019999999999</v>
      </c>
      <c r="W45" s="159">
        <v>6.5057900000000002</v>
      </c>
      <c r="X45" s="159">
        <v>14.280989999999999</v>
      </c>
      <c r="Y45" s="159">
        <v>20.826450000000001</v>
      </c>
      <c r="Z45" s="159">
        <v>11.9405</v>
      </c>
      <c r="AA45" s="159">
        <v>14.67769</v>
      </c>
      <c r="AB45" s="159">
        <v>31.73554</v>
      </c>
      <c r="AC45" s="159">
        <v>13.4876</v>
      </c>
      <c r="AD45" s="159">
        <v>35.543419999999998</v>
      </c>
      <c r="AE45" s="159">
        <v>23.741799999999998</v>
      </c>
      <c r="AF45" s="159">
        <v>24.39593</v>
      </c>
      <c r="AG45" s="159">
        <v>22.730180000000001</v>
      </c>
      <c r="AH45" s="159">
        <v>25.189630000000001</v>
      </c>
      <c r="AI45" s="10">
        <v>26.0823</v>
      </c>
      <c r="AJ45" s="10">
        <v>25.58633</v>
      </c>
      <c r="AK45" s="10">
        <v>-10.634887999999998</v>
      </c>
      <c r="AL45" s="10">
        <v>9.8336339999999982</v>
      </c>
      <c r="AM45" s="10">
        <v>15.799028</v>
      </c>
      <c r="AN45" s="169"/>
      <c r="AO45" s="169"/>
      <c r="AP45" s="169"/>
      <c r="AQ45" s="169"/>
      <c r="AR45" s="169"/>
      <c r="AS45" s="169"/>
      <c r="AT45" s="169"/>
      <c r="AU45" s="169"/>
      <c r="AV45" s="169"/>
      <c r="AW45" s="169"/>
      <c r="AX45" s="169"/>
      <c r="AY45" s="169"/>
    </row>
    <row r="46" spans="1:51" ht="15">
      <c r="A46" s="234">
        <f>YampaRiverInflow.TotalOutflow!A46</f>
        <v>44743</v>
      </c>
      <c r="B46" s="113">
        <v>48.612000000000002</v>
      </c>
      <c r="C46" s="113">
        <v>44.593000000000004</v>
      </c>
      <c r="D46" s="113">
        <v>36.543999999999997</v>
      </c>
      <c r="E46" s="159">
        <v>-76.904696000000001</v>
      </c>
      <c r="F46" s="159">
        <v>-26.037152000000003</v>
      </c>
      <c r="G46" s="159">
        <v>-0.99219199999999907</v>
      </c>
      <c r="H46" s="159">
        <v>23.523871999999997</v>
      </c>
      <c r="I46" s="159">
        <v>10.508421999999999</v>
      </c>
      <c r="J46" s="159">
        <v>0.38218800000000192</v>
      </c>
      <c r="K46" s="159">
        <v>-2.4426239999999999</v>
      </c>
      <c r="L46" s="159">
        <v>-0.52760200000000035</v>
      </c>
      <c r="M46" s="159">
        <v>14.445949999999996</v>
      </c>
      <c r="N46" s="159">
        <v>-5.4029160000000003</v>
      </c>
      <c r="O46" s="159">
        <v>-9.1989860000000014</v>
      </c>
      <c r="P46" s="159">
        <v>30.872809999999998</v>
      </c>
      <c r="Q46" s="159">
        <v>7.8308159999999951</v>
      </c>
      <c r="R46" s="159">
        <v>31.933880000000002</v>
      </c>
      <c r="S46" s="159">
        <v>33.12397</v>
      </c>
      <c r="T46" s="159">
        <v>30.347110000000001</v>
      </c>
      <c r="U46" s="159">
        <v>21.12397</v>
      </c>
      <c r="V46" s="159">
        <v>19.953720000000001</v>
      </c>
      <c r="W46" s="159">
        <v>10.1157</v>
      </c>
      <c r="X46" s="159">
        <v>17.2562</v>
      </c>
      <c r="Y46" s="159">
        <v>39.272730000000003</v>
      </c>
      <c r="Z46" s="159">
        <v>21.024789999999999</v>
      </c>
      <c r="AA46" s="159">
        <v>21.223140000000001</v>
      </c>
      <c r="AB46" s="159">
        <v>45.421489999999999</v>
      </c>
      <c r="AC46" s="159">
        <v>28.760330000000003</v>
      </c>
      <c r="AD46" s="159">
        <v>28.164830000000002</v>
      </c>
      <c r="AE46" s="159">
        <v>29.156560000000002</v>
      </c>
      <c r="AF46" s="159">
        <v>31.536360000000002</v>
      </c>
      <c r="AG46" s="159">
        <v>26.379669999999997</v>
      </c>
      <c r="AH46" s="159">
        <v>61.685449999999996</v>
      </c>
      <c r="AI46" s="10">
        <v>29.156569999999999</v>
      </c>
      <c r="AJ46" s="10">
        <v>33.520060000000001</v>
      </c>
      <c r="AK46" s="10">
        <v>-4.7430320000000004</v>
      </c>
      <c r="AL46" s="10">
        <v>16.804354</v>
      </c>
      <c r="AM46" s="10">
        <v>5.1790399999999934</v>
      </c>
      <c r="AN46" s="169"/>
      <c r="AO46" s="169"/>
      <c r="AP46" s="169"/>
      <c r="AQ46" s="169"/>
      <c r="AR46" s="169"/>
      <c r="AS46" s="169"/>
      <c r="AT46" s="169"/>
      <c r="AU46" s="169"/>
      <c r="AV46" s="169"/>
      <c r="AW46" s="169"/>
      <c r="AX46" s="169"/>
      <c r="AY46" s="169"/>
    </row>
    <row r="47" spans="1:51" ht="15">
      <c r="A47" s="234">
        <f>YampaRiverInflow.TotalOutflow!A47</f>
        <v>44774</v>
      </c>
      <c r="B47" s="113">
        <v>74.106999999999999</v>
      </c>
      <c r="C47" s="113">
        <v>57.478999999999999</v>
      </c>
      <c r="D47" s="113">
        <v>44.478000000000002</v>
      </c>
      <c r="E47" s="159">
        <v>4.0788000000000029</v>
      </c>
      <c r="F47" s="159">
        <v>-24.940789999999996</v>
      </c>
      <c r="G47" s="159">
        <v>11.508968000000001</v>
      </c>
      <c r="H47" s="159">
        <v>34.079854000000005</v>
      </c>
      <c r="I47" s="159">
        <v>13.724534</v>
      </c>
      <c r="J47" s="159">
        <v>22.184847999999999</v>
      </c>
      <c r="K47" s="159">
        <v>11.868864000000002</v>
      </c>
      <c r="L47" s="159">
        <v>15.498979999999996</v>
      </c>
      <c r="M47" s="159">
        <v>39.663323999999996</v>
      </c>
      <c r="N47" s="159">
        <v>-27.475497999999998</v>
      </c>
      <c r="O47" s="159">
        <v>-21.766008000000003</v>
      </c>
      <c r="P47" s="159">
        <v>29.917686</v>
      </c>
      <c r="Q47" s="159">
        <v>25.019824</v>
      </c>
      <c r="R47" s="159">
        <v>50.280989999999996</v>
      </c>
      <c r="S47" s="159">
        <v>20.826450000000001</v>
      </c>
      <c r="T47" s="159">
        <v>44.033059999999999</v>
      </c>
      <c r="U47" s="159">
        <v>23.404959999999999</v>
      </c>
      <c r="V47" s="159">
        <v>52.066120000000005</v>
      </c>
      <c r="W47" s="159">
        <v>17.851240000000001</v>
      </c>
      <c r="X47" s="159">
        <v>42.049589999999995</v>
      </c>
      <c r="Y47" s="159">
        <v>50.578510000000001</v>
      </c>
      <c r="Z47" s="159">
        <v>28.36364</v>
      </c>
      <c r="AA47" s="159">
        <v>66.446280000000002</v>
      </c>
      <c r="AB47" s="159">
        <v>91.636359999999996</v>
      </c>
      <c r="AC47" s="159">
        <v>39.272730000000003</v>
      </c>
      <c r="AD47" s="159">
        <v>23.60284</v>
      </c>
      <c r="AE47" s="159">
        <v>91.04083</v>
      </c>
      <c r="AF47" s="159">
        <v>36.693379999999998</v>
      </c>
      <c r="AG47" s="159">
        <v>68.607789999999994</v>
      </c>
      <c r="AH47" s="159">
        <v>66.842500000000001</v>
      </c>
      <c r="AI47" s="10">
        <v>41.057389999999998</v>
      </c>
      <c r="AJ47" s="10">
        <v>44.429290000000002</v>
      </c>
      <c r="AK47" s="10">
        <v>-20.440944000000002</v>
      </c>
      <c r="AL47" s="10">
        <v>26.649618</v>
      </c>
      <c r="AM47" s="10">
        <v>-38.384042000000001</v>
      </c>
      <c r="AN47" s="169"/>
      <c r="AO47" s="169"/>
      <c r="AP47" s="169"/>
      <c r="AQ47" s="169"/>
      <c r="AR47" s="169"/>
      <c r="AS47" s="169"/>
      <c r="AT47" s="169"/>
      <c r="AU47" s="169"/>
      <c r="AV47" s="169"/>
      <c r="AW47" s="169"/>
      <c r="AX47" s="169"/>
      <c r="AY47" s="169"/>
    </row>
    <row r="48" spans="1:51" ht="15">
      <c r="A48" s="234">
        <f>YampaRiverInflow.TotalOutflow!A48</f>
        <v>44805</v>
      </c>
      <c r="B48" s="113">
        <v>50.381</v>
      </c>
      <c r="C48" s="113">
        <v>70.260000000000005</v>
      </c>
      <c r="D48" s="113">
        <v>44.591000000000001</v>
      </c>
      <c r="E48" s="159">
        <v>32.618159999999996</v>
      </c>
      <c r="F48" s="159">
        <v>1.7953199999999998</v>
      </c>
      <c r="G48" s="159">
        <v>31.247597999999996</v>
      </c>
      <c r="H48" s="159">
        <v>10.680847999999996</v>
      </c>
      <c r="I48" s="159">
        <v>16.744351999999999</v>
      </c>
      <c r="J48" s="159">
        <v>7.7189679999999967</v>
      </c>
      <c r="K48" s="159">
        <v>23.211606</v>
      </c>
      <c r="L48" s="159">
        <v>19.180725999999996</v>
      </c>
      <c r="M48" s="159">
        <v>38.334448000000002</v>
      </c>
      <c r="N48" s="159">
        <v>-11.254766</v>
      </c>
      <c r="O48" s="159">
        <v>-1.109622000000003</v>
      </c>
      <c r="P48" s="159">
        <v>14.515779999999999</v>
      </c>
      <c r="Q48" s="159">
        <v>21.008659999999999</v>
      </c>
      <c r="R48" s="159">
        <v>59.246279999999999</v>
      </c>
      <c r="S48" s="159">
        <v>36.099170000000001</v>
      </c>
      <c r="T48" s="159">
        <v>49.190080000000002</v>
      </c>
      <c r="U48" s="159">
        <v>39.133879999999998</v>
      </c>
      <c r="V48" s="159">
        <v>48.456199999999995</v>
      </c>
      <c r="W48" s="159">
        <v>103.95372</v>
      </c>
      <c r="X48" s="159">
        <v>34.373550000000002</v>
      </c>
      <c r="Y48" s="159">
        <v>57.381819999999998</v>
      </c>
      <c r="Z48" s="159">
        <v>38.360330000000005</v>
      </c>
      <c r="AA48" s="159">
        <v>50.87603</v>
      </c>
      <c r="AB48" s="159">
        <v>33.83802</v>
      </c>
      <c r="AC48" s="159">
        <v>38.677690000000005</v>
      </c>
      <c r="AD48" s="159">
        <v>28.363289999999999</v>
      </c>
      <c r="AE48" s="159">
        <v>44.250949999999996</v>
      </c>
      <c r="AF48" s="159">
        <v>41.255660000000006</v>
      </c>
      <c r="AG48" s="159">
        <v>47.999720000000003</v>
      </c>
      <c r="AH48" s="159">
        <v>78.703759999999988</v>
      </c>
      <c r="AI48" s="10">
        <v>38.875680000000003</v>
      </c>
      <c r="AJ48" s="10">
        <v>32.726860000000002</v>
      </c>
      <c r="AK48" s="10">
        <v>-9.8468000000002581E-2</v>
      </c>
      <c r="AL48" s="10">
        <v>31.357489999999999</v>
      </c>
      <c r="AM48" s="10">
        <v>-20.597570000000001</v>
      </c>
      <c r="AN48" s="169"/>
      <c r="AO48" s="169"/>
      <c r="AP48" s="169"/>
      <c r="AQ48" s="169"/>
      <c r="AR48" s="169"/>
      <c r="AS48" s="169"/>
      <c r="AT48" s="169"/>
      <c r="AU48" s="169"/>
      <c r="AV48" s="169"/>
      <c r="AW48" s="169"/>
      <c r="AX48" s="169"/>
      <c r="AY48" s="169"/>
    </row>
    <row r="49" spans="1:1005" ht="15">
      <c r="A49" s="234">
        <f>YampaRiverInflow.TotalOutflow!A49</f>
        <v>44835</v>
      </c>
      <c r="B49" s="113">
        <v>38.270000000000003</v>
      </c>
      <c r="C49" s="113">
        <v>38.270000000000003</v>
      </c>
      <c r="D49" s="113">
        <v>38.270000000000003</v>
      </c>
      <c r="E49" s="159">
        <v>21.466443999999996</v>
      </c>
      <c r="F49" s="159">
        <v>16.894756000000001</v>
      </c>
      <c r="G49" s="159">
        <v>-7.0494780000000024</v>
      </c>
      <c r="H49" s="159">
        <v>28.589822000000002</v>
      </c>
      <c r="I49" s="159">
        <v>8.7653100000000013</v>
      </c>
      <c r="J49" s="159">
        <v>19.033143999999997</v>
      </c>
      <c r="K49" s="159">
        <v>24.070353999999998</v>
      </c>
      <c r="L49" s="159">
        <v>26.040343999999997</v>
      </c>
      <c r="M49" s="159">
        <v>13.166246000000003</v>
      </c>
      <c r="N49" s="159">
        <v>20.811032000000001</v>
      </c>
      <c r="O49" s="159">
        <v>15.392737999999998</v>
      </c>
      <c r="P49" s="159">
        <v>31.104225999999993</v>
      </c>
      <c r="Q49" s="159">
        <v>32.409004000000003</v>
      </c>
      <c r="R49" s="159">
        <v>36.495870000000004</v>
      </c>
      <c r="S49" s="159">
        <v>22.413220000000003</v>
      </c>
      <c r="T49" s="159">
        <v>37.884300000000003</v>
      </c>
      <c r="U49" s="159">
        <v>47.385120000000001</v>
      </c>
      <c r="V49" s="159">
        <v>23.34545</v>
      </c>
      <c r="W49" s="159">
        <v>20.647929999999999</v>
      </c>
      <c r="X49" s="159">
        <v>30.664459999999998</v>
      </c>
      <c r="Y49" s="159">
        <v>41.077690000000004</v>
      </c>
      <c r="Z49" s="159">
        <v>31.060849999999999</v>
      </c>
      <c r="AA49" s="159">
        <v>69.758679999999998</v>
      </c>
      <c r="AB49" s="159">
        <v>20.94511</v>
      </c>
      <c r="AC49" s="159">
        <v>34.908660000000005</v>
      </c>
      <c r="AD49" s="159">
        <v>24.793029999999998</v>
      </c>
      <c r="AE49" s="159">
        <v>40.680699999999995</v>
      </c>
      <c r="AF49" s="159">
        <v>34.511849999999995</v>
      </c>
      <c r="AG49" s="159">
        <v>29.513770000000001</v>
      </c>
      <c r="AH49" s="159">
        <v>19.080719999999999</v>
      </c>
      <c r="AI49" s="10">
        <v>42.445929999999997</v>
      </c>
      <c r="AJ49" s="10">
        <v>56.012860000000003</v>
      </c>
      <c r="AK49" s="10">
        <v>42.068716000000002</v>
      </c>
      <c r="AL49" s="10">
        <v>-39.506182000000003</v>
      </c>
      <c r="AM49" s="10">
        <v>16.431793999999996</v>
      </c>
      <c r="AN49" s="169"/>
      <c r="AO49" s="169"/>
      <c r="AP49" s="169"/>
      <c r="AQ49" s="169"/>
      <c r="AR49" s="169"/>
      <c r="AS49" s="169"/>
      <c r="AT49" s="169"/>
      <c r="AU49" s="169"/>
      <c r="AV49" s="169"/>
      <c r="AW49" s="169"/>
      <c r="AX49" s="169"/>
      <c r="AY49" s="169"/>
    </row>
    <row r="50" spans="1:1005" ht="15">
      <c r="A50" s="234">
        <f>YampaRiverInflow.TotalOutflow!A50</f>
        <v>44866</v>
      </c>
      <c r="B50" s="113">
        <v>32.280999999999999</v>
      </c>
      <c r="C50" s="113">
        <v>32.280999999999999</v>
      </c>
      <c r="D50" s="113">
        <v>32.280999999999999</v>
      </c>
      <c r="E50" s="159">
        <v>-7.6327240000000023</v>
      </c>
      <c r="F50" s="159">
        <v>19.806198000000002</v>
      </c>
      <c r="G50" s="159">
        <v>-15.417266000000001</v>
      </c>
      <c r="H50" s="159">
        <v>42.873334</v>
      </c>
      <c r="I50" s="159">
        <v>18.651169999999997</v>
      </c>
      <c r="J50" s="159">
        <v>25.675046000000002</v>
      </c>
      <c r="K50" s="159">
        <v>19.488983999999995</v>
      </c>
      <c r="L50" s="159">
        <v>17.507805999999995</v>
      </c>
      <c r="M50" s="159">
        <v>8.8944699999999983</v>
      </c>
      <c r="N50" s="159">
        <v>1.1222839999999996</v>
      </c>
      <c r="O50" s="159">
        <v>9.8448719999999987</v>
      </c>
      <c r="P50" s="159">
        <v>28.013811999999998</v>
      </c>
      <c r="Q50" s="159">
        <v>15.793877999999999</v>
      </c>
      <c r="R50" s="159">
        <v>24.595040000000001</v>
      </c>
      <c r="S50" s="159">
        <v>18.446279999999998</v>
      </c>
      <c r="T50" s="159">
        <v>36.495870000000004</v>
      </c>
      <c r="U50" s="159">
        <v>27.966939999999997</v>
      </c>
      <c r="V50" s="159">
        <v>25.487599999999997</v>
      </c>
      <c r="W50" s="159">
        <v>23.10744</v>
      </c>
      <c r="X50" s="159">
        <v>22.472729999999999</v>
      </c>
      <c r="Y50" s="159">
        <v>35.166530000000002</v>
      </c>
      <c r="Z50" s="159">
        <v>20.925319999999999</v>
      </c>
      <c r="AA50" s="159">
        <v>16.066120000000002</v>
      </c>
      <c r="AB50" s="159">
        <v>25.54711</v>
      </c>
      <c r="AC50" s="159">
        <v>41.950060000000001</v>
      </c>
      <c r="AD50" s="159">
        <v>23.00787</v>
      </c>
      <c r="AE50" s="159">
        <v>14.39954</v>
      </c>
      <c r="AF50" s="159">
        <v>23.602700000000002</v>
      </c>
      <c r="AG50" s="159">
        <v>28.581400000000002</v>
      </c>
      <c r="AH50" s="159">
        <v>27.807869999999998</v>
      </c>
      <c r="AI50" s="10">
        <v>24.69378</v>
      </c>
      <c r="AJ50" s="10">
        <v>22.293890000000001</v>
      </c>
      <c r="AK50" s="10">
        <v>-3.1421840000000012</v>
      </c>
      <c r="AL50" s="10">
        <v>-44.165469999999999</v>
      </c>
      <c r="AM50" s="10">
        <v>8.787177999999999</v>
      </c>
      <c r="AN50" s="169"/>
      <c r="AO50" s="169"/>
      <c r="AP50" s="169"/>
      <c r="AQ50" s="169"/>
      <c r="AR50" s="169"/>
      <c r="AS50" s="169"/>
      <c r="AT50" s="169"/>
      <c r="AU50" s="169"/>
      <c r="AV50" s="169"/>
      <c r="AW50" s="169"/>
      <c r="AX50" s="169"/>
      <c r="AY50" s="169"/>
    </row>
    <row r="51" spans="1:1005" ht="15">
      <c r="A51" s="234">
        <f>YampaRiverInflow.TotalOutflow!A51</f>
        <v>44896</v>
      </c>
      <c r="B51" s="113">
        <v>36.677</v>
      </c>
      <c r="C51" s="113">
        <v>36.677</v>
      </c>
      <c r="D51" s="113">
        <v>36.677</v>
      </c>
      <c r="E51" s="159">
        <v>6.4705519999999996</v>
      </c>
      <c r="F51" s="159">
        <v>17.637533999999999</v>
      </c>
      <c r="G51" s="159">
        <v>-3.9600340000000016</v>
      </c>
      <c r="H51" s="159">
        <v>24.396989999999999</v>
      </c>
      <c r="I51" s="159">
        <v>10.800360000000001</v>
      </c>
      <c r="J51" s="159">
        <v>21.260485999999997</v>
      </c>
      <c r="K51" s="159">
        <v>13.424811999999998</v>
      </c>
      <c r="L51" s="159">
        <v>8.4644880000000011</v>
      </c>
      <c r="M51" s="159">
        <v>2.3967059999999982</v>
      </c>
      <c r="N51" s="159">
        <v>-6.7709719999999995</v>
      </c>
      <c r="O51" s="159">
        <v>0.60159199999999691</v>
      </c>
      <c r="P51" s="159">
        <v>44.223798000000002</v>
      </c>
      <c r="Q51" s="159">
        <v>1.110544</v>
      </c>
      <c r="R51" s="159">
        <v>15.07438</v>
      </c>
      <c r="S51" s="159">
        <v>12.69421</v>
      </c>
      <c r="T51" s="159">
        <v>35.305790000000002</v>
      </c>
      <c r="U51" s="159">
        <v>29.355370000000001</v>
      </c>
      <c r="V51" s="159">
        <v>13.4876</v>
      </c>
      <c r="W51" s="159">
        <v>18.723970000000001</v>
      </c>
      <c r="X51" s="159">
        <v>15.471069999999999</v>
      </c>
      <c r="Y51" s="159">
        <v>19.100490000000001</v>
      </c>
      <c r="Z51" s="159">
        <v>3.9664899999999998</v>
      </c>
      <c r="AA51" s="159">
        <v>23.801650000000002</v>
      </c>
      <c r="AB51" s="159">
        <v>57.520660000000007</v>
      </c>
      <c r="AC51" s="159">
        <v>23.99954</v>
      </c>
      <c r="AD51" s="159">
        <v>19.4375</v>
      </c>
      <c r="AE51" s="159">
        <v>33.916870000000003</v>
      </c>
      <c r="AF51" s="159">
        <v>31.734860000000001</v>
      </c>
      <c r="AG51" s="159">
        <v>22.7103</v>
      </c>
      <c r="AH51" s="159">
        <v>25.368259999999999</v>
      </c>
      <c r="AI51" s="10">
        <v>31.6557</v>
      </c>
      <c r="AJ51" s="10">
        <v>22.412740000000003</v>
      </c>
      <c r="AK51" s="10">
        <v>28.144819999999999</v>
      </c>
      <c r="AL51" s="10">
        <v>-12.281395999999999</v>
      </c>
      <c r="AM51" s="10">
        <v>17.994698</v>
      </c>
      <c r="AN51" s="169"/>
      <c r="AO51" s="169"/>
      <c r="AP51" s="169"/>
      <c r="AQ51" s="169"/>
      <c r="AR51" s="169"/>
      <c r="AS51" s="169"/>
      <c r="AT51" s="169"/>
      <c r="AU51" s="169"/>
      <c r="AV51" s="169"/>
      <c r="AW51" s="169"/>
      <c r="AX51" s="169"/>
      <c r="AY51" s="169"/>
    </row>
    <row r="52" spans="1:1005" ht="15">
      <c r="A52" s="234">
        <f>YampaRiverInflow.TotalOutflow!A52</f>
        <v>44927</v>
      </c>
      <c r="B52" s="113">
        <v>38.901000000000003</v>
      </c>
      <c r="C52" s="113">
        <v>44.957000000000001</v>
      </c>
      <c r="D52" s="113">
        <v>34.639000000000003</v>
      </c>
      <c r="E52" s="159">
        <v>19.310572000000001</v>
      </c>
      <c r="F52" s="159">
        <v>30.633921999999998</v>
      </c>
      <c r="G52" s="159">
        <v>-8.3519860000000001</v>
      </c>
      <c r="H52" s="159">
        <v>20.166415999999998</v>
      </c>
      <c r="I52" s="159">
        <v>-5.3256900000000025</v>
      </c>
      <c r="J52" s="159">
        <v>2.6823760000000001</v>
      </c>
      <c r="K52" s="159">
        <v>29.809785999999992</v>
      </c>
      <c r="L52" s="159">
        <v>0.14888199999999779</v>
      </c>
      <c r="M52" s="159">
        <v>188.36769600000002</v>
      </c>
      <c r="N52" s="159">
        <v>-19.261465999999999</v>
      </c>
      <c r="O52" s="159">
        <v>-11.55139</v>
      </c>
      <c r="P52" s="159">
        <v>25.526097999999998</v>
      </c>
      <c r="Q52" s="159">
        <v>1.3745679999999993</v>
      </c>
      <c r="R52" s="159">
        <v>21.421490000000002</v>
      </c>
      <c r="S52" s="159">
        <v>24.198349999999998</v>
      </c>
      <c r="T52" s="159">
        <v>42.049589999999995</v>
      </c>
      <c r="U52" s="159">
        <v>21.61983</v>
      </c>
      <c r="V52" s="159">
        <v>18.446279999999998</v>
      </c>
      <c r="W52" s="159">
        <v>23.206610000000001</v>
      </c>
      <c r="X52" s="159">
        <v>20.033060000000003</v>
      </c>
      <c r="Y52" s="159">
        <v>101.09752</v>
      </c>
      <c r="Z52" s="159">
        <v>22.61157</v>
      </c>
      <c r="AA52" s="159">
        <v>23.206610000000001</v>
      </c>
      <c r="AB52" s="159">
        <v>42.247930000000004</v>
      </c>
      <c r="AC52" s="159">
        <v>34.11524</v>
      </c>
      <c r="AD52" s="159">
        <v>41.255679999999998</v>
      </c>
      <c r="AE52" s="159">
        <v>24.792830000000002</v>
      </c>
      <c r="AF52" s="159">
        <v>40.065640000000002</v>
      </c>
      <c r="AG52" s="159">
        <v>37.883839999999999</v>
      </c>
      <c r="AH52" s="159">
        <v>23.007810000000003</v>
      </c>
      <c r="AI52" s="10">
        <v>30.743310000000001</v>
      </c>
      <c r="AJ52" s="10">
        <v>-35.333798000000002</v>
      </c>
      <c r="AK52" s="10">
        <v>15.72175</v>
      </c>
      <c r="AL52" s="10">
        <v>-20.231422000000002</v>
      </c>
      <c r="AM52" s="10">
        <v>12.730970000000001</v>
      </c>
      <c r="AN52" s="169"/>
      <c r="AO52" s="169"/>
      <c r="AP52" s="169"/>
      <c r="AQ52" s="169"/>
      <c r="AR52" s="169"/>
      <c r="AS52" s="169"/>
      <c r="AT52" s="169"/>
      <c r="AU52" s="169"/>
      <c r="AV52" s="169"/>
      <c r="AW52" s="169"/>
      <c r="AX52" s="169"/>
      <c r="AY52" s="169"/>
    </row>
    <row r="53" spans="1:1005" ht="15">
      <c r="A53" s="234">
        <f>YampaRiverInflow.TotalOutflow!A53</f>
        <v>44958</v>
      </c>
      <c r="B53" s="113">
        <v>52.893000000000001</v>
      </c>
      <c r="C53" s="113">
        <v>45.262</v>
      </c>
      <c r="D53" s="113">
        <v>42.972000000000001</v>
      </c>
      <c r="E53" s="159">
        <v>5.149061999999998</v>
      </c>
      <c r="F53" s="159">
        <v>31.733646</v>
      </c>
      <c r="G53" s="159">
        <v>-5.7021720000000027</v>
      </c>
      <c r="H53" s="159">
        <v>24.577362000000001</v>
      </c>
      <c r="I53" s="159">
        <v>5.5440619999999985</v>
      </c>
      <c r="J53" s="159">
        <v>2.5809760000000006</v>
      </c>
      <c r="K53" s="159">
        <v>19.033522000000001</v>
      </c>
      <c r="L53" s="159">
        <v>7.0302340000000001</v>
      </c>
      <c r="M53" s="159">
        <v>85.799055999999993</v>
      </c>
      <c r="N53" s="159">
        <v>-9.7793939999999999</v>
      </c>
      <c r="O53" s="159">
        <v>38.657699999999991</v>
      </c>
      <c r="P53" s="159">
        <v>12.339405999999999</v>
      </c>
      <c r="Q53" s="159">
        <v>23.60331</v>
      </c>
      <c r="R53" s="159">
        <v>17.2562</v>
      </c>
      <c r="S53" s="159">
        <v>16.066120000000002</v>
      </c>
      <c r="T53" s="159">
        <v>48.99174</v>
      </c>
      <c r="U53" s="159">
        <v>36.297519999999999</v>
      </c>
      <c r="V53" s="159">
        <v>25.745450000000002</v>
      </c>
      <c r="W53" s="159">
        <v>24.39669</v>
      </c>
      <c r="X53" s="159">
        <v>35.66281</v>
      </c>
      <c r="Y53" s="159">
        <v>125.57355</v>
      </c>
      <c r="Z53" s="159">
        <v>20.429749999999999</v>
      </c>
      <c r="AA53" s="159">
        <v>29.355370000000001</v>
      </c>
      <c r="AB53" s="159">
        <v>90.644630000000006</v>
      </c>
      <c r="AC53" s="159">
        <v>38.478989999999996</v>
      </c>
      <c r="AD53" s="159">
        <v>35.16657</v>
      </c>
      <c r="AE53" s="159">
        <v>33.321769999999994</v>
      </c>
      <c r="AF53" s="159">
        <v>18.842610000000001</v>
      </c>
      <c r="AG53" s="159">
        <v>38.875690000000006</v>
      </c>
      <c r="AH53" s="159">
        <v>32.449240000000003</v>
      </c>
      <c r="AI53" s="10">
        <v>39.450900000000004</v>
      </c>
      <c r="AJ53" s="10">
        <v>-35.678773999999997</v>
      </c>
      <c r="AK53" s="10">
        <v>36.358820000000009</v>
      </c>
      <c r="AL53" s="10">
        <v>10.028786</v>
      </c>
      <c r="AM53" s="10">
        <v>8.8950399999999981</v>
      </c>
      <c r="AN53" s="169"/>
      <c r="AO53" s="169"/>
      <c r="AP53" s="169"/>
      <c r="AQ53" s="169"/>
      <c r="AR53" s="169"/>
      <c r="AS53" s="169"/>
      <c r="AT53" s="169"/>
      <c r="AU53" s="169"/>
      <c r="AV53" s="169"/>
      <c r="AW53" s="169"/>
      <c r="AX53" s="169"/>
      <c r="AY53" s="169"/>
    </row>
    <row r="54" spans="1:1005" ht="15">
      <c r="A54" s="234">
        <f>YampaRiverInflow.TotalOutflow!A54</f>
        <v>44986</v>
      </c>
      <c r="B54" s="113">
        <v>21.448</v>
      </c>
      <c r="C54" s="113">
        <v>34.530999999999999</v>
      </c>
      <c r="D54" s="113">
        <v>46.4</v>
      </c>
      <c r="E54" s="159">
        <v>64.980252000000007</v>
      </c>
      <c r="F54" s="159">
        <v>40.112389999999998</v>
      </c>
      <c r="G54" s="159">
        <v>-5.6985580000000011</v>
      </c>
      <c r="H54" s="159">
        <v>30.219604</v>
      </c>
      <c r="I54" s="159">
        <v>24.668741999999998</v>
      </c>
      <c r="J54" s="159">
        <v>25.485123999999995</v>
      </c>
      <c r="K54" s="159">
        <v>37.985829999999993</v>
      </c>
      <c r="L54" s="159">
        <v>23.852601999999997</v>
      </c>
      <c r="M54" s="159">
        <v>33.571293999999995</v>
      </c>
      <c r="N54" s="159">
        <v>18.785719999999998</v>
      </c>
      <c r="O54" s="159">
        <v>66.418819999999997</v>
      </c>
      <c r="P54" s="159">
        <v>7.6782579999999996</v>
      </c>
      <c r="Q54" s="159">
        <v>63.272730000000003</v>
      </c>
      <c r="R54" s="159">
        <v>48.99174</v>
      </c>
      <c r="S54" s="159">
        <v>19.834709999999998</v>
      </c>
      <c r="T54" s="159">
        <v>54.009920000000001</v>
      </c>
      <c r="U54" s="159">
        <v>55.160330000000002</v>
      </c>
      <c r="V54" s="159">
        <v>23.22645</v>
      </c>
      <c r="W54" s="159">
        <v>42.842980000000004</v>
      </c>
      <c r="X54" s="159">
        <v>27.59008</v>
      </c>
      <c r="Y54" s="159">
        <v>69.104129999999998</v>
      </c>
      <c r="Z54" s="159">
        <v>49.190080000000002</v>
      </c>
      <c r="AA54" s="159">
        <v>44.628099999999996</v>
      </c>
      <c r="AB54" s="159">
        <v>82.373550000000009</v>
      </c>
      <c r="AC54" s="159">
        <v>74.04258999999999</v>
      </c>
      <c r="AD54" s="159">
        <v>59.404600000000002</v>
      </c>
      <c r="AE54" s="159">
        <v>42.445689999999999</v>
      </c>
      <c r="AF54" s="159">
        <v>22.21454</v>
      </c>
      <c r="AG54" s="159">
        <v>58.769889999999997</v>
      </c>
      <c r="AH54" s="159">
        <v>31.517060000000001</v>
      </c>
      <c r="AI54" s="10">
        <v>41.176480000000005</v>
      </c>
      <c r="AJ54" s="10">
        <v>1.4208999999999996</v>
      </c>
      <c r="AK54" s="10">
        <v>53.899988000000008</v>
      </c>
      <c r="AL54" s="10">
        <v>48.854016000000001</v>
      </c>
      <c r="AM54" s="10">
        <v>11.592746</v>
      </c>
      <c r="AN54" s="169"/>
      <c r="AO54" s="169"/>
      <c r="AP54" s="169"/>
      <c r="AQ54" s="169"/>
      <c r="AR54" s="169"/>
      <c r="AS54" s="169"/>
      <c r="AT54" s="169"/>
      <c r="AU54" s="169"/>
      <c r="AV54" s="169"/>
      <c r="AW54" s="169"/>
      <c r="AX54" s="169"/>
      <c r="AY54" s="169"/>
    </row>
    <row r="55" spans="1:1005" ht="15">
      <c r="A55" s="234">
        <f>YampaRiverInflow.TotalOutflow!A55</f>
        <v>45017</v>
      </c>
      <c r="B55" s="113">
        <v>18.145</v>
      </c>
      <c r="C55" s="113">
        <v>34.011000000000003</v>
      </c>
      <c r="D55" s="113">
        <v>29.408999999999999</v>
      </c>
      <c r="E55" s="159">
        <v>-1.6270880000000034</v>
      </c>
      <c r="F55" s="159">
        <v>27.136765999999998</v>
      </c>
      <c r="G55" s="159">
        <v>10.345166000000001</v>
      </c>
      <c r="H55" s="159">
        <v>35.310705999999996</v>
      </c>
      <c r="I55" s="159">
        <v>19.30078</v>
      </c>
      <c r="J55" s="159">
        <v>3.5616000000000003</v>
      </c>
      <c r="K55" s="159">
        <v>41.938178000000001</v>
      </c>
      <c r="L55" s="159">
        <v>40.074694000000001</v>
      </c>
      <c r="M55" s="159">
        <v>1.3631199999999954</v>
      </c>
      <c r="N55" s="159">
        <v>-2.5694920000000012</v>
      </c>
      <c r="O55" s="159">
        <v>-26.212883999999999</v>
      </c>
      <c r="P55" s="159">
        <v>3.6764540000000014</v>
      </c>
      <c r="Q55" s="159">
        <v>29.157019999999999</v>
      </c>
      <c r="R55" s="159">
        <v>70.294210000000007</v>
      </c>
      <c r="S55" s="159">
        <v>23.60331</v>
      </c>
      <c r="T55" s="159">
        <v>16.8</v>
      </c>
      <c r="U55" s="159">
        <v>35.028100000000002</v>
      </c>
      <c r="V55" s="159">
        <v>13.62645</v>
      </c>
      <c r="W55" s="159">
        <v>32.747109999999999</v>
      </c>
      <c r="X55" s="159">
        <v>39.133879999999998</v>
      </c>
      <c r="Y55" s="159">
        <v>90.902479999999997</v>
      </c>
      <c r="Z55" s="159">
        <v>33.758679999999998</v>
      </c>
      <c r="AA55" s="159">
        <v>33.699169999999995</v>
      </c>
      <c r="AB55" s="159">
        <v>29.79214</v>
      </c>
      <c r="AC55" s="159">
        <v>43.080640000000002</v>
      </c>
      <c r="AD55" s="159">
        <v>88.700450000000004</v>
      </c>
      <c r="AE55" s="159">
        <v>43.635820000000002</v>
      </c>
      <c r="AF55" s="159">
        <v>17.01784</v>
      </c>
      <c r="AG55" s="159">
        <v>26.498860000000001</v>
      </c>
      <c r="AH55" s="159">
        <v>22.988139999999998</v>
      </c>
      <c r="AI55" s="10">
        <v>25.348419999999997</v>
      </c>
      <c r="AJ55" s="10">
        <v>1.8474620000000004</v>
      </c>
      <c r="AK55" s="10">
        <v>30.190056000000002</v>
      </c>
      <c r="AL55" s="10">
        <v>8.4134259999999994</v>
      </c>
      <c r="AM55" s="10">
        <v>6.4895579999999971</v>
      </c>
      <c r="AN55" s="169"/>
      <c r="AO55" s="169"/>
      <c r="AP55" s="169"/>
      <c r="AQ55" s="169"/>
      <c r="AR55" s="169"/>
      <c r="AS55" s="169"/>
      <c r="AT55" s="169"/>
      <c r="AU55" s="169"/>
      <c r="AV55" s="169"/>
      <c r="AW55" s="169"/>
      <c r="AX55" s="169"/>
      <c r="AY55" s="169"/>
    </row>
    <row r="56" spans="1:1005" ht="15">
      <c r="A56" s="234">
        <f>YampaRiverInflow.TotalOutflow!A56</f>
        <v>45047</v>
      </c>
      <c r="B56" s="113">
        <v>17.602</v>
      </c>
      <c r="C56" s="113">
        <v>19.846</v>
      </c>
      <c r="D56" s="113">
        <v>29.04</v>
      </c>
      <c r="E56" s="159">
        <v>-35.628662000000006</v>
      </c>
      <c r="F56" s="159">
        <v>13.395087999999999</v>
      </c>
      <c r="G56" s="159">
        <v>14.373129999999998</v>
      </c>
      <c r="H56" s="159">
        <v>12.015425999999998</v>
      </c>
      <c r="I56" s="159">
        <v>20.550333999999999</v>
      </c>
      <c r="J56" s="159">
        <v>18.579722</v>
      </c>
      <c r="K56" s="159">
        <v>24.659790000000001</v>
      </c>
      <c r="L56" s="159">
        <v>21.803582000000002</v>
      </c>
      <c r="M56" s="159">
        <v>0.19014400000000023</v>
      </c>
      <c r="N56" s="159">
        <v>-5.5054859999999994</v>
      </c>
      <c r="O56" s="159">
        <v>-26.211384000000006</v>
      </c>
      <c r="P56" s="159">
        <v>7.738929999999999</v>
      </c>
      <c r="Q56" s="159">
        <v>15.471069999999999</v>
      </c>
      <c r="R56" s="159">
        <v>41.137190000000004</v>
      </c>
      <c r="S56" s="159">
        <v>13.289260000000001</v>
      </c>
      <c r="T56" s="159">
        <v>27.570250000000001</v>
      </c>
      <c r="U56" s="159">
        <v>34.690910000000002</v>
      </c>
      <c r="V56" s="159">
        <v>21.163640000000001</v>
      </c>
      <c r="W56" s="159">
        <v>23.543800000000001</v>
      </c>
      <c r="X56" s="159">
        <v>34.333880000000001</v>
      </c>
      <c r="Y56" s="159">
        <v>67.140500000000003</v>
      </c>
      <c r="Z56" s="159">
        <v>34.274380000000001</v>
      </c>
      <c r="AA56" s="159">
        <v>36.813220000000001</v>
      </c>
      <c r="AB56" s="159">
        <v>20.429749999999999</v>
      </c>
      <c r="AC56" s="159">
        <v>51.173209999999997</v>
      </c>
      <c r="AD56" s="159">
        <v>36.138489999999997</v>
      </c>
      <c r="AE56" s="159">
        <v>21.024139999999999</v>
      </c>
      <c r="AF56" s="159">
        <v>18.545120000000001</v>
      </c>
      <c r="AG56" s="159">
        <v>27.252549999999999</v>
      </c>
      <c r="AH56" s="159">
        <v>27.252610000000001</v>
      </c>
      <c r="AI56" s="10">
        <v>28.958279999999998</v>
      </c>
      <c r="AJ56" s="10">
        <v>-17.974883999999999</v>
      </c>
      <c r="AK56" s="10">
        <v>8.2502020000000016</v>
      </c>
      <c r="AL56" s="10">
        <v>11.781169999999998</v>
      </c>
      <c r="AM56" s="10">
        <v>-43.34975</v>
      </c>
      <c r="AN56" s="169"/>
      <c r="AO56" s="169"/>
      <c r="AP56" s="169"/>
      <c r="AQ56" s="169"/>
      <c r="AR56" s="169"/>
      <c r="AS56" s="169"/>
      <c r="AT56" s="169"/>
      <c r="AU56" s="169"/>
      <c r="AV56" s="169"/>
      <c r="AW56" s="169"/>
      <c r="AX56" s="169"/>
      <c r="AY56" s="169"/>
    </row>
    <row r="57" spans="1:1005" ht="15">
      <c r="A57" s="234">
        <f>YampaRiverInflow.TotalOutflow!A57</f>
        <v>45078</v>
      </c>
      <c r="B57" s="113">
        <v>7.0679999999999996</v>
      </c>
      <c r="C57" s="113">
        <v>8.1999999999999993</v>
      </c>
      <c r="D57" s="113">
        <v>25.971</v>
      </c>
      <c r="E57" s="159">
        <v>-26.814078000000002</v>
      </c>
      <c r="F57" s="159">
        <v>4.3700580000000011</v>
      </c>
      <c r="G57" s="159">
        <v>17.001467999999996</v>
      </c>
      <c r="H57" s="159">
        <v>15.287422000000003</v>
      </c>
      <c r="I57" s="159">
        <v>10.805857999999999</v>
      </c>
      <c r="J57" s="159">
        <v>17.742493999999997</v>
      </c>
      <c r="K57" s="159">
        <v>3.4259199999999983</v>
      </c>
      <c r="L57" s="159">
        <v>8.1729199999999995</v>
      </c>
      <c r="M57" s="159">
        <v>12.473674000000001</v>
      </c>
      <c r="N57" s="159">
        <v>1.061094</v>
      </c>
      <c r="O57" s="159">
        <v>22.368065999999995</v>
      </c>
      <c r="P57" s="159">
        <v>-1.3633040000000001</v>
      </c>
      <c r="Q57" s="159">
        <v>31.73554</v>
      </c>
      <c r="R57" s="159">
        <v>15.272729999999999</v>
      </c>
      <c r="S57" s="159">
        <v>13.68595</v>
      </c>
      <c r="T57" s="159">
        <v>32.07273</v>
      </c>
      <c r="U57" s="159">
        <v>48.238019999999999</v>
      </c>
      <c r="V57" s="159">
        <v>6.5057900000000002</v>
      </c>
      <c r="W57" s="159">
        <v>14.280989999999999</v>
      </c>
      <c r="X57" s="159">
        <v>20.826450000000001</v>
      </c>
      <c r="Y57" s="159">
        <v>11.9405</v>
      </c>
      <c r="Z57" s="159">
        <v>14.67769</v>
      </c>
      <c r="AA57" s="159">
        <v>31.73554</v>
      </c>
      <c r="AB57" s="159">
        <v>13.4876</v>
      </c>
      <c r="AC57" s="159">
        <v>35.543419999999998</v>
      </c>
      <c r="AD57" s="159">
        <v>23.741799999999998</v>
      </c>
      <c r="AE57" s="159">
        <v>24.39593</v>
      </c>
      <c r="AF57" s="159">
        <v>22.730180000000001</v>
      </c>
      <c r="AG57" s="159">
        <v>25.189630000000001</v>
      </c>
      <c r="AH57" s="159">
        <v>26.0823</v>
      </c>
      <c r="AI57" s="10">
        <v>25.58633</v>
      </c>
      <c r="AJ57" s="10">
        <v>-10.634887999999998</v>
      </c>
      <c r="AK57" s="10">
        <v>9.8336339999999982</v>
      </c>
      <c r="AL57" s="10">
        <v>15.799028</v>
      </c>
      <c r="AM57" s="10">
        <v>-26.687349999999999</v>
      </c>
      <c r="AN57" s="169"/>
      <c r="AO57" s="169"/>
      <c r="AP57" s="169"/>
      <c r="AQ57" s="169"/>
      <c r="AR57" s="169"/>
      <c r="AS57" s="169"/>
      <c r="AT57" s="169"/>
      <c r="AU57" s="169"/>
      <c r="AV57" s="169"/>
      <c r="AW57" s="169"/>
      <c r="AX57" s="169"/>
      <c r="AY57" s="169"/>
    </row>
    <row r="58" spans="1:1005" ht="15">
      <c r="A58" s="234">
        <f>YampaRiverInflow.TotalOutflow!A58</f>
        <v>45108</v>
      </c>
      <c r="B58" s="113">
        <v>48.612000000000002</v>
      </c>
      <c r="C58" s="113">
        <v>44.593000000000004</v>
      </c>
      <c r="D58" s="113">
        <v>36.543999999999997</v>
      </c>
      <c r="E58" s="159">
        <v>-26.037152000000003</v>
      </c>
      <c r="F58" s="159">
        <v>-0.99219199999999907</v>
      </c>
      <c r="G58" s="159">
        <v>23.523871999999997</v>
      </c>
      <c r="H58" s="159">
        <v>10.508421999999999</v>
      </c>
      <c r="I58" s="159">
        <v>0.38218800000000192</v>
      </c>
      <c r="J58" s="159">
        <v>-2.4426239999999999</v>
      </c>
      <c r="K58" s="159">
        <v>-0.52760200000000035</v>
      </c>
      <c r="L58" s="159">
        <v>14.445949999999996</v>
      </c>
      <c r="M58" s="159">
        <v>-5.4029160000000003</v>
      </c>
      <c r="N58" s="159">
        <v>-9.1989860000000014</v>
      </c>
      <c r="O58" s="159">
        <v>30.872809999999998</v>
      </c>
      <c r="P58" s="159">
        <v>7.8308159999999951</v>
      </c>
      <c r="Q58" s="159">
        <v>31.933880000000002</v>
      </c>
      <c r="R58" s="159">
        <v>33.12397</v>
      </c>
      <c r="S58" s="159">
        <v>30.347110000000001</v>
      </c>
      <c r="T58" s="159">
        <v>21.12397</v>
      </c>
      <c r="U58" s="159">
        <v>19.953720000000001</v>
      </c>
      <c r="V58" s="159">
        <v>10.1157</v>
      </c>
      <c r="W58" s="159">
        <v>17.2562</v>
      </c>
      <c r="X58" s="159">
        <v>39.272730000000003</v>
      </c>
      <c r="Y58" s="159">
        <v>21.024789999999999</v>
      </c>
      <c r="Z58" s="159">
        <v>21.223140000000001</v>
      </c>
      <c r="AA58" s="159">
        <v>45.421489999999999</v>
      </c>
      <c r="AB58" s="159">
        <v>28.760330000000003</v>
      </c>
      <c r="AC58" s="159">
        <v>28.164830000000002</v>
      </c>
      <c r="AD58" s="159">
        <v>29.156560000000002</v>
      </c>
      <c r="AE58" s="159">
        <v>31.536360000000002</v>
      </c>
      <c r="AF58" s="159">
        <v>26.379669999999997</v>
      </c>
      <c r="AG58" s="159">
        <v>61.685449999999996</v>
      </c>
      <c r="AH58" s="159">
        <v>29.156569999999999</v>
      </c>
      <c r="AI58" s="10">
        <v>33.520060000000001</v>
      </c>
      <c r="AJ58" s="10">
        <v>-4.7430320000000004</v>
      </c>
      <c r="AK58" s="10">
        <v>16.804354</v>
      </c>
      <c r="AL58" s="10">
        <v>5.1790399999999934</v>
      </c>
      <c r="AM58" s="10">
        <v>-76.626987999999997</v>
      </c>
      <c r="AN58" s="169"/>
      <c r="AO58" s="169"/>
      <c r="AP58" s="169"/>
      <c r="AQ58" s="169"/>
      <c r="AR58" s="169"/>
      <c r="AS58" s="169"/>
      <c r="AT58" s="169"/>
      <c r="AU58" s="169"/>
      <c r="AV58" s="169"/>
      <c r="AW58" s="169"/>
      <c r="AX58" s="169"/>
      <c r="AY58" s="169"/>
    </row>
    <row r="59" spans="1:1005" ht="15">
      <c r="A59" s="234">
        <f>YampaRiverInflow.TotalOutflow!A59</f>
        <v>45139</v>
      </c>
      <c r="B59" s="113">
        <v>74.106999999999999</v>
      </c>
      <c r="C59" s="113">
        <v>57.478999999999999</v>
      </c>
      <c r="D59" s="113">
        <v>44.478000000000002</v>
      </c>
      <c r="E59" s="159">
        <v>-24.940789999999996</v>
      </c>
      <c r="F59" s="159">
        <v>11.508968000000001</v>
      </c>
      <c r="G59" s="159">
        <v>34.079854000000005</v>
      </c>
      <c r="H59" s="159">
        <v>13.724534</v>
      </c>
      <c r="I59" s="159">
        <v>22.184847999999999</v>
      </c>
      <c r="J59" s="159">
        <v>11.868864000000002</v>
      </c>
      <c r="K59" s="159">
        <v>15.498979999999996</v>
      </c>
      <c r="L59" s="159">
        <v>39.663323999999996</v>
      </c>
      <c r="M59" s="159">
        <v>-27.475497999999998</v>
      </c>
      <c r="N59" s="159">
        <v>-21.766008000000003</v>
      </c>
      <c r="O59" s="159">
        <v>29.917686</v>
      </c>
      <c r="P59" s="159">
        <v>25.019824</v>
      </c>
      <c r="Q59" s="159">
        <v>50.280989999999996</v>
      </c>
      <c r="R59" s="159">
        <v>20.826450000000001</v>
      </c>
      <c r="S59" s="159">
        <v>44.033059999999999</v>
      </c>
      <c r="T59" s="159">
        <v>23.404959999999999</v>
      </c>
      <c r="U59" s="159">
        <v>52.066120000000005</v>
      </c>
      <c r="V59" s="159">
        <v>17.851240000000001</v>
      </c>
      <c r="W59" s="159">
        <v>42.049589999999995</v>
      </c>
      <c r="X59" s="159">
        <v>50.578510000000001</v>
      </c>
      <c r="Y59" s="159">
        <v>28.36364</v>
      </c>
      <c r="Z59" s="159">
        <v>66.446280000000002</v>
      </c>
      <c r="AA59" s="159">
        <v>91.636359999999996</v>
      </c>
      <c r="AB59" s="159">
        <v>39.272730000000003</v>
      </c>
      <c r="AC59" s="159">
        <v>23.60284</v>
      </c>
      <c r="AD59" s="159">
        <v>91.04083</v>
      </c>
      <c r="AE59" s="159">
        <v>36.693379999999998</v>
      </c>
      <c r="AF59" s="159">
        <v>68.607789999999994</v>
      </c>
      <c r="AG59" s="159">
        <v>66.842500000000001</v>
      </c>
      <c r="AH59" s="159">
        <v>41.057389999999998</v>
      </c>
      <c r="AI59" s="10">
        <v>44.429290000000002</v>
      </c>
      <c r="AJ59" s="10">
        <v>-20.440944000000002</v>
      </c>
      <c r="AK59" s="10">
        <v>26.649618</v>
      </c>
      <c r="AL59" s="10">
        <v>-38.384042000000001</v>
      </c>
      <c r="AM59" s="10">
        <v>3.944417999999998</v>
      </c>
      <c r="AN59" s="169"/>
      <c r="AO59" s="169"/>
      <c r="AP59" s="169"/>
      <c r="AQ59" s="169"/>
      <c r="AR59" s="169"/>
      <c r="AS59" s="169"/>
      <c r="AT59" s="169"/>
      <c r="AU59" s="169"/>
      <c r="AV59" s="169"/>
      <c r="AW59" s="169"/>
      <c r="AX59" s="169"/>
      <c r="AY59" s="169"/>
    </row>
    <row r="60" spans="1:1005" ht="15">
      <c r="A60" s="234">
        <f>YampaRiverInflow.TotalOutflow!A60</f>
        <v>45170</v>
      </c>
      <c r="B60" s="113">
        <v>50.381</v>
      </c>
      <c r="C60" s="113">
        <v>70.260000000000005</v>
      </c>
      <c r="D60" s="113">
        <v>44.591000000000001</v>
      </c>
      <c r="E60" s="159">
        <v>1.7953199999999998</v>
      </c>
      <c r="F60" s="159">
        <v>31.247597999999996</v>
      </c>
      <c r="G60" s="159">
        <v>10.680847999999996</v>
      </c>
      <c r="H60" s="159">
        <v>16.744351999999999</v>
      </c>
      <c r="I60" s="159">
        <v>7.7189679999999967</v>
      </c>
      <c r="J60" s="159">
        <v>23.211606</v>
      </c>
      <c r="K60" s="159">
        <v>19.180725999999996</v>
      </c>
      <c r="L60" s="159">
        <v>38.334448000000002</v>
      </c>
      <c r="M60" s="159">
        <v>-11.254766</v>
      </c>
      <c r="N60" s="159">
        <v>-1.109622000000003</v>
      </c>
      <c r="O60" s="159">
        <v>14.515779999999999</v>
      </c>
      <c r="P60" s="159">
        <v>21.008659999999999</v>
      </c>
      <c r="Q60" s="159">
        <v>59.246279999999999</v>
      </c>
      <c r="R60" s="159">
        <v>36.099170000000001</v>
      </c>
      <c r="S60" s="159">
        <v>49.190080000000002</v>
      </c>
      <c r="T60" s="159">
        <v>39.133879999999998</v>
      </c>
      <c r="U60" s="159">
        <v>48.456199999999995</v>
      </c>
      <c r="V60" s="159">
        <v>103.95372</v>
      </c>
      <c r="W60" s="159">
        <v>34.373550000000002</v>
      </c>
      <c r="X60" s="159">
        <v>57.381819999999998</v>
      </c>
      <c r="Y60" s="159">
        <v>38.360330000000005</v>
      </c>
      <c r="Z60" s="159">
        <v>50.87603</v>
      </c>
      <c r="AA60" s="159">
        <v>33.83802</v>
      </c>
      <c r="AB60" s="159">
        <v>38.677690000000005</v>
      </c>
      <c r="AC60" s="159">
        <v>28.363289999999999</v>
      </c>
      <c r="AD60" s="159">
        <v>44.250949999999996</v>
      </c>
      <c r="AE60" s="159">
        <v>41.255660000000006</v>
      </c>
      <c r="AF60" s="159">
        <v>47.999720000000003</v>
      </c>
      <c r="AG60" s="159">
        <v>78.703759999999988</v>
      </c>
      <c r="AH60" s="159">
        <v>38.875680000000003</v>
      </c>
      <c r="AI60" s="10">
        <v>32.726860000000002</v>
      </c>
      <c r="AJ60" s="10">
        <v>-9.8468000000002581E-2</v>
      </c>
      <c r="AK60" s="10">
        <v>31.357489999999999</v>
      </c>
      <c r="AL60" s="10">
        <v>-20.597570000000001</v>
      </c>
      <c r="AM60" s="10">
        <v>32.537457999999994</v>
      </c>
      <c r="AN60" s="169"/>
      <c r="AO60" s="169"/>
      <c r="AP60" s="169"/>
      <c r="AQ60" s="169"/>
      <c r="AR60" s="169"/>
      <c r="AS60" s="169"/>
      <c r="AT60" s="169"/>
      <c r="AU60" s="169"/>
      <c r="AV60" s="169"/>
      <c r="AW60" s="169"/>
      <c r="AX60" s="169"/>
      <c r="AY60" s="169"/>
    </row>
    <row r="61" spans="1:1005" ht="15">
      <c r="A61" s="234">
        <f>YampaRiverInflow.TotalOutflow!A61</f>
        <v>45200</v>
      </c>
      <c r="B61" s="113">
        <v>38.270000000000003</v>
      </c>
      <c r="C61" s="113">
        <v>38.270000000000003</v>
      </c>
      <c r="D61" s="113">
        <v>38.270000000000003</v>
      </c>
      <c r="E61" s="159">
        <v>16.894756000000001</v>
      </c>
      <c r="F61" s="159">
        <v>-7.0494780000000024</v>
      </c>
      <c r="G61" s="159">
        <v>28.589822000000002</v>
      </c>
      <c r="H61" s="159">
        <v>8.7653100000000013</v>
      </c>
      <c r="I61" s="159">
        <v>19.033143999999997</v>
      </c>
      <c r="J61" s="159">
        <v>24.070353999999998</v>
      </c>
      <c r="K61" s="159">
        <v>26.040343999999997</v>
      </c>
      <c r="L61" s="159">
        <v>13.166246000000003</v>
      </c>
      <c r="M61" s="159">
        <v>20.811032000000001</v>
      </c>
      <c r="N61" s="159">
        <v>15.392737999999998</v>
      </c>
      <c r="O61" s="159">
        <v>31.104225999999993</v>
      </c>
      <c r="P61" s="159">
        <v>32.409004000000003</v>
      </c>
      <c r="Q61" s="159">
        <v>36.495870000000004</v>
      </c>
      <c r="R61" s="159">
        <v>22.413220000000003</v>
      </c>
      <c r="S61" s="159">
        <v>37.884300000000003</v>
      </c>
      <c r="T61" s="159">
        <v>47.385120000000001</v>
      </c>
      <c r="U61" s="159">
        <v>23.34545</v>
      </c>
      <c r="V61" s="159">
        <v>20.647929999999999</v>
      </c>
      <c r="W61" s="159">
        <v>30.664459999999998</v>
      </c>
      <c r="X61" s="159">
        <v>41.077690000000004</v>
      </c>
      <c r="Y61" s="159">
        <v>31.060849999999999</v>
      </c>
      <c r="Z61" s="159">
        <v>69.758679999999998</v>
      </c>
      <c r="AA61" s="159">
        <v>20.94511</v>
      </c>
      <c r="AB61" s="159">
        <v>34.908660000000005</v>
      </c>
      <c r="AC61" s="159">
        <v>24.793029999999998</v>
      </c>
      <c r="AD61" s="159">
        <v>40.680699999999995</v>
      </c>
      <c r="AE61" s="159">
        <v>34.511849999999995</v>
      </c>
      <c r="AF61" s="159">
        <v>29.513770000000001</v>
      </c>
      <c r="AG61" s="159">
        <v>19.080719999999999</v>
      </c>
      <c r="AH61" s="159">
        <v>42.445929999999997</v>
      </c>
      <c r="AI61" s="10">
        <v>56.012860000000003</v>
      </c>
      <c r="AJ61" s="10">
        <v>42.068716000000002</v>
      </c>
      <c r="AK61" s="10">
        <v>-39.506182000000003</v>
      </c>
      <c r="AL61" s="10">
        <v>16.431793999999996</v>
      </c>
      <c r="AM61" s="10">
        <v>21.307351999999995</v>
      </c>
      <c r="AN61" s="169"/>
      <c r="AO61" s="169"/>
      <c r="AP61" s="169"/>
      <c r="AQ61" s="169"/>
      <c r="AR61" s="169"/>
      <c r="AS61" s="169"/>
      <c r="AT61" s="169"/>
      <c r="AU61" s="169"/>
      <c r="AV61" s="169"/>
      <c r="AW61" s="169"/>
      <c r="AX61" s="169"/>
      <c r="AY61" s="169"/>
    </row>
    <row r="62" spans="1:1005" ht="15">
      <c r="A62" s="234">
        <f>YampaRiverInflow.TotalOutflow!A62</f>
        <v>45231</v>
      </c>
      <c r="B62" s="113">
        <v>32.280999999999999</v>
      </c>
      <c r="C62" s="113">
        <v>32.280999999999999</v>
      </c>
      <c r="D62" s="113">
        <v>32.280999999999999</v>
      </c>
      <c r="E62" s="159">
        <v>19.806198000000002</v>
      </c>
      <c r="F62" s="159">
        <v>-15.417266000000001</v>
      </c>
      <c r="G62" s="159">
        <v>42.873334</v>
      </c>
      <c r="H62" s="159">
        <v>18.651169999999997</v>
      </c>
      <c r="I62" s="159">
        <v>25.675046000000002</v>
      </c>
      <c r="J62" s="159">
        <v>19.488983999999995</v>
      </c>
      <c r="K62" s="159">
        <v>17.507805999999995</v>
      </c>
      <c r="L62" s="159">
        <v>8.8944699999999983</v>
      </c>
      <c r="M62" s="159">
        <v>1.1222839999999996</v>
      </c>
      <c r="N62" s="159">
        <v>9.8448719999999987</v>
      </c>
      <c r="O62" s="159">
        <v>28.013811999999998</v>
      </c>
      <c r="P62" s="159">
        <v>15.793877999999999</v>
      </c>
      <c r="Q62" s="159">
        <v>24.595040000000001</v>
      </c>
      <c r="R62" s="159">
        <v>18.446279999999998</v>
      </c>
      <c r="S62" s="159">
        <v>36.495870000000004</v>
      </c>
      <c r="T62" s="159">
        <v>27.966939999999997</v>
      </c>
      <c r="U62" s="159">
        <v>25.487599999999997</v>
      </c>
      <c r="V62" s="159">
        <v>23.10744</v>
      </c>
      <c r="W62" s="159">
        <v>22.472729999999999</v>
      </c>
      <c r="X62" s="159">
        <v>35.166530000000002</v>
      </c>
      <c r="Y62" s="159">
        <v>20.925319999999999</v>
      </c>
      <c r="Z62" s="159">
        <v>16.066120000000002</v>
      </c>
      <c r="AA62" s="159">
        <v>25.54711</v>
      </c>
      <c r="AB62" s="159">
        <v>41.950060000000001</v>
      </c>
      <c r="AC62" s="159">
        <v>23.00787</v>
      </c>
      <c r="AD62" s="159">
        <v>14.39954</v>
      </c>
      <c r="AE62" s="159">
        <v>23.602700000000002</v>
      </c>
      <c r="AF62" s="159">
        <v>28.581400000000002</v>
      </c>
      <c r="AG62" s="159">
        <v>27.807869999999998</v>
      </c>
      <c r="AH62" s="159">
        <v>24.69378</v>
      </c>
      <c r="AI62" s="10">
        <v>22.293890000000001</v>
      </c>
      <c r="AJ62" s="10">
        <v>-3.1421840000000012</v>
      </c>
      <c r="AK62" s="10">
        <v>-44.165469999999999</v>
      </c>
      <c r="AL62" s="10">
        <v>8.787177999999999</v>
      </c>
      <c r="AM62" s="10">
        <v>-7.608582000000002</v>
      </c>
      <c r="AN62" s="169"/>
      <c r="AO62" s="169"/>
      <c r="AP62" s="169"/>
      <c r="AQ62" s="169"/>
      <c r="AR62" s="169"/>
      <c r="AS62" s="169"/>
      <c r="AT62" s="169"/>
      <c r="AU62" s="169"/>
      <c r="AV62" s="169"/>
      <c r="AW62" s="169"/>
      <c r="AX62" s="169"/>
      <c r="AY62" s="169"/>
    </row>
    <row r="63" spans="1:1005" ht="15">
      <c r="A63" s="234">
        <f>YampaRiverInflow.TotalOutflow!A63</f>
        <v>45261</v>
      </c>
      <c r="B63" s="113">
        <v>36.677</v>
      </c>
      <c r="C63" s="113">
        <v>36.677</v>
      </c>
      <c r="D63" s="113">
        <v>36.677</v>
      </c>
      <c r="E63" s="159">
        <v>17.637533999999999</v>
      </c>
      <c r="F63" s="159">
        <v>-3.9600340000000016</v>
      </c>
      <c r="G63" s="159">
        <v>24.396989999999999</v>
      </c>
      <c r="H63" s="159">
        <v>10.800360000000001</v>
      </c>
      <c r="I63" s="159">
        <v>21.260485999999997</v>
      </c>
      <c r="J63" s="159">
        <v>13.424811999999998</v>
      </c>
      <c r="K63" s="159">
        <v>8.4644880000000011</v>
      </c>
      <c r="L63" s="159">
        <v>2.3967059999999982</v>
      </c>
      <c r="M63" s="159">
        <v>-6.7709719999999995</v>
      </c>
      <c r="N63" s="159">
        <v>0.60159199999999691</v>
      </c>
      <c r="O63" s="159">
        <v>44.223798000000002</v>
      </c>
      <c r="P63" s="159">
        <v>1.110544</v>
      </c>
      <c r="Q63" s="159">
        <v>15.07438</v>
      </c>
      <c r="R63" s="159">
        <v>12.69421</v>
      </c>
      <c r="S63" s="159">
        <v>35.305790000000002</v>
      </c>
      <c r="T63" s="159">
        <v>29.355370000000001</v>
      </c>
      <c r="U63" s="159">
        <v>13.4876</v>
      </c>
      <c r="V63" s="159">
        <v>18.723970000000001</v>
      </c>
      <c r="W63" s="159">
        <v>15.471069999999999</v>
      </c>
      <c r="X63" s="159">
        <v>19.100490000000001</v>
      </c>
      <c r="Y63" s="159">
        <v>3.9664899999999998</v>
      </c>
      <c r="Z63" s="159">
        <v>23.801650000000002</v>
      </c>
      <c r="AA63" s="159">
        <v>57.520660000000007</v>
      </c>
      <c r="AB63" s="159">
        <v>23.99954</v>
      </c>
      <c r="AC63" s="159">
        <v>19.4375</v>
      </c>
      <c r="AD63" s="159">
        <v>33.916870000000003</v>
      </c>
      <c r="AE63" s="159">
        <v>31.734860000000001</v>
      </c>
      <c r="AF63" s="159">
        <v>22.7103</v>
      </c>
      <c r="AG63" s="159">
        <v>25.368259999999999</v>
      </c>
      <c r="AH63" s="159">
        <v>31.6557</v>
      </c>
      <c r="AI63" s="10">
        <v>22.412740000000003</v>
      </c>
      <c r="AJ63" s="10">
        <v>28.144819999999999</v>
      </c>
      <c r="AK63" s="10">
        <v>-12.281395999999999</v>
      </c>
      <c r="AL63" s="10">
        <v>17.994698</v>
      </c>
      <c r="AM63" s="10">
        <v>6.4737880000000008</v>
      </c>
      <c r="AN63" s="169"/>
      <c r="AO63" s="169"/>
      <c r="AP63" s="169"/>
      <c r="AQ63" s="169"/>
      <c r="AR63" s="169"/>
      <c r="AS63" s="169"/>
      <c r="AT63" s="169"/>
      <c r="AU63" s="169"/>
      <c r="AV63" s="169"/>
      <c r="AW63" s="169"/>
      <c r="AX63" s="169"/>
      <c r="AY63" s="169"/>
    </row>
    <row r="64" spans="1:1005" ht="1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43466</v>
      </c>
      <c r="B4" s="165">
        <v>20.029</v>
      </c>
      <c r="C4" s="165">
        <v>28.495000000000001</v>
      </c>
      <c r="D4" s="165">
        <v>32.823</v>
      </c>
      <c r="E4" s="235">
        <f ca="1">INDEX(INDIRECT("GainsAboveHoover"&amp;E$2+YEAR($A4)-YEAR($A$4)),MONTH($A4))</f>
        <v>69.817970000000003</v>
      </c>
      <c r="F4" s="235">
        <f t="shared" ref="F4:AI12" ca="1" si="0">INDEX(INDIRECT("GainsAboveHoover"&amp;F$2+YEAR($A4)-YEAR($A$4)),MONTH($A4))</f>
        <v>40.936629999999994</v>
      </c>
      <c r="G4" s="235">
        <f t="shared" ca="1" si="0"/>
        <v>73.067050000000009</v>
      </c>
      <c r="H4" s="235">
        <f t="shared" ca="1" si="0"/>
        <v>67.109080000000006</v>
      </c>
      <c r="I4" s="235">
        <f t="shared" ca="1" si="0"/>
        <v>85.926450000000003</v>
      </c>
      <c r="J4" s="235">
        <f t="shared" ca="1" si="0"/>
        <v>22.962630000000001</v>
      </c>
      <c r="K4" s="235">
        <f t="shared" ca="1" si="0"/>
        <v>38.586370000000002</v>
      </c>
      <c r="L4" s="235">
        <f t="shared" ca="1" si="0"/>
        <v>50.149720000000002</v>
      </c>
      <c r="M4" s="235">
        <f t="shared" ca="1" si="0"/>
        <v>73.993719999999996</v>
      </c>
      <c r="N4" s="235">
        <f t="shared" ca="1" si="0"/>
        <v>66.085639999999998</v>
      </c>
      <c r="O4" s="235">
        <f t="shared" ca="1" si="0"/>
        <v>35.41386</v>
      </c>
      <c r="P4" s="235">
        <f t="shared" ca="1" si="0"/>
        <v>73.120070000000013</v>
      </c>
      <c r="Q4" s="235">
        <f t="shared" ca="1" si="0"/>
        <v>216.50864000000001</v>
      </c>
      <c r="R4" s="235">
        <f t="shared" ca="1" si="0"/>
        <v>75.599890000000002</v>
      </c>
      <c r="S4" s="235">
        <f t="shared" ca="1" si="0"/>
        <v>153.67762999999999</v>
      </c>
      <c r="T4" s="235">
        <f t="shared" ca="1" si="0"/>
        <v>19.93974</v>
      </c>
      <c r="U4" s="235">
        <f t="shared" ca="1" si="0"/>
        <v>50.25112</v>
      </c>
      <c r="V4" s="235">
        <f t="shared" ca="1" si="0"/>
        <v>51.307099999999998</v>
      </c>
      <c r="W4" s="235">
        <f t="shared" ca="1" si="0"/>
        <v>48.592469999999999</v>
      </c>
      <c r="X4" s="235">
        <f t="shared" ca="1" si="0"/>
        <v>21.595279999999999</v>
      </c>
      <c r="Y4" s="235">
        <f t="shared" ca="1" si="0"/>
        <v>50.7896</v>
      </c>
      <c r="Z4" s="235">
        <f t="shared" ca="1" si="0"/>
        <v>15.387979999999999</v>
      </c>
      <c r="AA4" s="235">
        <f t="shared" ca="1" si="0"/>
        <v>33.643239999999999</v>
      </c>
      <c r="AB4" s="235">
        <f t="shared" ca="1" si="0"/>
        <v>8.7414400000000008</v>
      </c>
      <c r="AC4" s="235">
        <f t="shared" ca="1" si="0"/>
        <v>308.55319000000003</v>
      </c>
      <c r="AD4" s="235">
        <f t="shared" ca="1" si="0"/>
        <v>17.535499999999999</v>
      </c>
      <c r="AE4" s="235">
        <f t="shared" ca="1" si="0"/>
        <v>-4.3097500000000002</v>
      </c>
      <c r="AF4" s="235">
        <f t="shared" ca="1" si="0"/>
        <v>33.658019999999993</v>
      </c>
      <c r="AG4" s="235">
        <f t="shared" ca="1" si="0"/>
        <v>9.6820599999999999</v>
      </c>
      <c r="AH4" s="235">
        <f t="shared" ca="1" si="0"/>
        <v>57.667650000000002</v>
      </c>
      <c r="AI4" s="235">
        <f t="shared" ca="1" si="0"/>
        <v>40.798379999999995</v>
      </c>
      <c r="AJ4" s="235">
        <f t="shared" ref="AJ4:AM19" ca="1" si="1">INDEX(INDIRECT("GainsAboveHoover"&amp;AJ$2+YEAR($A4)-YEAR($A$4)),MONTH($A4))</f>
        <v>20.18862</v>
      </c>
      <c r="AK4" s="235">
        <f t="shared" ca="1" si="1"/>
        <v>17.98648</v>
      </c>
      <c r="AL4" s="235">
        <f t="shared" ca="1" si="1"/>
        <v>11.416129999999999</v>
      </c>
      <c r="AM4" s="235">
        <f t="shared" ca="1" si="1"/>
        <v>26.265250000000002</v>
      </c>
      <c r="AN4" s="211"/>
      <c r="AO4" s="211"/>
      <c r="AP4" s="211"/>
      <c r="AQ4" s="211"/>
      <c r="AR4" s="211"/>
      <c r="AS4" s="211"/>
      <c r="AT4" s="211"/>
      <c r="AU4" s="211"/>
      <c r="AV4" s="211"/>
      <c r="AW4" s="211"/>
      <c r="AX4" s="211"/>
      <c r="AY4" s="211"/>
    </row>
    <row r="5" spans="1:54" ht="15">
      <c r="A5" s="191">
        <f>YampaRiverInflow.TotalOutflow!A5</f>
        <v>43497</v>
      </c>
      <c r="B5" s="165">
        <v>28.97</v>
      </c>
      <c r="C5" s="165">
        <v>31.891999999999999</v>
      </c>
      <c r="D5" s="165">
        <v>46.115000000000002</v>
      </c>
      <c r="E5" s="235">
        <v>88.416219999999996</v>
      </c>
      <c r="F5" s="235">
        <v>66.352500000000006</v>
      </c>
      <c r="G5" s="235">
        <v>72.912189999999995</v>
      </c>
      <c r="H5" s="235">
        <v>61.891629999999999</v>
      </c>
      <c r="I5" s="235">
        <v>81.362130000000008</v>
      </c>
      <c r="J5" s="235">
        <v>65.860690000000005</v>
      </c>
      <c r="K5" s="235">
        <v>96.742260000000002</v>
      </c>
      <c r="L5" s="235">
        <v>56.577669999999998</v>
      </c>
      <c r="M5" s="235">
        <v>76.689610000000002</v>
      </c>
      <c r="N5" s="235">
        <v>27.47861</v>
      </c>
      <c r="O5" s="235">
        <v>58.670389999999998</v>
      </c>
      <c r="P5" s="235">
        <v>103.05712</v>
      </c>
      <c r="Q5" s="235">
        <v>217.21960000000001</v>
      </c>
      <c r="R5" s="235">
        <v>68.652330000000006</v>
      </c>
      <c r="S5" s="235">
        <v>95.266850000000005</v>
      </c>
      <c r="T5" s="235">
        <v>30.53435</v>
      </c>
      <c r="U5" s="235">
        <v>0.87429999999999997</v>
      </c>
      <c r="V5" s="235">
        <v>79.516630000000006</v>
      </c>
      <c r="W5" s="235">
        <v>42.740839999999999</v>
      </c>
      <c r="X5" s="235">
        <v>27.866959999999999</v>
      </c>
      <c r="Y5" s="235">
        <v>42.402940000000001</v>
      </c>
      <c r="Z5" s="235">
        <v>9.2639599999999991</v>
      </c>
      <c r="AA5" s="235">
        <v>42.885899999999999</v>
      </c>
      <c r="AB5" s="235">
        <v>23.858460000000001</v>
      </c>
      <c r="AC5" s="235">
        <v>198.39957999999999</v>
      </c>
      <c r="AD5" s="235">
        <v>14.859780000000001</v>
      </c>
      <c r="AE5" s="235">
        <v>22.055709999999998</v>
      </c>
      <c r="AF5" s="235">
        <v>46.185139999999997</v>
      </c>
      <c r="AG5" s="235">
        <v>33.257949999999994</v>
      </c>
      <c r="AH5" s="235">
        <v>61.041400000000003</v>
      </c>
      <c r="AI5" s="252">
        <v>40.438339999999997</v>
      </c>
      <c r="AJ5" s="252">
        <v>24.008119999999998</v>
      </c>
      <c r="AK5" s="252">
        <v>33.928449999999998</v>
      </c>
      <c r="AL5" s="252">
        <v>39.258580000000002</v>
      </c>
      <c r="AM5" s="252">
        <v>44.198879999999996</v>
      </c>
      <c r="AN5" s="211"/>
      <c r="AO5" s="211"/>
      <c r="AP5" s="211"/>
      <c r="AQ5" s="211"/>
      <c r="AR5" s="211"/>
      <c r="AS5" s="211"/>
      <c r="AT5" s="211"/>
      <c r="AU5" s="211"/>
      <c r="AV5" s="211"/>
      <c r="AW5" s="211"/>
      <c r="AX5" s="211"/>
      <c r="AY5" s="211"/>
    </row>
    <row r="6" spans="1:54" ht="15">
      <c r="A6" s="191">
        <f>YampaRiverInflow.TotalOutflow!A6</f>
        <v>43525</v>
      </c>
      <c r="B6" s="165">
        <v>12.097</v>
      </c>
      <c r="C6" s="165">
        <v>21.670999999999999</v>
      </c>
      <c r="D6" s="165">
        <v>4.9729999999999999</v>
      </c>
      <c r="E6" s="235">
        <v>58.648820000000001</v>
      </c>
      <c r="F6" s="235">
        <v>51.192050000000002</v>
      </c>
      <c r="G6" s="235">
        <v>151.50628</v>
      </c>
      <c r="H6" s="235">
        <v>66.457669999999993</v>
      </c>
      <c r="I6" s="235">
        <v>78.140059999999991</v>
      </c>
      <c r="J6" s="235">
        <v>46.975250000000003</v>
      </c>
      <c r="K6" s="235">
        <v>33.411790000000003</v>
      </c>
      <c r="L6" s="235">
        <v>9.7218199999999992</v>
      </c>
      <c r="M6" s="235">
        <v>-6.2396000000000003</v>
      </c>
      <c r="N6" s="235">
        <v>11.97274</v>
      </c>
      <c r="O6" s="235">
        <v>69.191539999999989</v>
      </c>
      <c r="P6" s="235">
        <v>135.81139999999999</v>
      </c>
      <c r="Q6" s="235">
        <v>231.93197000000001</v>
      </c>
      <c r="R6" s="235">
        <v>51.73753</v>
      </c>
      <c r="S6" s="235">
        <v>184.00505999999999</v>
      </c>
      <c r="T6" s="235">
        <v>-49.657410000000006</v>
      </c>
      <c r="U6" s="235">
        <v>44.784990000000001</v>
      </c>
      <c r="V6" s="235">
        <v>91.549779999999998</v>
      </c>
      <c r="W6" s="235">
        <v>-1.9535199999999999</v>
      </c>
      <c r="X6" s="235">
        <v>-1.3108900000000001</v>
      </c>
      <c r="Y6" s="235">
        <v>38.696649999999998</v>
      </c>
      <c r="Z6" s="235">
        <v>-25.373279999999998</v>
      </c>
      <c r="AA6" s="235">
        <v>13.9216</v>
      </c>
      <c r="AB6" s="235">
        <v>0.71389999999999998</v>
      </c>
      <c r="AC6" s="235">
        <v>113.0411</v>
      </c>
      <c r="AD6" s="235">
        <v>23.902099999999997</v>
      </c>
      <c r="AE6" s="235">
        <v>-3.2670700000000004</v>
      </c>
      <c r="AF6" s="235">
        <v>14.70945</v>
      </c>
      <c r="AG6" s="235">
        <v>-18.02298</v>
      </c>
      <c r="AH6" s="235">
        <v>19.158650000000002</v>
      </c>
      <c r="AI6" s="252">
        <v>22.104689999999998</v>
      </c>
      <c r="AJ6" s="252">
        <v>14.295219999999999</v>
      </c>
      <c r="AK6" s="252">
        <v>17.065750000000001</v>
      </c>
      <c r="AL6" s="252">
        <v>-8.489469999999999</v>
      </c>
      <c r="AM6" s="252">
        <v>9.3208599999999997</v>
      </c>
      <c r="AN6" s="211"/>
      <c r="AO6" s="211"/>
      <c r="AP6" s="211"/>
      <c r="AQ6" s="211"/>
      <c r="AR6" s="211"/>
      <c r="AS6" s="211"/>
      <c r="AT6" s="211"/>
      <c r="AU6" s="211"/>
      <c r="AV6" s="211"/>
      <c r="AW6" s="211"/>
      <c r="AX6" s="211"/>
      <c r="AY6" s="211"/>
    </row>
    <row r="7" spans="1:54" ht="15">
      <c r="A7" s="191">
        <f>YampaRiverInflow.TotalOutflow!A7</f>
        <v>43556</v>
      </c>
      <c r="B7" s="165">
        <v>8.4049999999999994</v>
      </c>
      <c r="C7" s="165">
        <v>20.77</v>
      </c>
      <c r="D7" s="165">
        <v>10.462999999999999</v>
      </c>
      <c r="E7" s="235">
        <v>35.725960000000001</v>
      </c>
      <c r="F7" s="235">
        <v>38.499319999999997</v>
      </c>
      <c r="G7" s="235">
        <v>96.20026</v>
      </c>
      <c r="H7" s="235">
        <v>93.1066</v>
      </c>
      <c r="I7" s="235">
        <v>113.65612</v>
      </c>
      <c r="J7" s="235">
        <v>66.630200000000002</v>
      </c>
      <c r="K7" s="235">
        <v>71.963399999999993</v>
      </c>
      <c r="L7" s="235">
        <v>66.69935000000001</v>
      </c>
      <c r="M7" s="235">
        <v>32.739060000000002</v>
      </c>
      <c r="N7" s="235">
        <v>14.244879999999998</v>
      </c>
      <c r="O7" s="235">
        <v>31.657869999999999</v>
      </c>
      <c r="P7" s="235">
        <v>78.978619999999992</v>
      </c>
      <c r="Q7" s="235">
        <v>163.68356</v>
      </c>
      <c r="R7" s="235">
        <v>33.634209999999996</v>
      </c>
      <c r="S7" s="235">
        <v>85.047899999999998</v>
      </c>
      <c r="T7" s="235">
        <v>90.867329999999995</v>
      </c>
      <c r="U7" s="235">
        <v>42.873559999999998</v>
      </c>
      <c r="V7" s="235">
        <v>92.717320000000001</v>
      </c>
      <c r="W7" s="235">
        <v>-50.942349999999998</v>
      </c>
      <c r="X7" s="235">
        <v>-20.665459999999999</v>
      </c>
      <c r="Y7" s="235">
        <v>-6.8614199999999999</v>
      </c>
      <c r="Z7" s="235">
        <v>-36.738260000000004</v>
      </c>
      <c r="AA7" s="235">
        <v>-5.1315900000000001</v>
      </c>
      <c r="AB7" s="235">
        <v>8.6379099999999998</v>
      </c>
      <c r="AC7" s="235">
        <v>92.931869999999989</v>
      </c>
      <c r="AD7" s="235">
        <v>8.7707999999999995</v>
      </c>
      <c r="AE7" s="235">
        <v>-11.025589999999999</v>
      </c>
      <c r="AF7" s="235">
        <v>-2.8896199999999999</v>
      </c>
      <c r="AG7" s="235">
        <v>-12.4717</v>
      </c>
      <c r="AH7" s="235">
        <v>37.547419999999995</v>
      </c>
      <c r="AI7" s="252">
        <v>73.938360000000003</v>
      </c>
      <c r="AJ7" s="252">
        <v>23.613019999999999</v>
      </c>
      <c r="AK7" s="252">
        <v>12.379110000000001</v>
      </c>
      <c r="AL7" s="252">
        <v>-15.7683</v>
      </c>
      <c r="AM7" s="252">
        <v>-8.9777900000000006</v>
      </c>
      <c r="AN7" s="211"/>
      <c r="AO7" s="211"/>
      <c r="AP7" s="211"/>
      <c r="AQ7" s="211"/>
      <c r="AR7" s="211"/>
      <c r="AS7" s="211"/>
      <c r="AT7" s="211"/>
      <c r="AU7" s="211"/>
      <c r="AV7" s="211"/>
      <c r="AW7" s="211"/>
      <c r="AX7" s="211"/>
      <c r="AY7" s="211"/>
    </row>
    <row r="8" spans="1:54" ht="15">
      <c r="A8" s="191">
        <f>YampaRiverInflow.TotalOutflow!A8</f>
        <v>43586</v>
      </c>
      <c r="B8" s="165">
        <v>7.2949999999999999</v>
      </c>
      <c r="C8" s="165">
        <v>11.542999999999999</v>
      </c>
      <c r="D8" s="165">
        <v>-3.972</v>
      </c>
      <c r="E8" s="235">
        <v>60.791160000000005</v>
      </c>
      <c r="F8" s="235">
        <v>76.283210000000011</v>
      </c>
      <c r="G8" s="235">
        <v>160.22148999999999</v>
      </c>
      <c r="H8" s="235">
        <v>79.716399999999993</v>
      </c>
      <c r="I8" s="235">
        <v>34.539989999999996</v>
      </c>
      <c r="J8" s="235">
        <v>-75.702719999999999</v>
      </c>
      <c r="K8" s="235">
        <v>26.673189999999998</v>
      </c>
      <c r="L8" s="235">
        <v>47.744349999999997</v>
      </c>
      <c r="M8" s="235">
        <v>-46.262440000000005</v>
      </c>
      <c r="N8" s="235">
        <v>-30.300249999999998</v>
      </c>
      <c r="O8" s="235">
        <v>12.60849</v>
      </c>
      <c r="P8" s="235">
        <v>48.945730000000005</v>
      </c>
      <c r="Q8" s="235">
        <v>120.83439999999999</v>
      </c>
      <c r="R8" s="235">
        <v>43.791910000000001</v>
      </c>
      <c r="S8" s="235">
        <v>143.51311999999999</v>
      </c>
      <c r="T8" s="235">
        <v>14.462389999999999</v>
      </c>
      <c r="U8" s="235">
        <v>25.07938</v>
      </c>
      <c r="V8" s="235">
        <v>110.48378</v>
      </c>
      <c r="W8" s="235">
        <v>4.4198699999999995</v>
      </c>
      <c r="X8" s="235">
        <v>-9.4710400000000003</v>
      </c>
      <c r="Y8" s="235">
        <v>-11.55878</v>
      </c>
      <c r="Z8" s="235">
        <v>-20.12107</v>
      </c>
      <c r="AA8" s="235">
        <v>-6.2686999999999999</v>
      </c>
      <c r="AB8" s="235">
        <v>3.8273699999999997</v>
      </c>
      <c r="AC8" s="235">
        <v>135.48492000000002</v>
      </c>
      <c r="AD8" s="235">
        <v>-18.09918</v>
      </c>
      <c r="AE8" s="235">
        <v>-26.76895</v>
      </c>
      <c r="AF8" s="235">
        <v>12.218399999999999</v>
      </c>
      <c r="AG8" s="235">
        <v>8.8367199999999997</v>
      </c>
      <c r="AH8" s="235">
        <v>40.216769999999997</v>
      </c>
      <c r="AI8" s="252">
        <v>62.942929999999997</v>
      </c>
      <c r="AJ8" s="252">
        <v>-7.97098</v>
      </c>
      <c r="AK8" s="252">
        <v>-0.19831000000000001</v>
      </c>
      <c r="AL8" s="252">
        <v>-19.161000000000001</v>
      </c>
      <c r="AM8" s="252">
        <v>-13.035030000000001</v>
      </c>
      <c r="AN8" s="211"/>
      <c r="AO8" s="211"/>
      <c r="AP8" s="211"/>
      <c r="AQ8" s="211"/>
      <c r="AR8" s="211"/>
      <c r="AS8" s="211"/>
      <c r="AT8" s="211"/>
      <c r="AU8" s="211"/>
      <c r="AV8" s="211"/>
      <c r="AW8" s="211"/>
      <c r="AX8" s="211"/>
      <c r="AY8" s="211"/>
    </row>
    <row r="9" spans="1:54" ht="15">
      <c r="A9" s="191">
        <f>YampaRiverInflow.TotalOutflow!A9</f>
        <v>43617</v>
      </c>
      <c r="B9" s="165">
        <v>1.9610000000000001</v>
      </c>
      <c r="C9" s="165">
        <v>4.181</v>
      </c>
      <c r="D9" s="165">
        <v>-22.007999999999999</v>
      </c>
      <c r="E9" s="235">
        <v>36.933279999999996</v>
      </c>
      <c r="F9" s="235">
        <v>12.11844</v>
      </c>
      <c r="G9" s="235">
        <v>-24.413979999999999</v>
      </c>
      <c r="H9" s="235">
        <v>59.826749999999997</v>
      </c>
      <c r="I9" s="235">
        <v>109.47535999999999</v>
      </c>
      <c r="J9" s="235">
        <v>52.728230000000003</v>
      </c>
      <c r="K9" s="235">
        <v>39.237310000000001</v>
      </c>
      <c r="L9" s="235">
        <v>-5.3495100000000004</v>
      </c>
      <c r="M9" s="235">
        <v>-3.2524600000000001</v>
      </c>
      <c r="N9" s="235">
        <v>22.28257</v>
      </c>
      <c r="O9" s="235">
        <v>74.744810000000001</v>
      </c>
      <c r="P9" s="235">
        <v>-3.0993200000000001</v>
      </c>
      <c r="Q9" s="235">
        <v>7.29115</v>
      </c>
      <c r="R9" s="235">
        <v>-5.7815200000000004</v>
      </c>
      <c r="S9" s="235">
        <v>44.457190000000004</v>
      </c>
      <c r="T9" s="235">
        <v>6.8165200000000006</v>
      </c>
      <c r="U9" s="235">
        <v>-20.784119999999998</v>
      </c>
      <c r="V9" s="235">
        <v>54.98883</v>
      </c>
      <c r="W9" s="235">
        <v>15.635149999999999</v>
      </c>
      <c r="X9" s="235">
        <v>-4.4930099999999999</v>
      </c>
      <c r="Y9" s="235">
        <v>-44.942190000000004</v>
      </c>
      <c r="Z9" s="235">
        <v>-28.13184</v>
      </c>
      <c r="AA9" s="235">
        <v>-44.289410000000004</v>
      </c>
      <c r="AB9" s="235">
        <v>-35.671800000000005</v>
      </c>
      <c r="AC9" s="235">
        <v>27.88485</v>
      </c>
      <c r="AD9" s="235">
        <v>-19.299349999999997</v>
      </c>
      <c r="AE9" s="235">
        <v>-31.8673</v>
      </c>
      <c r="AF9" s="235">
        <v>12.303469999999999</v>
      </c>
      <c r="AG9" s="235">
        <v>-30.751990000000003</v>
      </c>
      <c r="AH9" s="235">
        <v>-8.8943600000000007</v>
      </c>
      <c r="AI9" s="252">
        <v>32.357529999999997</v>
      </c>
      <c r="AJ9" s="252">
        <v>-19.29664</v>
      </c>
      <c r="AK9" s="252">
        <v>-30.338090000000001</v>
      </c>
      <c r="AL9" s="252">
        <v>-26.509810000000002</v>
      </c>
      <c r="AM9" s="252">
        <v>-10.61144</v>
      </c>
      <c r="AN9" s="211"/>
      <c r="AO9" s="211"/>
      <c r="AP9" s="211"/>
      <c r="AQ9" s="211"/>
      <c r="AR9" s="211"/>
      <c r="AS9" s="211"/>
      <c r="AT9" s="211"/>
      <c r="AU9" s="211"/>
      <c r="AV9" s="211"/>
      <c r="AW9" s="211"/>
      <c r="AX9" s="211"/>
      <c r="AY9" s="211"/>
    </row>
    <row r="10" spans="1:54" ht="15">
      <c r="A10" s="191">
        <f>YampaRiverInflow.TotalOutflow!A10</f>
        <v>43647</v>
      </c>
      <c r="B10" s="165">
        <v>24.382999999999999</v>
      </c>
      <c r="C10" s="165">
        <v>26.187999999999999</v>
      </c>
      <c r="D10" s="165">
        <v>25.677</v>
      </c>
      <c r="E10" s="235">
        <v>24.055679999999999</v>
      </c>
      <c r="F10" s="235">
        <v>43.604440000000004</v>
      </c>
      <c r="G10" s="235">
        <v>162.26229999999998</v>
      </c>
      <c r="H10" s="235">
        <v>263.92844000000002</v>
      </c>
      <c r="I10" s="235">
        <v>81.789079999999998</v>
      </c>
      <c r="J10" s="235">
        <v>-37.088639999999998</v>
      </c>
      <c r="K10" s="235">
        <v>41.058320000000002</v>
      </c>
      <c r="L10" s="235">
        <v>23.067810000000001</v>
      </c>
      <c r="M10" s="235">
        <v>96.231220000000008</v>
      </c>
      <c r="N10" s="235">
        <v>36.173430000000003</v>
      </c>
      <c r="O10" s="235">
        <v>14.53885</v>
      </c>
      <c r="P10" s="235">
        <v>48.365290000000002</v>
      </c>
      <c r="Q10" s="235">
        <v>13.52698</v>
      </c>
      <c r="R10" s="235">
        <v>41.234610000000004</v>
      </c>
      <c r="S10" s="235">
        <v>51.91695</v>
      </c>
      <c r="T10" s="235">
        <v>63.193040000000003</v>
      </c>
      <c r="U10" s="235">
        <v>38.002940000000002</v>
      </c>
      <c r="V10" s="235">
        <v>100.30158999999999</v>
      </c>
      <c r="W10" s="235">
        <v>89.86345</v>
      </c>
      <c r="X10" s="235">
        <v>-26.052589999999999</v>
      </c>
      <c r="Y10" s="235">
        <v>-16.813580000000002</v>
      </c>
      <c r="Z10" s="235">
        <v>9.49343</v>
      </c>
      <c r="AA10" s="235">
        <v>3.8433299999999999</v>
      </c>
      <c r="AB10" s="235">
        <v>-10.612440000000001</v>
      </c>
      <c r="AC10" s="235">
        <v>41.559800000000003</v>
      </c>
      <c r="AD10" s="235">
        <v>2.9969000000000001</v>
      </c>
      <c r="AE10" s="235">
        <v>6.9309099999999999</v>
      </c>
      <c r="AF10" s="235">
        <v>11.99058</v>
      </c>
      <c r="AG10" s="235">
        <v>-16.260439999999999</v>
      </c>
      <c r="AH10" s="235">
        <v>-22.835750000000001</v>
      </c>
      <c r="AI10" s="252">
        <v>21.93834</v>
      </c>
      <c r="AJ10" s="252">
        <v>36.23865</v>
      </c>
      <c r="AK10" s="252">
        <v>36.61777</v>
      </c>
      <c r="AL10" s="252">
        <v>9.9708400000000008</v>
      </c>
      <c r="AM10" s="252">
        <v>18.92069</v>
      </c>
      <c r="AN10" s="211"/>
      <c r="AO10" s="211"/>
      <c r="AP10" s="211"/>
      <c r="AQ10" s="211"/>
      <c r="AR10" s="211"/>
      <c r="AS10" s="211"/>
      <c r="AT10" s="211"/>
      <c r="AU10" s="211"/>
      <c r="AV10" s="211"/>
      <c r="AW10" s="211"/>
      <c r="AX10" s="211"/>
      <c r="AY10" s="211"/>
    </row>
    <row r="11" spans="1:54" ht="15">
      <c r="A11" s="191">
        <f>YampaRiverInflow.TotalOutflow!A11</f>
        <v>43678</v>
      </c>
      <c r="B11" s="165">
        <v>40.286000000000001</v>
      </c>
      <c r="C11" s="165">
        <v>31.637</v>
      </c>
      <c r="D11" s="165">
        <v>49.618000000000002</v>
      </c>
      <c r="E11" s="235">
        <v>123.43659</v>
      </c>
      <c r="F11" s="235">
        <v>69.949160000000006</v>
      </c>
      <c r="G11" s="235">
        <v>173.46905999999998</v>
      </c>
      <c r="H11" s="235">
        <v>181.92004</v>
      </c>
      <c r="I11" s="235">
        <v>27.910540000000001</v>
      </c>
      <c r="J11" s="235">
        <v>47.18244</v>
      </c>
      <c r="K11" s="235">
        <v>96.179249999999996</v>
      </c>
      <c r="L11" s="235">
        <v>61.017019999999995</v>
      </c>
      <c r="M11" s="235">
        <v>51.164999999999999</v>
      </c>
      <c r="N11" s="235">
        <v>53.872199999999999</v>
      </c>
      <c r="O11" s="235">
        <v>72.455490000000012</v>
      </c>
      <c r="P11" s="235">
        <v>75.402380000000008</v>
      </c>
      <c r="Q11" s="235">
        <v>106.43533000000001</v>
      </c>
      <c r="R11" s="235">
        <v>67.57383999999999</v>
      </c>
      <c r="S11" s="235">
        <v>52.7256</v>
      </c>
      <c r="T11" s="235">
        <v>30.167000000000002</v>
      </c>
      <c r="U11" s="235">
        <v>95.579899999999995</v>
      </c>
      <c r="V11" s="235">
        <v>79.560249999999996</v>
      </c>
      <c r="W11" s="235">
        <v>70.709090000000003</v>
      </c>
      <c r="X11" s="235">
        <v>34.237900000000003</v>
      </c>
      <c r="Y11" s="235">
        <v>44.544559999999997</v>
      </c>
      <c r="Z11" s="235">
        <v>14.0466</v>
      </c>
      <c r="AA11" s="235">
        <v>56.732959999999999</v>
      </c>
      <c r="AB11" s="235">
        <v>22.905419999999999</v>
      </c>
      <c r="AC11" s="235">
        <v>62.430010000000003</v>
      </c>
      <c r="AD11" s="235">
        <v>21.733169999999998</v>
      </c>
      <c r="AE11" s="235">
        <v>32.04927</v>
      </c>
      <c r="AF11" s="235">
        <v>31.077919999999999</v>
      </c>
      <c r="AG11" s="235">
        <v>9.1049699999999998</v>
      </c>
      <c r="AH11" s="235">
        <v>11.513950000000001</v>
      </c>
      <c r="AI11" s="252">
        <v>35.979999999999997</v>
      </c>
      <c r="AJ11" s="252">
        <v>89.903379999999999</v>
      </c>
      <c r="AK11" s="252">
        <v>51.304139999999997</v>
      </c>
      <c r="AL11" s="252">
        <v>54.512869999999999</v>
      </c>
      <c r="AM11" s="252">
        <v>55.313870000000001</v>
      </c>
      <c r="AN11" s="211"/>
      <c r="AO11" s="211"/>
      <c r="AP11" s="211"/>
      <c r="AQ11" s="211"/>
      <c r="AR11" s="211"/>
      <c r="AS11" s="211"/>
      <c r="AT11" s="211"/>
      <c r="AU11" s="211"/>
      <c r="AV11" s="211"/>
      <c r="AW11" s="211"/>
      <c r="AX11" s="211"/>
      <c r="AY11" s="211"/>
    </row>
    <row r="12" spans="1:54" ht="15">
      <c r="A12" s="191">
        <f>YampaRiverInflow.TotalOutflow!A12</f>
        <v>43709</v>
      </c>
      <c r="B12" s="165">
        <v>28.873000000000001</v>
      </c>
      <c r="C12" s="165">
        <v>37.768000000000001</v>
      </c>
      <c r="D12" s="165">
        <v>49.561</v>
      </c>
      <c r="E12" s="235">
        <v>71.600369999999998</v>
      </c>
      <c r="F12" s="235">
        <v>67.976089999999999</v>
      </c>
      <c r="G12" s="235">
        <v>58.039279999999998</v>
      </c>
      <c r="H12" s="235">
        <v>49.537279999999996</v>
      </c>
      <c r="I12" s="235">
        <v>48.147349999999996</v>
      </c>
      <c r="J12" s="235">
        <v>19.100849999999998</v>
      </c>
      <c r="K12" s="235">
        <v>44.182519999999997</v>
      </c>
      <c r="L12" s="235">
        <v>39.570800000000006</v>
      </c>
      <c r="M12" s="235">
        <v>60.816720000000004</v>
      </c>
      <c r="N12" s="235">
        <v>123.70398</v>
      </c>
      <c r="O12" s="235">
        <v>66.820329999999998</v>
      </c>
      <c r="P12" s="235">
        <v>67.131079999999997</v>
      </c>
      <c r="Q12" s="235">
        <v>74.204390000000004</v>
      </c>
      <c r="R12" s="235">
        <v>60.767949999999999</v>
      </c>
      <c r="S12" s="235">
        <v>44.842580000000005</v>
      </c>
      <c r="T12" s="235">
        <v>21.581499999999998</v>
      </c>
      <c r="U12" s="235">
        <v>40.702069999999999</v>
      </c>
      <c r="V12" s="235">
        <v>105.37634</v>
      </c>
      <c r="W12" s="235">
        <v>66.257890000000003</v>
      </c>
      <c r="X12" s="235">
        <v>1.6861700000000002</v>
      </c>
      <c r="Y12" s="235">
        <v>30.615169999999999</v>
      </c>
      <c r="Z12" s="235">
        <v>57.502429999999997</v>
      </c>
      <c r="AA12" s="235">
        <v>34.311339999999994</v>
      </c>
      <c r="AB12" s="235">
        <v>33.011309999999995</v>
      </c>
      <c r="AC12" s="235">
        <v>31.35323</v>
      </c>
      <c r="AD12" s="235">
        <v>-3.86361</v>
      </c>
      <c r="AE12" s="235">
        <v>15.656870000000001</v>
      </c>
      <c r="AF12" s="235">
        <v>22.814970000000002</v>
      </c>
      <c r="AG12" s="235">
        <v>11.3721</v>
      </c>
      <c r="AH12" s="235">
        <v>27.015340000000002</v>
      </c>
      <c r="AI12" s="252">
        <v>19.485970000000002</v>
      </c>
      <c r="AJ12" s="252">
        <v>51.889110000000002</v>
      </c>
      <c r="AK12" s="252">
        <v>69.938880000000012</v>
      </c>
      <c r="AL12" s="252">
        <v>85.735799999999998</v>
      </c>
      <c r="AM12" s="252">
        <v>28.291240000000002</v>
      </c>
      <c r="AN12" s="211"/>
      <c r="AO12" s="211"/>
      <c r="AP12" s="211"/>
      <c r="AQ12" s="211"/>
      <c r="AR12" s="211"/>
      <c r="AS12" s="211"/>
      <c r="AT12" s="211"/>
      <c r="AU12" s="211"/>
      <c r="AV12" s="211"/>
      <c r="AW12" s="211"/>
      <c r="AX12" s="211"/>
      <c r="AY12" s="211"/>
    </row>
    <row r="13" spans="1:54" ht="15">
      <c r="A13" s="191">
        <f>YampaRiverInflow.TotalOutflow!A13</f>
        <v>43739</v>
      </c>
      <c r="B13" s="165">
        <v>17.628</v>
      </c>
      <c r="C13" s="165">
        <v>22.576000000000001</v>
      </c>
      <c r="D13" s="165">
        <v>25.135000000000002</v>
      </c>
      <c r="E13" s="235">
        <v>12.046950000000001</v>
      </c>
      <c r="F13" s="235">
        <v>44.708550000000002</v>
      </c>
      <c r="G13" s="235">
        <v>94.210949999999997</v>
      </c>
      <c r="H13" s="235">
        <v>62.611580000000004</v>
      </c>
      <c r="I13" s="235">
        <v>44.29318</v>
      </c>
      <c r="J13" s="235">
        <v>76.503590000000003</v>
      </c>
      <c r="K13" s="235">
        <v>31.99305</v>
      </c>
      <c r="L13" s="235">
        <v>68.755240000000001</v>
      </c>
      <c r="M13" s="235">
        <v>34.473959999999998</v>
      </c>
      <c r="N13" s="235">
        <v>-5.0724499999999999</v>
      </c>
      <c r="O13" s="235">
        <v>8.4032400000000003</v>
      </c>
      <c r="P13" s="235">
        <v>58.572089999999996</v>
      </c>
      <c r="Q13" s="235">
        <v>26.536560000000001</v>
      </c>
      <c r="R13" s="235">
        <v>30.619790000000002</v>
      </c>
      <c r="S13" s="235">
        <v>17.437549999999998</v>
      </c>
      <c r="T13" s="235">
        <v>-6.8582700000000001</v>
      </c>
      <c r="U13" s="235">
        <v>-5.2950000000000004E-2</v>
      </c>
      <c r="V13" s="235">
        <v>34.554230000000004</v>
      </c>
      <c r="W13" s="235">
        <v>-2.5649999999999999</v>
      </c>
      <c r="X13" s="235">
        <v>14.550549999999999</v>
      </c>
      <c r="Y13" s="235">
        <v>-9.9389500000000002</v>
      </c>
      <c r="Z13" s="235">
        <v>23.19021</v>
      </c>
      <c r="AA13" s="235">
        <v>-14.36961</v>
      </c>
      <c r="AB13" s="235">
        <v>71.068789999999993</v>
      </c>
      <c r="AC13" s="235">
        <v>6.2742899999999997</v>
      </c>
      <c r="AD13" s="235">
        <v>27.342230000000001</v>
      </c>
      <c r="AE13" s="235">
        <v>-0.23946999999999999</v>
      </c>
      <c r="AF13" s="235">
        <v>-2.2455599999999998</v>
      </c>
      <c r="AG13" s="235">
        <v>-16.214659999999999</v>
      </c>
      <c r="AH13" s="235">
        <v>31.133290000000002</v>
      </c>
      <c r="AI13" s="252">
        <v>10.062709999999999</v>
      </c>
      <c r="AJ13" s="252">
        <v>26.87743</v>
      </c>
      <c r="AK13" s="252">
        <v>16.168790000000001</v>
      </c>
      <c r="AL13" s="252">
        <v>10.55016</v>
      </c>
      <c r="AM13" s="252">
        <v>53.043779999999998</v>
      </c>
      <c r="AN13" s="211"/>
      <c r="AO13" s="211"/>
      <c r="AP13" s="211"/>
      <c r="AQ13" s="211"/>
      <c r="AR13" s="211"/>
      <c r="AS13" s="211"/>
      <c r="AT13" s="211"/>
      <c r="AU13" s="211"/>
      <c r="AV13" s="211"/>
      <c r="AW13" s="211"/>
      <c r="AX13" s="211"/>
      <c r="AY13" s="211"/>
    </row>
    <row r="14" spans="1:54" ht="15">
      <c r="A14" s="191">
        <f>YampaRiverInflow.TotalOutflow!A14</f>
        <v>43770</v>
      </c>
      <c r="B14" s="165">
        <v>16.411000000000001</v>
      </c>
      <c r="C14" s="165">
        <v>22.309000000000001</v>
      </c>
      <c r="D14" s="165">
        <v>28.291</v>
      </c>
      <c r="E14" s="235">
        <v>68.222350000000006</v>
      </c>
      <c r="F14" s="235">
        <v>96.544960000000003</v>
      </c>
      <c r="G14" s="235">
        <v>74.925269999999998</v>
      </c>
      <c r="H14" s="235">
        <v>84.97354</v>
      </c>
      <c r="I14" s="235">
        <v>44.572330000000001</v>
      </c>
      <c r="J14" s="235">
        <v>61.21857</v>
      </c>
      <c r="K14" s="235">
        <v>61.653169999999996</v>
      </c>
      <c r="L14" s="235">
        <v>14.882989999999999</v>
      </c>
      <c r="M14" s="235">
        <v>-19.204990000000002</v>
      </c>
      <c r="N14" s="235">
        <v>-1.52424</v>
      </c>
      <c r="O14" s="235">
        <v>18.457650000000001</v>
      </c>
      <c r="P14" s="235">
        <v>34.945860000000003</v>
      </c>
      <c r="Q14" s="235">
        <v>47.466260000000005</v>
      </c>
      <c r="R14" s="235">
        <v>4.8053999999999997</v>
      </c>
      <c r="S14" s="235">
        <v>35.269769999999994</v>
      </c>
      <c r="T14" s="235">
        <v>42.339680000000001</v>
      </c>
      <c r="U14" s="235">
        <v>55.028739999999999</v>
      </c>
      <c r="V14" s="235">
        <v>49.55097</v>
      </c>
      <c r="W14" s="235">
        <v>12.85075</v>
      </c>
      <c r="X14" s="235">
        <v>-5.0983599999999996</v>
      </c>
      <c r="Y14" s="235">
        <v>3.7396100000000003</v>
      </c>
      <c r="Z14" s="235">
        <v>5.9197799999999994</v>
      </c>
      <c r="AA14" s="235">
        <v>13.224440000000001</v>
      </c>
      <c r="AB14" s="235">
        <v>88.19019999999999</v>
      </c>
      <c r="AC14" s="235">
        <v>3.3384200000000002</v>
      </c>
      <c r="AD14" s="235">
        <v>9.6611499999999992</v>
      </c>
      <c r="AE14" s="235">
        <v>28.934830000000002</v>
      </c>
      <c r="AF14" s="235">
        <v>23.146419999999999</v>
      </c>
      <c r="AG14" s="235">
        <v>6.9311699999999998</v>
      </c>
      <c r="AH14" s="235">
        <v>-18.565669999999997</v>
      </c>
      <c r="AI14" s="252">
        <v>6.0730000000000004</v>
      </c>
      <c r="AJ14" s="252">
        <v>25.847069999999999</v>
      </c>
      <c r="AK14" s="252">
        <v>73.871279999999999</v>
      </c>
      <c r="AL14" s="252">
        <v>16.733310000000003</v>
      </c>
      <c r="AM14" s="252">
        <v>13.000729999999999</v>
      </c>
      <c r="AN14" s="211"/>
      <c r="AO14" s="211"/>
      <c r="AP14" s="211"/>
      <c r="AQ14" s="211"/>
      <c r="AR14" s="211"/>
      <c r="AS14" s="211"/>
      <c r="AT14" s="211"/>
      <c r="AU14" s="211"/>
      <c r="AV14" s="211"/>
      <c r="AW14" s="211"/>
      <c r="AX14" s="211"/>
      <c r="AY14" s="211"/>
    </row>
    <row r="15" spans="1:54" ht="15">
      <c r="A15" s="191">
        <f>YampaRiverInflow.TotalOutflow!A15</f>
        <v>43800</v>
      </c>
      <c r="B15" s="165">
        <v>17.015999999999998</v>
      </c>
      <c r="C15" s="165">
        <v>16.088999999999999</v>
      </c>
      <c r="D15" s="165">
        <v>8.0760000000000005</v>
      </c>
      <c r="E15" s="235">
        <v>21.911330000000003</v>
      </c>
      <c r="F15" s="235">
        <v>119.91215</v>
      </c>
      <c r="G15" s="235">
        <v>105.89599000000001</v>
      </c>
      <c r="H15" s="235">
        <v>94.589410000000001</v>
      </c>
      <c r="I15" s="235">
        <v>51.131320000000002</v>
      </c>
      <c r="J15" s="235">
        <v>61.849769999999999</v>
      </c>
      <c r="K15" s="235">
        <v>34.074580000000005</v>
      </c>
      <c r="L15" s="235">
        <v>38.824640000000002</v>
      </c>
      <c r="M15" s="235">
        <v>35.952129999999997</v>
      </c>
      <c r="N15" s="235">
        <v>20.8627</v>
      </c>
      <c r="O15" s="235">
        <v>57.803160000000005</v>
      </c>
      <c r="P15" s="235">
        <v>92.029710000000009</v>
      </c>
      <c r="Q15" s="235">
        <v>54.482939999999999</v>
      </c>
      <c r="R15" s="235">
        <v>74.188720000000004</v>
      </c>
      <c r="S15" s="235">
        <v>20.86449</v>
      </c>
      <c r="T15" s="235">
        <v>23.802630000000001</v>
      </c>
      <c r="U15" s="235">
        <v>17.31991</v>
      </c>
      <c r="V15" s="235">
        <v>3.7025900000000003</v>
      </c>
      <c r="W15" s="235">
        <v>4.0086300000000001</v>
      </c>
      <c r="X15" s="235">
        <v>16.006059999999998</v>
      </c>
      <c r="Y15" s="235">
        <v>32.989669999999997</v>
      </c>
      <c r="Z15" s="235">
        <v>24.059549999999998</v>
      </c>
      <c r="AA15" s="235">
        <v>18.055310000000002</v>
      </c>
      <c r="AB15" s="235">
        <v>72.941210000000012</v>
      </c>
      <c r="AC15" s="235">
        <v>9.4193499999999997</v>
      </c>
      <c r="AD15" s="235">
        <v>-6.6252899999999997</v>
      </c>
      <c r="AE15" s="235">
        <v>25.260439999999999</v>
      </c>
      <c r="AF15" s="235">
        <v>20.1906</v>
      </c>
      <c r="AG15" s="235">
        <v>8.2487399999999997</v>
      </c>
      <c r="AH15" s="235">
        <v>198.80347</v>
      </c>
      <c r="AI15" s="252">
        <v>47.475259999999999</v>
      </c>
      <c r="AJ15" s="252">
        <v>29.025639999999999</v>
      </c>
      <c r="AK15" s="252">
        <v>23.17662</v>
      </c>
      <c r="AL15" s="252">
        <v>8.44069</v>
      </c>
      <c r="AM15" s="252">
        <v>14.2028</v>
      </c>
      <c r="AN15" s="211"/>
      <c r="AO15" s="211"/>
      <c r="AP15" s="211"/>
      <c r="AQ15" s="211"/>
      <c r="AR15" s="211"/>
      <c r="AS15" s="211"/>
      <c r="AT15" s="211"/>
      <c r="AU15" s="211"/>
      <c r="AV15" s="211"/>
      <c r="AW15" s="211"/>
      <c r="AX15" s="211"/>
      <c r="AY15" s="211"/>
    </row>
    <row r="16" spans="1:54" ht="15">
      <c r="A16" s="191">
        <f>YampaRiverInflow.TotalOutflow!A16</f>
        <v>43831</v>
      </c>
      <c r="B16" s="165">
        <v>22.297000000000001</v>
      </c>
      <c r="C16" s="165">
        <v>25.768000000000001</v>
      </c>
      <c r="D16" s="165">
        <v>32.823</v>
      </c>
      <c r="E16" s="235">
        <v>40.936629999999994</v>
      </c>
      <c r="F16" s="235">
        <v>73.067050000000009</v>
      </c>
      <c r="G16" s="235">
        <v>67.109080000000006</v>
      </c>
      <c r="H16" s="235">
        <v>85.926450000000003</v>
      </c>
      <c r="I16" s="235">
        <v>22.962630000000001</v>
      </c>
      <c r="J16" s="235">
        <v>38.586370000000002</v>
      </c>
      <c r="K16" s="235">
        <v>50.149720000000002</v>
      </c>
      <c r="L16" s="235">
        <v>73.993719999999996</v>
      </c>
      <c r="M16" s="235">
        <v>66.085639999999998</v>
      </c>
      <c r="N16" s="235">
        <v>35.41386</v>
      </c>
      <c r="O16" s="235">
        <v>73.120070000000013</v>
      </c>
      <c r="P16" s="235">
        <v>216.50864000000001</v>
      </c>
      <c r="Q16" s="235">
        <v>75.599890000000002</v>
      </c>
      <c r="R16" s="235">
        <v>153.67762999999999</v>
      </c>
      <c r="S16" s="235">
        <v>19.93974</v>
      </c>
      <c r="T16" s="235">
        <v>50.25112</v>
      </c>
      <c r="U16" s="235">
        <v>51.307099999999998</v>
      </c>
      <c r="V16" s="235">
        <v>48.592469999999999</v>
      </c>
      <c r="W16" s="235">
        <v>21.595279999999999</v>
      </c>
      <c r="X16" s="235">
        <v>50.7896</v>
      </c>
      <c r="Y16" s="235">
        <v>15.387979999999999</v>
      </c>
      <c r="Z16" s="235">
        <v>33.643239999999999</v>
      </c>
      <c r="AA16" s="235">
        <v>8.7414400000000008</v>
      </c>
      <c r="AB16" s="235">
        <v>308.55319000000003</v>
      </c>
      <c r="AC16" s="235">
        <v>17.535499999999999</v>
      </c>
      <c r="AD16" s="235">
        <v>-4.3097500000000002</v>
      </c>
      <c r="AE16" s="235">
        <v>33.658019999999993</v>
      </c>
      <c r="AF16" s="235">
        <v>9.6820599999999999</v>
      </c>
      <c r="AG16" s="235">
        <v>57.667650000000002</v>
      </c>
      <c r="AH16" s="235">
        <v>40.798379999999995</v>
      </c>
      <c r="AI16" s="252">
        <v>20.18862</v>
      </c>
      <c r="AJ16" s="252">
        <v>17.98648</v>
      </c>
      <c r="AK16" s="252">
        <v>11.416129999999999</v>
      </c>
      <c r="AL16" s="252">
        <v>26.265250000000002</v>
      </c>
      <c r="AM16" s="252">
        <v>62.10371</v>
      </c>
      <c r="AN16" s="211"/>
      <c r="AO16" s="211"/>
      <c r="AP16" s="211"/>
      <c r="AQ16" s="211"/>
      <c r="AR16" s="211"/>
      <c r="AS16" s="211"/>
      <c r="AT16" s="211"/>
      <c r="AU16" s="211"/>
      <c r="AV16" s="211"/>
      <c r="AW16" s="211"/>
      <c r="AX16" s="211"/>
      <c r="AY16" s="211"/>
    </row>
    <row r="17" spans="1:51" ht="15">
      <c r="A17" s="191">
        <f>YampaRiverInflow.TotalOutflow!A17</f>
        <v>43862</v>
      </c>
      <c r="B17" s="165">
        <v>30.317</v>
      </c>
      <c r="C17" s="165">
        <v>25.943000000000001</v>
      </c>
      <c r="D17" s="165">
        <v>46.115000000000002</v>
      </c>
      <c r="E17" s="235">
        <v>66.352500000000006</v>
      </c>
      <c r="F17" s="235">
        <v>72.912189999999995</v>
      </c>
      <c r="G17" s="235">
        <v>61.891629999999999</v>
      </c>
      <c r="H17" s="235">
        <v>81.362130000000008</v>
      </c>
      <c r="I17" s="235">
        <v>65.860690000000005</v>
      </c>
      <c r="J17" s="235">
        <v>96.742260000000002</v>
      </c>
      <c r="K17" s="235">
        <v>56.577669999999998</v>
      </c>
      <c r="L17" s="235">
        <v>76.689610000000002</v>
      </c>
      <c r="M17" s="235">
        <v>27.47861</v>
      </c>
      <c r="N17" s="235">
        <v>58.670389999999998</v>
      </c>
      <c r="O17" s="235">
        <v>103.05712</v>
      </c>
      <c r="P17" s="235">
        <v>217.21960000000001</v>
      </c>
      <c r="Q17" s="235">
        <v>68.652330000000006</v>
      </c>
      <c r="R17" s="235">
        <v>95.266850000000005</v>
      </c>
      <c r="S17" s="235">
        <v>30.53435</v>
      </c>
      <c r="T17" s="235">
        <v>0.87429999999999997</v>
      </c>
      <c r="U17" s="235">
        <v>79.516630000000006</v>
      </c>
      <c r="V17" s="235">
        <v>42.740839999999999</v>
      </c>
      <c r="W17" s="235">
        <v>27.866959999999999</v>
      </c>
      <c r="X17" s="235">
        <v>42.402940000000001</v>
      </c>
      <c r="Y17" s="235">
        <v>9.2639599999999991</v>
      </c>
      <c r="Z17" s="235">
        <v>42.885899999999999</v>
      </c>
      <c r="AA17" s="235">
        <v>23.858460000000001</v>
      </c>
      <c r="AB17" s="235">
        <v>198.39957999999999</v>
      </c>
      <c r="AC17" s="235">
        <v>14.859780000000001</v>
      </c>
      <c r="AD17" s="235">
        <v>22.055709999999998</v>
      </c>
      <c r="AE17" s="235">
        <v>46.185139999999997</v>
      </c>
      <c r="AF17" s="235">
        <v>33.257949999999994</v>
      </c>
      <c r="AG17" s="235">
        <v>61.041400000000003</v>
      </c>
      <c r="AH17" s="235">
        <v>40.438339999999997</v>
      </c>
      <c r="AI17" s="252">
        <v>24.008119999999998</v>
      </c>
      <c r="AJ17" s="252">
        <v>33.928449999999998</v>
      </c>
      <c r="AK17" s="252">
        <v>39.258580000000002</v>
      </c>
      <c r="AL17" s="252">
        <v>44.198879999999996</v>
      </c>
      <c r="AM17" s="252">
        <v>81.362470000000002</v>
      </c>
      <c r="AN17" s="211"/>
      <c r="AO17" s="211"/>
      <c r="AP17" s="211"/>
      <c r="AQ17" s="211"/>
      <c r="AR17" s="211"/>
      <c r="AS17" s="211"/>
      <c r="AT17" s="211"/>
      <c r="AU17" s="211"/>
      <c r="AV17" s="211"/>
      <c r="AW17" s="211"/>
      <c r="AX17" s="211"/>
      <c r="AY17" s="211"/>
    </row>
    <row r="18" spans="1:51" ht="15">
      <c r="A18" s="191">
        <f>YampaRiverInflow.TotalOutflow!A18</f>
        <v>43891</v>
      </c>
      <c r="B18" s="165">
        <v>12.294</v>
      </c>
      <c r="C18" s="165">
        <v>19.792000000000002</v>
      </c>
      <c r="D18" s="165">
        <v>4.9729999999999999</v>
      </c>
      <c r="E18" s="235">
        <v>51.192050000000002</v>
      </c>
      <c r="F18" s="235">
        <v>151.50628</v>
      </c>
      <c r="G18" s="235">
        <v>66.457669999999993</v>
      </c>
      <c r="H18" s="235">
        <v>78.140059999999991</v>
      </c>
      <c r="I18" s="235">
        <v>46.975250000000003</v>
      </c>
      <c r="J18" s="235">
        <v>33.411790000000003</v>
      </c>
      <c r="K18" s="235">
        <v>9.7218199999999992</v>
      </c>
      <c r="L18" s="235">
        <v>-6.2396000000000003</v>
      </c>
      <c r="M18" s="235">
        <v>11.97274</v>
      </c>
      <c r="N18" s="235">
        <v>69.191539999999989</v>
      </c>
      <c r="O18" s="235">
        <v>135.81139999999999</v>
      </c>
      <c r="P18" s="235">
        <v>231.93197000000001</v>
      </c>
      <c r="Q18" s="235">
        <v>51.73753</v>
      </c>
      <c r="R18" s="235">
        <v>184.00505999999999</v>
      </c>
      <c r="S18" s="235">
        <v>-49.657410000000006</v>
      </c>
      <c r="T18" s="235">
        <v>44.784990000000001</v>
      </c>
      <c r="U18" s="235">
        <v>91.549779999999998</v>
      </c>
      <c r="V18" s="235">
        <v>-1.9535199999999999</v>
      </c>
      <c r="W18" s="235">
        <v>-1.3108900000000001</v>
      </c>
      <c r="X18" s="235">
        <v>38.696649999999998</v>
      </c>
      <c r="Y18" s="235">
        <v>-25.373279999999998</v>
      </c>
      <c r="Z18" s="235">
        <v>13.9216</v>
      </c>
      <c r="AA18" s="235">
        <v>0.71389999999999998</v>
      </c>
      <c r="AB18" s="235">
        <v>113.0411</v>
      </c>
      <c r="AC18" s="235">
        <v>23.902099999999997</v>
      </c>
      <c r="AD18" s="235">
        <v>-3.2670700000000004</v>
      </c>
      <c r="AE18" s="235">
        <v>14.70945</v>
      </c>
      <c r="AF18" s="235">
        <v>-18.02298</v>
      </c>
      <c r="AG18" s="235">
        <v>19.158650000000002</v>
      </c>
      <c r="AH18" s="235">
        <v>22.104689999999998</v>
      </c>
      <c r="AI18" s="252">
        <v>14.295219999999999</v>
      </c>
      <c r="AJ18" s="252">
        <v>17.065750000000001</v>
      </c>
      <c r="AK18" s="252">
        <v>-8.489469999999999</v>
      </c>
      <c r="AL18" s="252">
        <v>9.3208599999999997</v>
      </c>
      <c r="AM18" s="252">
        <v>51.526900000000005</v>
      </c>
      <c r="AN18" s="211"/>
      <c r="AO18" s="211"/>
      <c r="AP18" s="211"/>
      <c r="AQ18" s="211"/>
      <c r="AR18" s="211"/>
      <c r="AS18" s="211"/>
      <c r="AT18" s="211"/>
      <c r="AU18" s="211"/>
      <c r="AV18" s="211"/>
      <c r="AW18" s="211"/>
      <c r="AX18" s="211"/>
      <c r="AY18" s="211"/>
    </row>
    <row r="19" spans="1:51" ht="15">
      <c r="A19" s="191">
        <f>YampaRiverInflow.TotalOutflow!A19</f>
        <v>43922</v>
      </c>
      <c r="B19" s="165">
        <v>10.4</v>
      </c>
      <c r="C19" s="165">
        <v>19.494</v>
      </c>
      <c r="D19" s="165">
        <v>10.462999999999999</v>
      </c>
      <c r="E19" s="235">
        <v>38.499319999999997</v>
      </c>
      <c r="F19" s="235">
        <v>96.20026</v>
      </c>
      <c r="G19" s="235">
        <v>93.1066</v>
      </c>
      <c r="H19" s="235">
        <v>113.65612</v>
      </c>
      <c r="I19" s="235">
        <v>66.630200000000002</v>
      </c>
      <c r="J19" s="235">
        <v>71.963399999999993</v>
      </c>
      <c r="K19" s="235">
        <v>66.69935000000001</v>
      </c>
      <c r="L19" s="235">
        <v>32.739060000000002</v>
      </c>
      <c r="M19" s="235">
        <v>14.244879999999998</v>
      </c>
      <c r="N19" s="235">
        <v>31.657869999999999</v>
      </c>
      <c r="O19" s="235">
        <v>78.978619999999992</v>
      </c>
      <c r="P19" s="235">
        <v>163.68356</v>
      </c>
      <c r="Q19" s="235">
        <v>33.634209999999996</v>
      </c>
      <c r="R19" s="235">
        <v>85.047899999999998</v>
      </c>
      <c r="S19" s="235">
        <v>90.867329999999995</v>
      </c>
      <c r="T19" s="235">
        <v>42.873559999999998</v>
      </c>
      <c r="U19" s="235">
        <v>92.717320000000001</v>
      </c>
      <c r="V19" s="235">
        <v>-50.942349999999998</v>
      </c>
      <c r="W19" s="235">
        <v>-20.665459999999999</v>
      </c>
      <c r="X19" s="235">
        <v>-6.8614199999999999</v>
      </c>
      <c r="Y19" s="235">
        <v>-36.738260000000004</v>
      </c>
      <c r="Z19" s="235">
        <v>-5.1315900000000001</v>
      </c>
      <c r="AA19" s="235">
        <v>8.6379099999999998</v>
      </c>
      <c r="AB19" s="235">
        <v>92.931869999999989</v>
      </c>
      <c r="AC19" s="235">
        <v>8.7707999999999995</v>
      </c>
      <c r="AD19" s="235">
        <v>-11.025589999999999</v>
      </c>
      <c r="AE19" s="235">
        <v>-2.8896199999999999</v>
      </c>
      <c r="AF19" s="235">
        <v>-12.4717</v>
      </c>
      <c r="AG19" s="235">
        <v>37.547419999999995</v>
      </c>
      <c r="AH19" s="235">
        <v>73.938360000000003</v>
      </c>
      <c r="AI19" s="252">
        <v>23.613019999999999</v>
      </c>
      <c r="AJ19" s="252">
        <v>12.379110000000001</v>
      </c>
      <c r="AK19" s="252">
        <v>-15.7683</v>
      </c>
      <c r="AL19" s="252">
        <v>-8.9777900000000006</v>
      </c>
      <c r="AM19" s="252">
        <v>26.227169999999997</v>
      </c>
      <c r="AN19" s="211"/>
      <c r="AO19" s="211"/>
      <c r="AP19" s="211"/>
      <c r="AQ19" s="211"/>
      <c r="AR19" s="211"/>
      <c r="AS19" s="211"/>
      <c r="AT19" s="211"/>
      <c r="AU19" s="211"/>
      <c r="AV19" s="211"/>
      <c r="AW19" s="211"/>
      <c r="AX19" s="211"/>
      <c r="AY19" s="211"/>
    </row>
    <row r="20" spans="1:51" ht="15">
      <c r="A20" s="191">
        <f>YampaRiverInflow.TotalOutflow!A20</f>
        <v>43952</v>
      </c>
      <c r="B20" s="165">
        <v>10.089</v>
      </c>
      <c r="C20" s="165">
        <v>11.375</v>
      </c>
      <c r="D20" s="165">
        <v>-3.972</v>
      </c>
      <c r="E20" s="235">
        <v>76.283210000000011</v>
      </c>
      <c r="F20" s="235">
        <v>160.22148999999999</v>
      </c>
      <c r="G20" s="235">
        <v>79.716399999999993</v>
      </c>
      <c r="H20" s="235">
        <v>34.539989999999996</v>
      </c>
      <c r="I20" s="235">
        <v>-75.702719999999999</v>
      </c>
      <c r="J20" s="235">
        <v>26.673189999999998</v>
      </c>
      <c r="K20" s="235">
        <v>47.744349999999997</v>
      </c>
      <c r="L20" s="235">
        <v>-46.262440000000005</v>
      </c>
      <c r="M20" s="235">
        <v>-30.300249999999998</v>
      </c>
      <c r="N20" s="235">
        <v>12.60849</v>
      </c>
      <c r="O20" s="235">
        <v>48.945730000000005</v>
      </c>
      <c r="P20" s="235">
        <v>120.83439999999999</v>
      </c>
      <c r="Q20" s="235">
        <v>43.791910000000001</v>
      </c>
      <c r="R20" s="235">
        <v>143.51311999999999</v>
      </c>
      <c r="S20" s="235">
        <v>14.462389999999999</v>
      </c>
      <c r="T20" s="235">
        <v>25.07938</v>
      </c>
      <c r="U20" s="235">
        <v>110.48378</v>
      </c>
      <c r="V20" s="235">
        <v>4.4198699999999995</v>
      </c>
      <c r="W20" s="235">
        <v>-9.4710400000000003</v>
      </c>
      <c r="X20" s="235">
        <v>-11.55878</v>
      </c>
      <c r="Y20" s="235">
        <v>-20.12107</v>
      </c>
      <c r="Z20" s="235">
        <v>-6.2686999999999999</v>
      </c>
      <c r="AA20" s="235">
        <v>3.8273699999999997</v>
      </c>
      <c r="AB20" s="235">
        <v>135.48492000000002</v>
      </c>
      <c r="AC20" s="235">
        <v>-18.09918</v>
      </c>
      <c r="AD20" s="235">
        <v>-26.76895</v>
      </c>
      <c r="AE20" s="235">
        <v>12.218399999999999</v>
      </c>
      <c r="AF20" s="235">
        <v>8.8367199999999997</v>
      </c>
      <c r="AG20" s="235">
        <v>40.216769999999997</v>
      </c>
      <c r="AH20" s="235">
        <v>62.942929999999997</v>
      </c>
      <c r="AI20" s="252">
        <v>-7.97098</v>
      </c>
      <c r="AJ20" s="252">
        <v>-0.19831000000000001</v>
      </c>
      <c r="AK20" s="252">
        <v>-19.161000000000001</v>
      </c>
      <c r="AL20" s="252">
        <v>-13.035030000000001</v>
      </c>
      <c r="AM20" s="252">
        <v>50.601709999999997</v>
      </c>
      <c r="AN20" s="211"/>
      <c r="AO20" s="211"/>
      <c r="AP20" s="211"/>
      <c r="AQ20" s="211"/>
      <c r="AR20" s="211"/>
      <c r="AS20" s="211"/>
      <c r="AT20" s="211"/>
      <c r="AU20" s="211"/>
      <c r="AV20" s="211"/>
      <c r="AW20" s="211"/>
      <c r="AX20" s="211"/>
      <c r="AY20" s="211"/>
    </row>
    <row r="21" spans="1:51" ht="15">
      <c r="A21" s="191">
        <f>YampaRiverInflow.TotalOutflow!A21</f>
        <v>43983</v>
      </c>
      <c r="B21" s="165">
        <v>4.0510000000000002</v>
      </c>
      <c r="C21" s="165">
        <v>4.7</v>
      </c>
      <c r="D21" s="165">
        <v>-22.007999999999999</v>
      </c>
      <c r="E21" s="235">
        <v>12.11844</v>
      </c>
      <c r="F21" s="235">
        <v>-24.413979999999999</v>
      </c>
      <c r="G21" s="235">
        <v>59.826749999999997</v>
      </c>
      <c r="H21" s="235">
        <v>109.47535999999999</v>
      </c>
      <c r="I21" s="235">
        <v>52.728230000000003</v>
      </c>
      <c r="J21" s="235">
        <v>39.237310000000001</v>
      </c>
      <c r="K21" s="235">
        <v>-5.3495100000000004</v>
      </c>
      <c r="L21" s="235">
        <v>-3.2524600000000001</v>
      </c>
      <c r="M21" s="235">
        <v>22.28257</v>
      </c>
      <c r="N21" s="235">
        <v>74.744810000000001</v>
      </c>
      <c r="O21" s="235">
        <v>-3.0993200000000001</v>
      </c>
      <c r="P21" s="235">
        <v>7.29115</v>
      </c>
      <c r="Q21" s="235">
        <v>-5.7815200000000004</v>
      </c>
      <c r="R21" s="235">
        <v>44.457190000000004</v>
      </c>
      <c r="S21" s="235">
        <v>6.8165200000000006</v>
      </c>
      <c r="T21" s="235">
        <v>-20.784119999999998</v>
      </c>
      <c r="U21" s="235">
        <v>54.98883</v>
      </c>
      <c r="V21" s="235">
        <v>15.635149999999999</v>
      </c>
      <c r="W21" s="235">
        <v>-4.4930099999999999</v>
      </c>
      <c r="X21" s="235">
        <v>-44.942190000000004</v>
      </c>
      <c r="Y21" s="235">
        <v>-28.13184</v>
      </c>
      <c r="Z21" s="235">
        <v>-44.289410000000004</v>
      </c>
      <c r="AA21" s="235">
        <v>-35.671800000000005</v>
      </c>
      <c r="AB21" s="235">
        <v>27.88485</v>
      </c>
      <c r="AC21" s="235">
        <v>-19.299349999999997</v>
      </c>
      <c r="AD21" s="235">
        <v>-31.8673</v>
      </c>
      <c r="AE21" s="235">
        <v>12.303469999999999</v>
      </c>
      <c r="AF21" s="235">
        <v>-30.751990000000003</v>
      </c>
      <c r="AG21" s="235">
        <v>-8.8943600000000007</v>
      </c>
      <c r="AH21" s="235">
        <v>32.357529999999997</v>
      </c>
      <c r="AI21" s="252">
        <v>-19.29664</v>
      </c>
      <c r="AJ21" s="252">
        <v>-30.338090000000001</v>
      </c>
      <c r="AK21" s="252">
        <v>-26.509810000000002</v>
      </c>
      <c r="AL21" s="252">
        <v>-10.61144</v>
      </c>
      <c r="AM21" s="252">
        <v>25.167849999999998</v>
      </c>
      <c r="AN21" s="211"/>
      <c r="AO21" s="211"/>
      <c r="AP21" s="211"/>
      <c r="AQ21" s="211"/>
      <c r="AR21" s="211"/>
      <c r="AS21" s="211"/>
      <c r="AT21" s="211"/>
      <c r="AU21" s="211"/>
      <c r="AV21" s="211"/>
      <c r="AW21" s="211"/>
      <c r="AX21" s="211"/>
      <c r="AY21" s="211"/>
    </row>
    <row r="22" spans="1:51" ht="15">
      <c r="A22" s="191">
        <f>YampaRiverInflow.TotalOutflow!A22</f>
        <v>44013</v>
      </c>
      <c r="B22" s="165">
        <v>27.863</v>
      </c>
      <c r="C22" s="165">
        <v>25.559000000000001</v>
      </c>
      <c r="D22" s="165">
        <v>25.677</v>
      </c>
      <c r="E22" s="235">
        <v>43.604440000000004</v>
      </c>
      <c r="F22" s="235">
        <v>162.26229999999998</v>
      </c>
      <c r="G22" s="235">
        <v>263.92844000000002</v>
      </c>
      <c r="H22" s="235">
        <v>81.789079999999998</v>
      </c>
      <c r="I22" s="235">
        <v>-37.088639999999998</v>
      </c>
      <c r="J22" s="235">
        <v>41.058320000000002</v>
      </c>
      <c r="K22" s="235">
        <v>23.067810000000001</v>
      </c>
      <c r="L22" s="235">
        <v>96.231220000000008</v>
      </c>
      <c r="M22" s="235">
        <v>36.173430000000003</v>
      </c>
      <c r="N22" s="235">
        <v>14.53885</v>
      </c>
      <c r="O22" s="235">
        <v>48.365290000000002</v>
      </c>
      <c r="P22" s="235">
        <v>13.52698</v>
      </c>
      <c r="Q22" s="235">
        <v>41.234610000000004</v>
      </c>
      <c r="R22" s="235">
        <v>51.91695</v>
      </c>
      <c r="S22" s="235">
        <v>63.193040000000003</v>
      </c>
      <c r="T22" s="235">
        <v>38.002940000000002</v>
      </c>
      <c r="U22" s="235">
        <v>100.30158999999999</v>
      </c>
      <c r="V22" s="235">
        <v>89.86345</v>
      </c>
      <c r="W22" s="235">
        <v>-26.052589999999999</v>
      </c>
      <c r="X22" s="235">
        <v>-16.813580000000002</v>
      </c>
      <c r="Y22" s="235">
        <v>9.49343</v>
      </c>
      <c r="Z22" s="235">
        <v>3.8433299999999999</v>
      </c>
      <c r="AA22" s="235">
        <v>-10.612440000000001</v>
      </c>
      <c r="AB22" s="235">
        <v>41.559800000000003</v>
      </c>
      <c r="AC22" s="235">
        <v>2.9969000000000001</v>
      </c>
      <c r="AD22" s="235">
        <v>6.9309099999999999</v>
      </c>
      <c r="AE22" s="235">
        <v>11.99058</v>
      </c>
      <c r="AF22" s="235">
        <v>-16.260439999999999</v>
      </c>
      <c r="AG22" s="235">
        <v>-22.835750000000001</v>
      </c>
      <c r="AH22" s="235">
        <v>21.93834</v>
      </c>
      <c r="AI22" s="252">
        <v>36.23865</v>
      </c>
      <c r="AJ22" s="252">
        <v>36.61777</v>
      </c>
      <c r="AK22" s="252">
        <v>9.9708400000000008</v>
      </c>
      <c r="AL22" s="252">
        <v>18.92069</v>
      </c>
      <c r="AM22" s="252">
        <v>11.734999999999999</v>
      </c>
      <c r="AN22" s="211"/>
      <c r="AO22" s="211"/>
      <c r="AP22" s="211"/>
      <c r="AQ22" s="211"/>
      <c r="AR22" s="211"/>
      <c r="AS22" s="211"/>
      <c r="AT22" s="211"/>
      <c r="AU22" s="211"/>
      <c r="AV22" s="211"/>
      <c r="AW22" s="211"/>
      <c r="AX22" s="211"/>
      <c r="AY22" s="211"/>
    </row>
    <row r="23" spans="1:51" ht="15">
      <c r="A23" s="191">
        <f>YampaRiverInflow.TotalOutflow!A23</f>
        <v>44044</v>
      </c>
      <c r="B23" s="165">
        <v>42.475999999999999</v>
      </c>
      <c r="C23" s="165">
        <v>32.945</v>
      </c>
      <c r="D23" s="165">
        <v>49.618000000000002</v>
      </c>
      <c r="E23" s="235">
        <v>69.949160000000006</v>
      </c>
      <c r="F23" s="235">
        <v>173.46905999999998</v>
      </c>
      <c r="G23" s="235">
        <v>181.92004</v>
      </c>
      <c r="H23" s="235">
        <v>27.910540000000001</v>
      </c>
      <c r="I23" s="235">
        <v>47.18244</v>
      </c>
      <c r="J23" s="235">
        <v>96.179249999999996</v>
      </c>
      <c r="K23" s="235">
        <v>61.017019999999995</v>
      </c>
      <c r="L23" s="235">
        <v>51.164999999999999</v>
      </c>
      <c r="M23" s="235">
        <v>53.872199999999999</v>
      </c>
      <c r="N23" s="235">
        <v>72.455490000000012</v>
      </c>
      <c r="O23" s="235">
        <v>75.402380000000008</v>
      </c>
      <c r="P23" s="235">
        <v>106.43533000000001</v>
      </c>
      <c r="Q23" s="235">
        <v>67.57383999999999</v>
      </c>
      <c r="R23" s="235">
        <v>52.7256</v>
      </c>
      <c r="S23" s="235">
        <v>30.167000000000002</v>
      </c>
      <c r="T23" s="235">
        <v>95.579899999999995</v>
      </c>
      <c r="U23" s="235">
        <v>79.560249999999996</v>
      </c>
      <c r="V23" s="235">
        <v>70.709090000000003</v>
      </c>
      <c r="W23" s="235">
        <v>34.237900000000003</v>
      </c>
      <c r="X23" s="235">
        <v>44.544559999999997</v>
      </c>
      <c r="Y23" s="235">
        <v>14.0466</v>
      </c>
      <c r="Z23" s="235">
        <v>56.732959999999999</v>
      </c>
      <c r="AA23" s="235">
        <v>22.905419999999999</v>
      </c>
      <c r="AB23" s="235">
        <v>62.430010000000003</v>
      </c>
      <c r="AC23" s="235">
        <v>21.733169999999998</v>
      </c>
      <c r="AD23" s="235">
        <v>32.04927</v>
      </c>
      <c r="AE23" s="235">
        <v>31.077919999999999</v>
      </c>
      <c r="AF23" s="235">
        <v>9.1049699999999998</v>
      </c>
      <c r="AG23" s="235">
        <v>11.513950000000001</v>
      </c>
      <c r="AH23" s="235">
        <v>35.979999999999997</v>
      </c>
      <c r="AI23" s="252">
        <v>89.903379999999999</v>
      </c>
      <c r="AJ23" s="252">
        <v>51.304139999999997</v>
      </c>
      <c r="AK23" s="252">
        <v>54.512869999999999</v>
      </c>
      <c r="AL23" s="252">
        <v>55.313870000000001</v>
      </c>
      <c r="AM23" s="252">
        <v>113.31216000000001</v>
      </c>
      <c r="AN23" s="211"/>
      <c r="AO23" s="211"/>
      <c r="AP23" s="211"/>
      <c r="AQ23" s="211"/>
      <c r="AR23" s="211"/>
      <c r="AS23" s="211"/>
      <c r="AT23" s="211"/>
      <c r="AU23" s="211"/>
      <c r="AV23" s="211"/>
      <c r="AW23" s="211"/>
      <c r="AX23" s="211"/>
      <c r="AY23" s="211"/>
    </row>
    <row r="24" spans="1:51" ht="15">
      <c r="A24" s="191">
        <f>YampaRiverInflow.TotalOutflow!A24</f>
        <v>44075</v>
      </c>
      <c r="B24" s="165">
        <v>28.876999999999999</v>
      </c>
      <c r="C24" s="165">
        <v>40.271000000000001</v>
      </c>
      <c r="D24" s="165">
        <v>49.561</v>
      </c>
      <c r="E24" s="235">
        <v>67.976089999999999</v>
      </c>
      <c r="F24" s="235">
        <v>58.039279999999998</v>
      </c>
      <c r="G24" s="235">
        <v>49.537279999999996</v>
      </c>
      <c r="H24" s="235">
        <v>48.147349999999996</v>
      </c>
      <c r="I24" s="235">
        <v>19.100849999999998</v>
      </c>
      <c r="J24" s="235">
        <v>44.182519999999997</v>
      </c>
      <c r="K24" s="235">
        <v>39.570800000000006</v>
      </c>
      <c r="L24" s="235">
        <v>60.816720000000004</v>
      </c>
      <c r="M24" s="235">
        <v>123.70398</v>
      </c>
      <c r="N24" s="235">
        <v>66.820329999999998</v>
      </c>
      <c r="O24" s="235">
        <v>67.131079999999997</v>
      </c>
      <c r="P24" s="235">
        <v>74.204390000000004</v>
      </c>
      <c r="Q24" s="235">
        <v>60.767949999999999</v>
      </c>
      <c r="R24" s="235">
        <v>44.842580000000005</v>
      </c>
      <c r="S24" s="235">
        <v>21.581499999999998</v>
      </c>
      <c r="T24" s="235">
        <v>40.702069999999999</v>
      </c>
      <c r="U24" s="235">
        <v>105.37634</v>
      </c>
      <c r="V24" s="235">
        <v>66.257890000000003</v>
      </c>
      <c r="W24" s="235">
        <v>1.6861700000000002</v>
      </c>
      <c r="X24" s="235">
        <v>30.615169999999999</v>
      </c>
      <c r="Y24" s="235">
        <v>57.502429999999997</v>
      </c>
      <c r="Z24" s="235">
        <v>34.311339999999994</v>
      </c>
      <c r="AA24" s="235">
        <v>33.011309999999995</v>
      </c>
      <c r="AB24" s="235">
        <v>31.35323</v>
      </c>
      <c r="AC24" s="235">
        <v>-3.86361</v>
      </c>
      <c r="AD24" s="235">
        <v>15.656870000000001</v>
      </c>
      <c r="AE24" s="235">
        <v>22.814970000000002</v>
      </c>
      <c r="AF24" s="235">
        <v>11.3721</v>
      </c>
      <c r="AG24" s="235">
        <v>27.015340000000002</v>
      </c>
      <c r="AH24" s="235">
        <v>19.485970000000002</v>
      </c>
      <c r="AI24" s="252">
        <v>51.889110000000002</v>
      </c>
      <c r="AJ24" s="252">
        <v>69.938880000000012</v>
      </c>
      <c r="AK24" s="252">
        <v>85.735799999999998</v>
      </c>
      <c r="AL24" s="252">
        <v>28.291240000000002</v>
      </c>
      <c r="AM24" s="252">
        <v>61.583260000000003</v>
      </c>
      <c r="AN24" s="211"/>
      <c r="AO24" s="211"/>
      <c r="AP24" s="211"/>
      <c r="AQ24" s="211"/>
      <c r="AR24" s="211"/>
      <c r="AS24" s="211"/>
      <c r="AT24" s="211"/>
      <c r="AU24" s="211"/>
      <c r="AV24" s="211"/>
      <c r="AW24" s="211"/>
      <c r="AX24" s="211"/>
      <c r="AY24" s="211"/>
    </row>
    <row r="25" spans="1:51" ht="15">
      <c r="A25" s="191">
        <f>YampaRiverInflow.TotalOutflow!A25</f>
        <v>44105</v>
      </c>
      <c r="B25" s="165">
        <v>25.135000000000002</v>
      </c>
      <c r="C25" s="165">
        <v>25.135000000000002</v>
      </c>
      <c r="D25" s="165">
        <v>25.135000000000002</v>
      </c>
      <c r="E25" s="235">
        <v>44.708550000000002</v>
      </c>
      <c r="F25" s="235">
        <v>94.210949999999997</v>
      </c>
      <c r="G25" s="235">
        <v>62.611580000000004</v>
      </c>
      <c r="H25" s="235">
        <v>44.29318</v>
      </c>
      <c r="I25" s="235">
        <v>76.503590000000003</v>
      </c>
      <c r="J25" s="235">
        <v>31.99305</v>
      </c>
      <c r="K25" s="235">
        <v>68.755240000000001</v>
      </c>
      <c r="L25" s="235">
        <v>34.473959999999998</v>
      </c>
      <c r="M25" s="235">
        <v>-5.0724499999999999</v>
      </c>
      <c r="N25" s="235">
        <v>8.4032400000000003</v>
      </c>
      <c r="O25" s="235">
        <v>58.572089999999996</v>
      </c>
      <c r="P25" s="235">
        <v>26.536560000000001</v>
      </c>
      <c r="Q25" s="235">
        <v>30.619790000000002</v>
      </c>
      <c r="R25" s="235">
        <v>17.437549999999998</v>
      </c>
      <c r="S25" s="235">
        <v>-6.8582700000000001</v>
      </c>
      <c r="T25" s="235">
        <v>-5.2950000000000004E-2</v>
      </c>
      <c r="U25" s="235">
        <v>34.554230000000004</v>
      </c>
      <c r="V25" s="235">
        <v>-2.5649999999999999</v>
      </c>
      <c r="W25" s="235">
        <v>14.550549999999999</v>
      </c>
      <c r="X25" s="235">
        <v>-9.9389500000000002</v>
      </c>
      <c r="Y25" s="235">
        <v>23.19021</v>
      </c>
      <c r="Z25" s="235">
        <v>-14.36961</v>
      </c>
      <c r="AA25" s="235">
        <v>71.068789999999993</v>
      </c>
      <c r="AB25" s="235">
        <v>6.2742899999999997</v>
      </c>
      <c r="AC25" s="235">
        <v>27.342230000000001</v>
      </c>
      <c r="AD25" s="235">
        <v>-0.23946999999999999</v>
      </c>
      <c r="AE25" s="235">
        <v>-2.2455599999999998</v>
      </c>
      <c r="AF25" s="235">
        <v>-16.214659999999999</v>
      </c>
      <c r="AG25" s="235">
        <v>31.133290000000002</v>
      </c>
      <c r="AH25" s="235">
        <v>10.062709999999999</v>
      </c>
      <c r="AI25" s="252">
        <v>26.87743</v>
      </c>
      <c r="AJ25" s="252">
        <v>16.168790000000001</v>
      </c>
      <c r="AK25" s="252">
        <v>10.55016</v>
      </c>
      <c r="AL25" s="252">
        <v>53.043779999999998</v>
      </c>
      <c r="AM25" s="252">
        <v>3.4746300000000003</v>
      </c>
      <c r="AN25" s="211"/>
      <c r="AO25" s="211"/>
      <c r="AP25" s="211"/>
      <c r="AQ25" s="211"/>
      <c r="AR25" s="211"/>
      <c r="AS25" s="211"/>
      <c r="AT25" s="211"/>
      <c r="AU25" s="211"/>
      <c r="AV25" s="211"/>
      <c r="AW25" s="211"/>
      <c r="AX25" s="211"/>
      <c r="AY25" s="211"/>
    </row>
    <row r="26" spans="1:51" ht="15">
      <c r="A26" s="191">
        <f>YampaRiverInflow.TotalOutflow!A26</f>
        <v>44136</v>
      </c>
      <c r="B26" s="165">
        <v>28.291</v>
      </c>
      <c r="C26" s="165">
        <v>28.291</v>
      </c>
      <c r="D26" s="165">
        <v>28.291</v>
      </c>
      <c r="E26" s="235">
        <v>96.544960000000003</v>
      </c>
      <c r="F26" s="235">
        <v>74.925269999999998</v>
      </c>
      <c r="G26" s="235">
        <v>84.97354</v>
      </c>
      <c r="H26" s="235">
        <v>44.572330000000001</v>
      </c>
      <c r="I26" s="235">
        <v>61.21857</v>
      </c>
      <c r="J26" s="235">
        <v>61.653169999999996</v>
      </c>
      <c r="K26" s="235">
        <v>14.882989999999999</v>
      </c>
      <c r="L26" s="235">
        <v>-19.204990000000002</v>
      </c>
      <c r="M26" s="235">
        <v>-1.52424</v>
      </c>
      <c r="N26" s="235">
        <v>18.457650000000001</v>
      </c>
      <c r="O26" s="235">
        <v>34.945860000000003</v>
      </c>
      <c r="P26" s="235">
        <v>47.466260000000005</v>
      </c>
      <c r="Q26" s="235">
        <v>4.8053999999999997</v>
      </c>
      <c r="R26" s="235">
        <v>35.269769999999994</v>
      </c>
      <c r="S26" s="235">
        <v>42.339680000000001</v>
      </c>
      <c r="T26" s="235">
        <v>55.028739999999999</v>
      </c>
      <c r="U26" s="235">
        <v>49.55097</v>
      </c>
      <c r="V26" s="235">
        <v>12.85075</v>
      </c>
      <c r="W26" s="235">
        <v>-5.0983599999999996</v>
      </c>
      <c r="X26" s="235">
        <v>3.7396100000000003</v>
      </c>
      <c r="Y26" s="235">
        <v>5.9197799999999994</v>
      </c>
      <c r="Z26" s="235">
        <v>13.224440000000001</v>
      </c>
      <c r="AA26" s="235">
        <v>88.19019999999999</v>
      </c>
      <c r="AB26" s="235">
        <v>3.3384200000000002</v>
      </c>
      <c r="AC26" s="235">
        <v>9.6611499999999992</v>
      </c>
      <c r="AD26" s="235">
        <v>28.934830000000002</v>
      </c>
      <c r="AE26" s="235">
        <v>23.146419999999999</v>
      </c>
      <c r="AF26" s="235">
        <v>6.9311699999999998</v>
      </c>
      <c r="AG26" s="235">
        <v>-18.565669999999997</v>
      </c>
      <c r="AH26" s="235">
        <v>6.0730000000000004</v>
      </c>
      <c r="AI26" s="252">
        <v>25.847069999999999</v>
      </c>
      <c r="AJ26" s="252">
        <v>73.871279999999999</v>
      </c>
      <c r="AK26" s="252">
        <v>16.733310000000003</v>
      </c>
      <c r="AL26" s="252">
        <v>13.000729999999999</v>
      </c>
      <c r="AM26" s="252">
        <v>60.45805</v>
      </c>
      <c r="AN26" s="211"/>
      <c r="AO26" s="211"/>
      <c r="AP26" s="211"/>
      <c r="AQ26" s="211"/>
      <c r="AR26" s="211"/>
      <c r="AS26" s="211"/>
      <c r="AT26" s="211"/>
      <c r="AU26" s="211"/>
      <c r="AV26" s="211"/>
      <c r="AW26" s="211"/>
      <c r="AX26" s="211"/>
      <c r="AY26" s="211"/>
    </row>
    <row r="27" spans="1:51" ht="15">
      <c r="A27" s="191">
        <f>YampaRiverInflow.TotalOutflow!A27</f>
        <v>44166</v>
      </c>
      <c r="B27" s="165">
        <v>8.0760000000000005</v>
      </c>
      <c r="C27" s="165">
        <v>8.0760000000000005</v>
      </c>
      <c r="D27" s="165">
        <v>8.0760000000000005</v>
      </c>
      <c r="E27" s="235">
        <v>119.91215</v>
      </c>
      <c r="F27" s="235">
        <v>105.89599000000001</v>
      </c>
      <c r="G27" s="235">
        <v>94.589410000000001</v>
      </c>
      <c r="H27" s="235">
        <v>51.131320000000002</v>
      </c>
      <c r="I27" s="235">
        <v>61.849769999999999</v>
      </c>
      <c r="J27" s="235">
        <v>34.074580000000005</v>
      </c>
      <c r="K27" s="235">
        <v>38.824640000000002</v>
      </c>
      <c r="L27" s="235">
        <v>35.952129999999997</v>
      </c>
      <c r="M27" s="235">
        <v>20.8627</v>
      </c>
      <c r="N27" s="235">
        <v>57.803160000000005</v>
      </c>
      <c r="O27" s="235">
        <v>92.029710000000009</v>
      </c>
      <c r="P27" s="235">
        <v>54.482939999999999</v>
      </c>
      <c r="Q27" s="235">
        <v>74.188720000000004</v>
      </c>
      <c r="R27" s="235">
        <v>20.86449</v>
      </c>
      <c r="S27" s="235">
        <v>23.802630000000001</v>
      </c>
      <c r="T27" s="235">
        <v>17.31991</v>
      </c>
      <c r="U27" s="235">
        <v>3.7025900000000003</v>
      </c>
      <c r="V27" s="235">
        <v>4.0086300000000001</v>
      </c>
      <c r="W27" s="235">
        <v>16.006059999999998</v>
      </c>
      <c r="X27" s="235">
        <v>32.989669999999997</v>
      </c>
      <c r="Y27" s="235">
        <v>24.059549999999998</v>
      </c>
      <c r="Z27" s="235">
        <v>18.055310000000002</v>
      </c>
      <c r="AA27" s="235">
        <v>72.941210000000012</v>
      </c>
      <c r="AB27" s="235">
        <v>9.4193499999999997</v>
      </c>
      <c r="AC27" s="235">
        <v>-6.6252899999999997</v>
      </c>
      <c r="AD27" s="235">
        <v>25.260439999999999</v>
      </c>
      <c r="AE27" s="235">
        <v>20.1906</v>
      </c>
      <c r="AF27" s="235">
        <v>8.2487399999999997</v>
      </c>
      <c r="AG27" s="235">
        <v>198.80347</v>
      </c>
      <c r="AH27" s="235">
        <v>47.475259999999999</v>
      </c>
      <c r="AI27" s="252">
        <v>29.025639999999999</v>
      </c>
      <c r="AJ27" s="252">
        <v>23.17662</v>
      </c>
      <c r="AK27" s="252">
        <v>8.44069</v>
      </c>
      <c r="AL27" s="252">
        <v>14.2028</v>
      </c>
      <c r="AM27" s="252">
        <v>16.20814</v>
      </c>
      <c r="AN27" s="211"/>
      <c r="AO27" s="211"/>
      <c r="AP27" s="211"/>
      <c r="AQ27" s="211"/>
      <c r="AR27" s="211"/>
      <c r="AS27" s="211"/>
      <c r="AT27" s="211"/>
      <c r="AU27" s="211"/>
      <c r="AV27" s="211"/>
      <c r="AW27" s="211"/>
      <c r="AX27" s="211"/>
      <c r="AY27" s="211"/>
    </row>
    <row r="28" spans="1:51" ht="15">
      <c r="A28" s="191">
        <f>YampaRiverInflow.TotalOutflow!A28</f>
        <v>44197</v>
      </c>
      <c r="B28" s="165">
        <v>22.297000000000001</v>
      </c>
      <c r="C28" s="165">
        <v>25.768000000000001</v>
      </c>
      <c r="D28" s="165">
        <v>32.823</v>
      </c>
      <c r="E28" s="235">
        <v>73.067050000000009</v>
      </c>
      <c r="F28" s="235">
        <v>67.109080000000006</v>
      </c>
      <c r="G28" s="235">
        <v>85.926450000000003</v>
      </c>
      <c r="H28" s="235">
        <v>22.962630000000001</v>
      </c>
      <c r="I28" s="235">
        <v>38.586370000000002</v>
      </c>
      <c r="J28" s="235">
        <v>50.149720000000002</v>
      </c>
      <c r="K28" s="235">
        <v>73.993719999999996</v>
      </c>
      <c r="L28" s="235">
        <v>66.085639999999998</v>
      </c>
      <c r="M28" s="235">
        <v>35.41386</v>
      </c>
      <c r="N28" s="235">
        <v>73.120070000000013</v>
      </c>
      <c r="O28" s="235">
        <v>216.50864000000001</v>
      </c>
      <c r="P28" s="235">
        <v>75.599890000000002</v>
      </c>
      <c r="Q28" s="235">
        <v>153.67762999999999</v>
      </c>
      <c r="R28" s="235">
        <v>19.93974</v>
      </c>
      <c r="S28" s="235">
        <v>50.25112</v>
      </c>
      <c r="T28" s="235">
        <v>51.307099999999998</v>
      </c>
      <c r="U28" s="235">
        <v>48.592469999999999</v>
      </c>
      <c r="V28" s="235">
        <v>21.595279999999999</v>
      </c>
      <c r="W28" s="235">
        <v>50.7896</v>
      </c>
      <c r="X28" s="235">
        <v>15.387979999999999</v>
      </c>
      <c r="Y28" s="235">
        <v>33.643239999999999</v>
      </c>
      <c r="Z28" s="235">
        <v>8.7414400000000008</v>
      </c>
      <c r="AA28" s="235">
        <v>308.55319000000003</v>
      </c>
      <c r="AB28" s="235">
        <v>17.535499999999999</v>
      </c>
      <c r="AC28" s="235">
        <v>-4.3097500000000002</v>
      </c>
      <c r="AD28" s="235">
        <v>33.658019999999993</v>
      </c>
      <c r="AE28" s="235">
        <v>9.6820599999999999</v>
      </c>
      <c r="AF28" s="235">
        <v>57.667650000000002</v>
      </c>
      <c r="AG28" s="235">
        <v>40.798379999999995</v>
      </c>
      <c r="AH28" s="235">
        <v>20.18862</v>
      </c>
      <c r="AI28" s="252">
        <v>17.98648</v>
      </c>
      <c r="AJ28" s="252">
        <v>11.416129999999999</v>
      </c>
      <c r="AK28" s="252">
        <v>26.265250000000002</v>
      </c>
      <c r="AL28" s="252">
        <v>62.10371</v>
      </c>
      <c r="AM28" s="252">
        <v>34.369769999999995</v>
      </c>
      <c r="AN28" s="211"/>
      <c r="AO28" s="211"/>
      <c r="AP28" s="211"/>
      <c r="AQ28" s="211"/>
      <c r="AR28" s="211"/>
      <c r="AS28" s="211"/>
      <c r="AT28" s="211"/>
      <c r="AU28" s="211"/>
      <c r="AV28" s="211"/>
      <c r="AW28" s="211"/>
      <c r="AX28" s="211"/>
      <c r="AY28" s="211"/>
    </row>
    <row r="29" spans="1:51" ht="15">
      <c r="A29" s="191">
        <f>YampaRiverInflow.TotalOutflow!A29</f>
        <v>44228</v>
      </c>
      <c r="B29" s="165">
        <v>30.317</v>
      </c>
      <c r="C29" s="165">
        <v>25.943000000000001</v>
      </c>
      <c r="D29" s="165">
        <v>46.115000000000002</v>
      </c>
      <c r="E29" s="235">
        <v>72.912189999999995</v>
      </c>
      <c r="F29" s="235">
        <v>61.891629999999999</v>
      </c>
      <c r="G29" s="235">
        <v>81.362130000000008</v>
      </c>
      <c r="H29" s="235">
        <v>65.860690000000005</v>
      </c>
      <c r="I29" s="235">
        <v>96.742260000000002</v>
      </c>
      <c r="J29" s="235">
        <v>56.577669999999998</v>
      </c>
      <c r="K29" s="235">
        <v>76.689610000000002</v>
      </c>
      <c r="L29" s="235">
        <v>27.47861</v>
      </c>
      <c r="M29" s="235">
        <v>58.670389999999998</v>
      </c>
      <c r="N29" s="235">
        <v>103.05712</v>
      </c>
      <c r="O29" s="235">
        <v>217.21960000000001</v>
      </c>
      <c r="P29" s="235">
        <v>68.652330000000006</v>
      </c>
      <c r="Q29" s="235">
        <v>95.266850000000005</v>
      </c>
      <c r="R29" s="235">
        <v>30.53435</v>
      </c>
      <c r="S29" s="235">
        <v>0.87429999999999997</v>
      </c>
      <c r="T29" s="235">
        <v>79.516630000000006</v>
      </c>
      <c r="U29" s="235">
        <v>42.740839999999999</v>
      </c>
      <c r="V29" s="235">
        <v>27.866959999999999</v>
      </c>
      <c r="W29" s="235">
        <v>42.402940000000001</v>
      </c>
      <c r="X29" s="235">
        <v>9.2639599999999991</v>
      </c>
      <c r="Y29" s="235">
        <v>42.885899999999999</v>
      </c>
      <c r="Z29" s="235">
        <v>23.858460000000001</v>
      </c>
      <c r="AA29" s="235">
        <v>198.39957999999999</v>
      </c>
      <c r="AB29" s="235">
        <v>14.859780000000001</v>
      </c>
      <c r="AC29" s="235">
        <v>22.055709999999998</v>
      </c>
      <c r="AD29" s="235">
        <v>46.185139999999997</v>
      </c>
      <c r="AE29" s="235">
        <v>33.257949999999994</v>
      </c>
      <c r="AF29" s="235">
        <v>61.041400000000003</v>
      </c>
      <c r="AG29" s="235">
        <v>40.438339999999997</v>
      </c>
      <c r="AH29" s="235">
        <v>24.008119999999998</v>
      </c>
      <c r="AI29" s="252">
        <v>33.928449999999998</v>
      </c>
      <c r="AJ29" s="252">
        <v>39.258580000000002</v>
      </c>
      <c r="AK29" s="252">
        <v>44.198879999999996</v>
      </c>
      <c r="AL29" s="252">
        <v>81.362470000000002</v>
      </c>
      <c r="AM29" s="252">
        <v>51.700089999999996</v>
      </c>
      <c r="AN29" s="211"/>
      <c r="AO29" s="211"/>
      <c r="AP29" s="211"/>
      <c r="AQ29" s="211"/>
      <c r="AR29" s="211"/>
      <c r="AS29" s="211"/>
      <c r="AT29" s="211"/>
      <c r="AU29" s="211"/>
      <c r="AV29" s="211"/>
      <c r="AW29" s="211"/>
      <c r="AX29" s="211"/>
      <c r="AY29" s="211"/>
    </row>
    <row r="30" spans="1:51" ht="15">
      <c r="A30" s="191">
        <f>YampaRiverInflow.TotalOutflow!A30</f>
        <v>44256</v>
      </c>
      <c r="B30" s="165">
        <v>12.294</v>
      </c>
      <c r="C30" s="165">
        <v>19.792000000000002</v>
      </c>
      <c r="D30" s="165">
        <v>4.9729999999999999</v>
      </c>
      <c r="E30" s="235">
        <v>151.50628</v>
      </c>
      <c r="F30" s="235">
        <v>66.457669999999993</v>
      </c>
      <c r="G30" s="235">
        <v>78.140059999999991</v>
      </c>
      <c r="H30" s="235">
        <v>46.975250000000003</v>
      </c>
      <c r="I30" s="235">
        <v>33.411790000000003</v>
      </c>
      <c r="J30" s="235">
        <v>9.7218199999999992</v>
      </c>
      <c r="K30" s="235">
        <v>-6.2396000000000003</v>
      </c>
      <c r="L30" s="235">
        <v>11.97274</v>
      </c>
      <c r="M30" s="235">
        <v>69.191539999999989</v>
      </c>
      <c r="N30" s="235">
        <v>135.81139999999999</v>
      </c>
      <c r="O30" s="235">
        <v>231.93197000000001</v>
      </c>
      <c r="P30" s="235">
        <v>51.73753</v>
      </c>
      <c r="Q30" s="235">
        <v>184.00505999999999</v>
      </c>
      <c r="R30" s="235">
        <v>-49.657410000000006</v>
      </c>
      <c r="S30" s="235">
        <v>44.784990000000001</v>
      </c>
      <c r="T30" s="235">
        <v>91.549779999999998</v>
      </c>
      <c r="U30" s="235">
        <v>-1.9535199999999999</v>
      </c>
      <c r="V30" s="235">
        <v>-1.3108900000000001</v>
      </c>
      <c r="W30" s="235">
        <v>38.696649999999998</v>
      </c>
      <c r="X30" s="235">
        <v>-25.373279999999998</v>
      </c>
      <c r="Y30" s="235">
        <v>13.9216</v>
      </c>
      <c r="Z30" s="235">
        <v>0.71389999999999998</v>
      </c>
      <c r="AA30" s="235">
        <v>113.0411</v>
      </c>
      <c r="AB30" s="235">
        <v>23.902099999999997</v>
      </c>
      <c r="AC30" s="235">
        <v>-3.2670700000000004</v>
      </c>
      <c r="AD30" s="235">
        <v>14.70945</v>
      </c>
      <c r="AE30" s="235">
        <v>-18.02298</v>
      </c>
      <c r="AF30" s="235">
        <v>19.158650000000002</v>
      </c>
      <c r="AG30" s="235">
        <v>22.104689999999998</v>
      </c>
      <c r="AH30" s="235">
        <v>14.295219999999999</v>
      </c>
      <c r="AI30" s="252">
        <v>17.065750000000001</v>
      </c>
      <c r="AJ30" s="252">
        <v>-8.489469999999999</v>
      </c>
      <c r="AK30" s="252">
        <v>9.3208599999999997</v>
      </c>
      <c r="AL30" s="252">
        <v>51.526900000000005</v>
      </c>
      <c r="AM30" s="252">
        <v>43.174469999999999</v>
      </c>
      <c r="AN30" s="211"/>
      <c r="AO30" s="211"/>
      <c r="AP30" s="211"/>
      <c r="AQ30" s="211"/>
      <c r="AR30" s="211"/>
      <c r="AS30" s="211"/>
      <c r="AT30" s="211"/>
      <c r="AU30" s="211"/>
      <c r="AV30" s="211"/>
      <c r="AW30" s="211"/>
      <c r="AX30" s="211"/>
      <c r="AY30" s="211"/>
    </row>
    <row r="31" spans="1:51" ht="15">
      <c r="A31" s="191">
        <f>YampaRiverInflow.TotalOutflow!A31</f>
        <v>44287</v>
      </c>
      <c r="B31" s="165">
        <v>10.4</v>
      </c>
      <c r="C31" s="165">
        <v>19.494</v>
      </c>
      <c r="D31" s="165">
        <v>10.462999999999999</v>
      </c>
      <c r="E31" s="235">
        <v>96.20026</v>
      </c>
      <c r="F31" s="235">
        <v>93.1066</v>
      </c>
      <c r="G31" s="235">
        <v>113.65612</v>
      </c>
      <c r="H31" s="235">
        <v>66.630200000000002</v>
      </c>
      <c r="I31" s="235">
        <v>71.963399999999993</v>
      </c>
      <c r="J31" s="235">
        <v>66.69935000000001</v>
      </c>
      <c r="K31" s="235">
        <v>32.739060000000002</v>
      </c>
      <c r="L31" s="235">
        <v>14.244879999999998</v>
      </c>
      <c r="M31" s="235">
        <v>31.657869999999999</v>
      </c>
      <c r="N31" s="235">
        <v>78.978619999999992</v>
      </c>
      <c r="O31" s="235">
        <v>163.68356</v>
      </c>
      <c r="P31" s="235">
        <v>33.634209999999996</v>
      </c>
      <c r="Q31" s="235">
        <v>85.047899999999998</v>
      </c>
      <c r="R31" s="235">
        <v>90.867329999999995</v>
      </c>
      <c r="S31" s="235">
        <v>42.873559999999998</v>
      </c>
      <c r="T31" s="235">
        <v>92.717320000000001</v>
      </c>
      <c r="U31" s="235">
        <v>-50.942349999999998</v>
      </c>
      <c r="V31" s="235">
        <v>-20.665459999999999</v>
      </c>
      <c r="W31" s="235">
        <v>-6.8614199999999999</v>
      </c>
      <c r="X31" s="235">
        <v>-36.738260000000004</v>
      </c>
      <c r="Y31" s="235">
        <v>-5.1315900000000001</v>
      </c>
      <c r="Z31" s="235">
        <v>8.6379099999999998</v>
      </c>
      <c r="AA31" s="235">
        <v>92.931869999999989</v>
      </c>
      <c r="AB31" s="235">
        <v>8.7707999999999995</v>
      </c>
      <c r="AC31" s="235">
        <v>-11.025589999999999</v>
      </c>
      <c r="AD31" s="235">
        <v>-2.8896199999999999</v>
      </c>
      <c r="AE31" s="235">
        <v>-12.4717</v>
      </c>
      <c r="AF31" s="235">
        <v>37.547419999999995</v>
      </c>
      <c r="AG31" s="235">
        <v>73.938360000000003</v>
      </c>
      <c r="AH31" s="235">
        <v>23.613019999999999</v>
      </c>
      <c r="AI31" s="252">
        <v>12.379110000000001</v>
      </c>
      <c r="AJ31" s="252">
        <v>-15.7683</v>
      </c>
      <c r="AK31" s="252">
        <v>-8.9777900000000006</v>
      </c>
      <c r="AL31" s="252">
        <v>26.227169999999997</v>
      </c>
      <c r="AM31" s="252">
        <v>28.672889999999999</v>
      </c>
      <c r="AN31" s="211"/>
      <c r="AO31" s="211"/>
      <c r="AP31" s="211"/>
      <c r="AQ31" s="211"/>
      <c r="AR31" s="211"/>
      <c r="AS31" s="211"/>
      <c r="AT31" s="211"/>
      <c r="AU31" s="211"/>
      <c r="AV31" s="211"/>
      <c r="AW31" s="211"/>
      <c r="AX31" s="211"/>
      <c r="AY31" s="211"/>
    </row>
    <row r="32" spans="1:51" ht="15">
      <c r="A32" s="191">
        <f>YampaRiverInflow.TotalOutflow!A32</f>
        <v>44317</v>
      </c>
      <c r="B32" s="165">
        <v>10.089</v>
      </c>
      <c r="C32" s="165">
        <v>11.375</v>
      </c>
      <c r="D32" s="165">
        <v>-3.972</v>
      </c>
      <c r="E32" s="235">
        <v>160.22148999999999</v>
      </c>
      <c r="F32" s="235">
        <v>79.716399999999993</v>
      </c>
      <c r="G32" s="235">
        <v>34.539989999999996</v>
      </c>
      <c r="H32" s="235">
        <v>-75.702719999999999</v>
      </c>
      <c r="I32" s="235">
        <v>26.673189999999998</v>
      </c>
      <c r="J32" s="235">
        <v>47.744349999999997</v>
      </c>
      <c r="K32" s="235">
        <v>-46.262440000000005</v>
      </c>
      <c r="L32" s="235">
        <v>-30.300249999999998</v>
      </c>
      <c r="M32" s="235">
        <v>12.60849</v>
      </c>
      <c r="N32" s="235">
        <v>48.945730000000005</v>
      </c>
      <c r="O32" s="235">
        <v>120.83439999999999</v>
      </c>
      <c r="P32" s="235">
        <v>43.791910000000001</v>
      </c>
      <c r="Q32" s="235">
        <v>143.51311999999999</v>
      </c>
      <c r="R32" s="235">
        <v>14.462389999999999</v>
      </c>
      <c r="S32" s="235">
        <v>25.07938</v>
      </c>
      <c r="T32" s="235">
        <v>110.48378</v>
      </c>
      <c r="U32" s="235">
        <v>4.4198699999999995</v>
      </c>
      <c r="V32" s="235">
        <v>-9.4710400000000003</v>
      </c>
      <c r="W32" s="235">
        <v>-11.55878</v>
      </c>
      <c r="X32" s="235">
        <v>-20.12107</v>
      </c>
      <c r="Y32" s="235">
        <v>-6.2686999999999999</v>
      </c>
      <c r="Z32" s="235">
        <v>3.8273699999999997</v>
      </c>
      <c r="AA32" s="235">
        <v>135.48492000000002</v>
      </c>
      <c r="AB32" s="235">
        <v>-18.09918</v>
      </c>
      <c r="AC32" s="235">
        <v>-26.76895</v>
      </c>
      <c r="AD32" s="235">
        <v>12.218399999999999</v>
      </c>
      <c r="AE32" s="235">
        <v>8.8367199999999997</v>
      </c>
      <c r="AF32" s="235">
        <v>40.216769999999997</v>
      </c>
      <c r="AG32" s="235">
        <v>62.942929999999997</v>
      </c>
      <c r="AH32" s="235">
        <v>-7.97098</v>
      </c>
      <c r="AI32" s="252">
        <v>-0.19831000000000001</v>
      </c>
      <c r="AJ32" s="252">
        <v>-19.161000000000001</v>
      </c>
      <c r="AK32" s="252">
        <v>-13.035030000000001</v>
      </c>
      <c r="AL32" s="252">
        <v>50.601709999999997</v>
      </c>
      <c r="AM32" s="252">
        <v>65.539070000000009</v>
      </c>
      <c r="AN32" s="211"/>
      <c r="AO32" s="211"/>
      <c r="AP32" s="211"/>
      <c r="AQ32" s="211"/>
      <c r="AR32" s="211"/>
      <c r="AS32" s="211"/>
      <c r="AT32" s="211"/>
      <c r="AU32" s="211"/>
      <c r="AV32" s="211"/>
      <c r="AW32" s="211"/>
      <c r="AX32" s="211"/>
      <c r="AY32" s="211"/>
    </row>
    <row r="33" spans="1:51" ht="15">
      <c r="A33" s="191">
        <f>YampaRiverInflow.TotalOutflow!A33</f>
        <v>44348</v>
      </c>
      <c r="B33" s="165">
        <v>4.0510000000000002</v>
      </c>
      <c r="C33" s="165">
        <v>4.7</v>
      </c>
      <c r="D33" s="165">
        <v>-22.007999999999999</v>
      </c>
      <c r="E33" s="235">
        <v>-24.413979999999999</v>
      </c>
      <c r="F33" s="235">
        <v>59.826749999999997</v>
      </c>
      <c r="G33" s="235">
        <v>109.47535999999999</v>
      </c>
      <c r="H33" s="235">
        <v>52.728230000000003</v>
      </c>
      <c r="I33" s="235">
        <v>39.237310000000001</v>
      </c>
      <c r="J33" s="235">
        <v>-5.3495100000000004</v>
      </c>
      <c r="K33" s="235">
        <v>-3.2524600000000001</v>
      </c>
      <c r="L33" s="235">
        <v>22.28257</v>
      </c>
      <c r="M33" s="235">
        <v>74.744810000000001</v>
      </c>
      <c r="N33" s="235">
        <v>-3.0993200000000001</v>
      </c>
      <c r="O33" s="235">
        <v>7.29115</v>
      </c>
      <c r="P33" s="235">
        <v>-5.7815200000000004</v>
      </c>
      <c r="Q33" s="235">
        <v>44.457190000000004</v>
      </c>
      <c r="R33" s="235">
        <v>6.8165200000000006</v>
      </c>
      <c r="S33" s="235">
        <v>-20.784119999999998</v>
      </c>
      <c r="T33" s="235">
        <v>54.98883</v>
      </c>
      <c r="U33" s="235">
        <v>15.635149999999999</v>
      </c>
      <c r="V33" s="235">
        <v>-4.4930099999999999</v>
      </c>
      <c r="W33" s="235">
        <v>-44.942190000000004</v>
      </c>
      <c r="X33" s="235">
        <v>-28.13184</v>
      </c>
      <c r="Y33" s="235">
        <v>-44.289410000000004</v>
      </c>
      <c r="Z33" s="235">
        <v>-35.671800000000005</v>
      </c>
      <c r="AA33" s="235">
        <v>27.88485</v>
      </c>
      <c r="AB33" s="235">
        <v>-19.299349999999997</v>
      </c>
      <c r="AC33" s="235">
        <v>-31.8673</v>
      </c>
      <c r="AD33" s="235">
        <v>12.303469999999999</v>
      </c>
      <c r="AE33" s="235">
        <v>-30.751990000000003</v>
      </c>
      <c r="AF33" s="235">
        <v>-8.8943600000000007</v>
      </c>
      <c r="AG33" s="235">
        <v>32.357529999999997</v>
      </c>
      <c r="AH33" s="235">
        <v>-19.29664</v>
      </c>
      <c r="AI33" s="252">
        <v>-30.338090000000001</v>
      </c>
      <c r="AJ33" s="252">
        <v>-26.509810000000002</v>
      </c>
      <c r="AK33" s="252">
        <v>-10.61144</v>
      </c>
      <c r="AL33" s="252">
        <v>25.167849999999998</v>
      </c>
      <c r="AM33" s="252">
        <v>1.52935</v>
      </c>
      <c r="AN33" s="211"/>
      <c r="AO33" s="211"/>
      <c r="AP33" s="211"/>
      <c r="AQ33" s="211"/>
      <c r="AR33" s="211"/>
      <c r="AS33" s="211"/>
      <c r="AT33" s="211"/>
      <c r="AU33" s="211"/>
      <c r="AV33" s="211"/>
      <c r="AW33" s="211"/>
      <c r="AX33" s="211"/>
      <c r="AY33" s="211"/>
    </row>
    <row r="34" spans="1:51" ht="15">
      <c r="A34" s="191">
        <f>YampaRiverInflow.TotalOutflow!A34</f>
        <v>44378</v>
      </c>
      <c r="B34" s="165">
        <v>27.863</v>
      </c>
      <c r="C34" s="165">
        <v>25.559000000000001</v>
      </c>
      <c r="D34" s="165">
        <v>25.677</v>
      </c>
      <c r="E34" s="235">
        <v>162.26229999999998</v>
      </c>
      <c r="F34" s="235">
        <v>263.92844000000002</v>
      </c>
      <c r="G34" s="235">
        <v>81.789079999999998</v>
      </c>
      <c r="H34" s="235">
        <v>-37.088639999999998</v>
      </c>
      <c r="I34" s="235">
        <v>41.058320000000002</v>
      </c>
      <c r="J34" s="235">
        <v>23.067810000000001</v>
      </c>
      <c r="K34" s="235">
        <v>96.231220000000008</v>
      </c>
      <c r="L34" s="235">
        <v>36.173430000000003</v>
      </c>
      <c r="M34" s="235">
        <v>14.53885</v>
      </c>
      <c r="N34" s="235">
        <v>48.365290000000002</v>
      </c>
      <c r="O34" s="235">
        <v>13.52698</v>
      </c>
      <c r="P34" s="235">
        <v>41.234610000000004</v>
      </c>
      <c r="Q34" s="235">
        <v>51.91695</v>
      </c>
      <c r="R34" s="235">
        <v>63.193040000000003</v>
      </c>
      <c r="S34" s="235">
        <v>38.002940000000002</v>
      </c>
      <c r="T34" s="235">
        <v>100.30158999999999</v>
      </c>
      <c r="U34" s="235">
        <v>89.86345</v>
      </c>
      <c r="V34" s="235">
        <v>-26.052589999999999</v>
      </c>
      <c r="W34" s="235">
        <v>-16.813580000000002</v>
      </c>
      <c r="X34" s="235">
        <v>9.49343</v>
      </c>
      <c r="Y34" s="235">
        <v>3.8433299999999999</v>
      </c>
      <c r="Z34" s="235">
        <v>-10.612440000000001</v>
      </c>
      <c r="AA34" s="235">
        <v>41.559800000000003</v>
      </c>
      <c r="AB34" s="235">
        <v>2.9969000000000001</v>
      </c>
      <c r="AC34" s="235">
        <v>6.9309099999999999</v>
      </c>
      <c r="AD34" s="235">
        <v>11.99058</v>
      </c>
      <c r="AE34" s="235">
        <v>-16.260439999999999</v>
      </c>
      <c r="AF34" s="235">
        <v>-22.835750000000001</v>
      </c>
      <c r="AG34" s="235">
        <v>21.93834</v>
      </c>
      <c r="AH34" s="235">
        <v>36.23865</v>
      </c>
      <c r="AI34" s="252">
        <v>36.61777</v>
      </c>
      <c r="AJ34" s="252">
        <v>9.9708400000000008</v>
      </c>
      <c r="AK34" s="252">
        <v>18.92069</v>
      </c>
      <c r="AL34" s="252">
        <v>11.734999999999999</v>
      </c>
      <c r="AM34" s="252">
        <v>32.128329999999998</v>
      </c>
      <c r="AN34" s="211"/>
      <c r="AO34" s="211"/>
      <c r="AP34" s="211"/>
      <c r="AQ34" s="211"/>
      <c r="AR34" s="211"/>
      <c r="AS34" s="211"/>
      <c r="AT34" s="211"/>
      <c r="AU34" s="211"/>
      <c r="AV34" s="211"/>
      <c r="AW34" s="211"/>
      <c r="AX34" s="211"/>
      <c r="AY34" s="211"/>
    </row>
    <row r="35" spans="1:51" ht="15">
      <c r="A35" s="191">
        <f>YampaRiverInflow.TotalOutflow!A35</f>
        <v>44409</v>
      </c>
      <c r="B35" s="165">
        <v>42.475999999999999</v>
      </c>
      <c r="C35" s="165">
        <v>32.945</v>
      </c>
      <c r="D35" s="165">
        <v>49.618000000000002</v>
      </c>
      <c r="E35" s="235">
        <v>173.46905999999998</v>
      </c>
      <c r="F35" s="235">
        <v>181.92004</v>
      </c>
      <c r="G35" s="235">
        <v>27.910540000000001</v>
      </c>
      <c r="H35" s="235">
        <v>47.18244</v>
      </c>
      <c r="I35" s="235">
        <v>96.179249999999996</v>
      </c>
      <c r="J35" s="235">
        <v>61.017019999999995</v>
      </c>
      <c r="K35" s="235">
        <v>51.164999999999999</v>
      </c>
      <c r="L35" s="235">
        <v>53.872199999999999</v>
      </c>
      <c r="M35" s="235">
        <v>72.455490000000012</v>
      </c>
      <c r="N35" s="235">
        <v>75.402380000000008</v>
      </c>
      <c r="O35" s="235">
        <v>106.43533000000001</v>
      </c>
      <c r="P35" s="235">
        <v>67.57383999999999</v>
      </c>
      <c r="Q35" s="235">
        <v>52.7256</v>
      </c>
      <c r="R35" s="235">
        <v>30.167000000000002</v>
      </c>
      <c r="S35" s="235">
        <v>95.579899999999995</v>
      </c>
      <c r="T35" s="235">
        <v>79.560249999999996</v>
      </c>
      <c r="U35" s="235">
        <v>70.709090000000003</v>
      </c>
      <c r="V35" s="235">
        <v>34.237900000000003</v>
      </c>
      <c r="W35" s="235">
        <v>44.544559999999997</v>
      </c>
      <c r="X35" s="235">
        <v>14.0466</v>
      </c>
      <c r="Y35" s="235">
        <v>56.732959999999999</v>
      </c>
      <c r="Z35" s="235">
        <v>22.905419999999999</v>
      </c>
      <c r="AA35" s="235">
        <v>62.430010000000003</v>
      </c>
      <c r="AB35" s="235">
        <v>21.733169999999998</v>
      </c>
      <c r="AC35" s="235">
        <v>32.04927</v>
      </c>
      <c r="AD35" s="235">
        <v>31.077919999999999</v>
      </c>
      <c r="AE35" s="235">
        <v>9.1049699999999998</v>
      </c>
      <c r="AF35" s="235">
        <v>11.513950000000001</v>
      </c>
      <c r="AG35" s="235">
        <v>35.979999999999997</v>
      </c>
      <c r="AH35" s="235">
        <v>89.903379999999999</v>
      </c>
      <c r="AI35" s="252">
        <v>51.304139999999997</v>
      </c>
      <c r="AJ35" s="252">
        <v>54.512869999999999</v>
      </c>
      <c r="AK35" s="252">
        <v>55.313870000000001</v>
      </c>
      <c r="AL35" s="252">
        <v>113.31216000000001</v>
      </c>
      <c r="AM35" s="252">
        <v>58.910589999999999</v>
      </c>
      <c r="AN35" s="211"/>
      <c r="AO35" s="211"/>
      <c r="AP35" s="211"/>
      <c r="AQ35" s="211"/>
      <c r="AR35" s="211"/>
      <c r="AS35" s="211"/>
      <c r="AT35" s="211"/>
      <c r="AU35" s="211"/>
      <c r="AV35" s="211"/>
      <c r="AW35" s="211"/>
      <c r="AX35" s="211"/>
      <c r="AY35" s="211"/>
    </row>
    <row r="36" spans="1:51" ht="15">
      <c r="A36" s="191">
        <f>YampaRiverInflow.TotalOutflow!A36</f>
        <v>44440</v>
      </c>
      <c r="B36" s="165">
        <v>28.876999999999999</v>
      </c>
      <c r="C36" s="165">
        <v>40.271000000000001</v>
      </c>
      <c r="D36" s="165">
        <v>49.561</v>
      </c>
      <c r="E36" s="235">
        <v>58.039279999999998</v>
      </c>
      <c r="F36" s="235">
        <v>49.537279999999996</v>
      </c>
      <c r="G36" s="235">
        <v>48.147349999999996</v>
      </c>
      <c r="H36" s="235">
        <v>19.100849999999998</v>
      </c>
      <c r="I36" s="235">
        <v>44.182519999999997</v>
      </c>
      <c r="J36" s="235">
        <v>39.570800000000006</v>
      </c>
      <c r="K36" s="235">
        <v>60.816720000000004</v>
      </c>
      <c r="L36" s="235">
        <v>123.70398</v>
      </c>
      <c r="M36" s="235">
        <v>66.820329999999998</v>
      </c>
      <c r="N36" s="235">
        <v>67.131079999999997</v>
      </c>
      <c r="O36" s="235">
        <v>74.204390000000004</v>
      </c>
      <c r="P36" s="235">
        <v>60.767949999999999</v>
      </c>
      <c r="Q36" s="235">
        <v>44.842580000000005</v>
      </c>
      <c r="R36" s="235">
        <v>21.581499999999998</v>
      </c>
      <c r="S36" s="235">
        <v>40.702069999999999</v>
      </c>
      <c r="T36" s="235">
        <v>105.37634</v>
      </c>
      <c r="U36" s="235">
        <v>66.257890000000003</v>
      </c>
      <c r="V36" s="235">
        <v>1.6861700000000002</v>
      </c>
      <c r="W36" s="235">
        <v>30.615169999999999</v>
      </c>
      <c r="X36" s="235">
        <v>57.502429999999997</v>
      </c>
      <c r="Y36" s="235">
        <v>34.311339999999994</v>
      </c>
      <c r="Z36" s="235">
        <v>33.011309999999995</v>
      </c>
      <c r="AA36" s="235">
        <v>31.35323</v>
      </c>
      <c r="AB36" s="235">
        <v>-3.86361</v>
      </c>
      <c r="AC36" s="235">
        <v>15.656870000000001</v>
      </c>
      <c r="AD36" s="235">
        <v>22.814970000000002</v>
      </c>
      <c r="AE36" s="235">
        <v>11.3721</v>
      </c>
      <c r="AF36" s="235">
        <v>27.015340000000002</v>
      </c>
      <c r="AG36" s="235">
        <v>19.485970000000002</v>
      </c>
      <c r="AH36" s="235">
        <v>51.889110000000002</v>
      </c>
      <c r="AI36" s="252">
        <v>69.938880000000012</v>
      </c>
      <c r="AJ36" s="252">
        <v>85.735799999999998</v>
      </c>
      <c r="AK36" s="252">
        <v>28.291240000000002</v>
      </c>
      <c r="AL36" s="252">
        <v>61.583260000000003</v>
      </c>
      <c r="AM36" s="252">
        <v>58.855499999999999</v>
      </c>
      <c r="AN36" s="211"/>
      <c r="AO36" s="211"/>
      <c r="AP36" s="211"/>
      <c r="AQ36" s="211"/>
      <c r="AR36" s="211"/>
      <c r="AS36" s="211"/>
      <c r="AT36" s="211"/>
      <c r="AU36" s="211"/>
      <c r="AV36" s="211"/>
      <c r="AW36" s="211"/>
      <c r="AX36" s="211"/>
      <c r="AY36" s="211"/>
    </row>
    <row r="37" spans="1:51" ht="15">
      <c r="A37" s="191">
        <f>YampaRiverInflow.TotalOutflow!A37</f>
        <v>44470</v>
      </c>
      <c r="B37" s="165">
        <v>25.135000000000002</v>
      </c>
      <c r="C37" s="165">
        <v>25.135000000000002</v>
      </c>
      <c r="D37" s="165">
        <v>25.135000000000002</v>
      </c>
      <c r="E37" s="235">
        <v>94.210949999999997</v>
      </c>
      <c r="F37" s="235">
        <v>62.611580000000004</v>
      </c>
      <c r="G37" s="235">
        <v>44.29318</v>
      </c>
      <c r="H37" s="235">
        <v>76.503590000000003</v>
      </c>
      <c r="I37" s="235">
        <v>31.99305</v>
      </c>
      <c r="J37" s="235">
        <v>68.755240000000001</v>
      </c>
      <c r="K37" s="235">
        <v>34.473959999999998</v>
      </c>
      <c r="L37" s="235">
        <v>-5.0724499999999999</v>
      </c>
      <c r="M37" s="235">
        <v>8.4032400000000003</v>
      </c>
      <c r="N37" s="235">
        <v>58.572089999999996</v>
      </c>
      <c r="O37" s="235">
        <v>26.536560000000001</v>
      </c>
      <c r="P37" s="235">
        <v>30.619790000000002</v>
      </c>
      <c r="Q37" s="235">
        <v>17.437549999999998</v>
      </c>
      <c r="R37" s="235">
        <v>-6.8582700000000001</v>
      </c>
      <c r="S37" s="235">
        <v>-5.2950000000000004E-2</v>
      </c>
      <c r="T37" s="235">
        <v>34.554230000000004</v>
      </c>
      <c r="U37" s="235">
        <v>-2.5649999999999999</v>
      </c>
      <c r="V37" s="235">
        <v>14.550549999999999</v>
      </c>
      <c r="W37" s="235">
        <v>-9.9389500000000002</v>
      </c>
      <c r="X37" s="235">
        <v>23.19021</v>
      </c>
      <c r="Y37" s="235">
        <v>-14.36961</v>
      </c>
      <c r="Z37" s="235">
        <v>71.068789999999993</v>
      </c>
      <c r="AA37" s="235">
        <v>6.2742899999999997</v>
      </c>
      <c r="AB37" s="235">
        <v>27.342230000000001</v>
      </c>
      <c r="AC37" s="235">
        <v>-0.23946999999999999</v>
      </c>
      <c r="AD37" s="235">
        <v>-2.2455599999999998</v>
      </c>
      <c r="AE37" s="235">
        <v>-16.214659999999999</v>
      </c>
      <c r="AF37" s="235">
        <v>31.133290000000002</v>
      </c>
      <c r="AG37" s="235">
        <v>10.062709999999999</v>
      </c>
      <c r="AH37" s="235">
        <v>26.87743</v>
      </c>
      <c r="AI37" s="252">
        <v>16.168790000000001</v>
      </c>
      <c r="AJ37" s="252">
        <v>10.55016</v>
      </c>
      <c r="AK37" s="252">
        <v>53.043779999999998</v>
      </c>
      <c r="AL37" s="252">
        <v>3.4746300000000003</v>
      </c>
      <c r="AM37" s="252">
        <v>36.631749999999997</v>
      </c>
      <c r="AN37" s="211"/>
      <c r="AO37" s="211"/>
      <c r="AP37" s="211"/>
      <c r="AQ37" s="211"/>
      <c r="AR37" s="211"/>
      <c r="AS37" s="211"/>
      <c r="AT37" s="211"/>
      <c r="AU37" s="211"/>
      <c r="AV37" s="211"/>
      <c r="AW37" s="211"/>
      <c r="AX37" s="211"/>
      <c r="AY37" s="211"/>
    </row>
    <row r="38" spans="1:51" ht="15">
      <c r="A38" s="191">
        <f>YampaRiverInflow.TotalOutflow!A38</f>
        <v>44501</v>
      </c>
      <c r="B38" s="165">
        <v>28.291</v>
      </c>
      <c r="C38" s="165">
        <v>28.291</v>
      </c>
      <c r="D38" s="165">
        <v>28.291</v>
      </c>
      <c r="E38" s="235">
        <v>74.925269999999998</v>
      </c>
      <c r="F38" s="235">
        <v>84.97354</v>
      </c>
      <c r="G38" s="235">
        <v>44.572330000000001</v>
      </c>
      <c r="H38" s="235">
        <v>61.21857</v>
      </c>
      <c r="I38" s="235">
        <v>61.653169999999996</v>
      </c>
      <c r="J38" s="235">
        <v>14.882989999999999</v>
      </c>
      <c r="K38" s="235">
        <v>-19.204990000000002</v>
      </c>
      <c r="L38" s="235">
        <v>-1.52424</v>
      </c>
      <c r="M38" s="235">
        <v>18.457650000000001</v>
      </c>
      <c r="N38" s="235">
        <v>34.945860000000003</v>
      </c>
      <c r="O38" s="235">
        <v>47.466260000000005</v>
      </c>
      <c r="P38" s="235">
        <v>4.8053999999999997</v>
      </c>
      <c r="Q38" s="235">
        <v>35.269769999999994</v>
      </c>
      <c r="R38" s="235">
        <v>42.339680000000001</v>
      </c>
      <c r="S38" s="235">
        <v>55.028739999999999</v>
      </c>
      <c r="T38" s="235">
        <v>49.55097</v>
      </c>
      <c r="U38" s="235">
        <v>12.85075</v>
      </c>
      <c r="V38" s="235">
        <v>-5.0983599999999996</v>
      </c>
      <c r="W38" s="235">
        <v>3.7396100000000003</v>
      </c>
      <c r="X38" s="235">
        <v>5.9197799999999994</v>
      </c>
      <c r="Y38" s="235">
        <v>13.224440000000001</v>
      </c>
      <c r="Z38" s="235">
        <v>88.19019999999999</v>
      </c>
      <c r="AA38" s="235">
        <v>3.3384200000000002</v>
      </c>
      <c r="AB38" s="235">
        <v>9.6611499999999992</v>
      </c>
      <c r="AC38" s="235">
        <v>28.934830000000002</v>
      </c>
      <c r="AD38" s="235">
        <v>23.146419999999999</v>
      </c>
      <c r="AE38" s="235">
        <v>6.9311699999999998</v>
      </c>
      <c r="AF38" s="235">
        <v>-18.565669999999997</v>
      </c>
      <c r="AG38" s="235">
        <v>6.0730000000000004</v>
      </c>
      <c r="AH38" s="235">
        <v>25.847069999999999</v>
      </c>
      <c r="AI38" s="252">
        <v>73.871279999999999</v>
      </c>
      <c r="AJ38" s="252">
        <v>16.733310000000003</v>
      </c>
      <c r="AK38" s="252">
        <v>13.000729999999999</v>
      </c>
      <c r="AL38" s="252">
        <v>60.45805</v>
      </c>
      <c r="AM38" s="252">
        <v>87.538119999999992</v>
      </c>
      <c r="AN38" s="211"/>
      <c r="AO38" s="211"/>
      <c r="AP38" s="211"/>
      <c r="AQ38" s="211"/>
      <c r="AR38" s="211"/>
      <c r="AS38" s="211"/>
      <c r="AT38" s="211"/>
      <c r="AU38" s="211"/>
      <c r="AV38" s="211"/>
      <c r="AW38" s="211"/>
      <c r="AX38" s="211"/>
      <c r="AY38" s="211"/>
    </row>
    <row r="39" spans="1:51" ht="15">
      <c r="A39" s="191">
        <f>YampaRiverInflow.TotalOutflow!A39</f>
        <v>44531</v>
      </c>
      <c r="B39" s="165">
        <v>8.0760000000000005</v>
      </c>
      <c r="C39" s="165">
        <v>8.0760000000000005</v>
      </c>
      <c r="D39" s="165">
        <v>8.0760000000000005</v>
      </c>
      <c r="E39" s="235">
        <v>105.89599000000001</v>
      </c>
      <c r="F39" s="235">
        <v>94.589410000000001</v>
      </c>
      <c r="G39" s="235">
        <v>51.131320000000002</v>
      </c>
      <c r="H39" s="235">
        <v>61.849769999999999</v>
      </c>
      <c r="I39" s="235">
        <v>34.074580000000005</v>
      </c>
      <c r="J39" s="235">
        <v>38.824640000000002</v>
      </c>
      <c r="K39" s="235">
        <v>35.952129999999997</v>
      </c>
      <c r="L39" s="235">
        <v>20.8627</v>
      </c>
      <c r="M39" s="235">
        <v>57.803160000000005</v>
      </c>
      <c r="N39" s="235">
        <v>92.029710000000009</v>
      </c>
      <c r="O39" s="235">
        <v>54.482939999999999</v>
      </c>
      <c r="P39" s="235">
        <v>74.188720000000004</v>
      </c>
      <c r="Q39" s="235">
        <v>20.86449</v>
      </c>
      <c r="R39" s="235">
        <v>23.802630000000001</v>
      </c>
      <c r="S39" s="235">
        <v>17.31991</v>
      </c>
      <c r="T39" s="235">
        <v>3.7025900000000003</v>
      </c>
      <c r="U39" s="235">
        <v>4.0086300000000001</v>
      </c>
      <c r="V39" s="235">
        <v>16.006059999999998</v>
      </c>
      <c r="W39" s="235">
        <v>32.989669999999997</v>
      </c>
      <c r="X39" s="235">
        <v>24.059549999999998</v>
      </c>
      <c r="Y39" s="235">
        <v>18.055310000000002</v>
      </c>
      <c r="Z39" s="235">
        <v>72.941210000000012</v>
      </c>
      <c r="AA39" s="235">
        <v>9.4193499999999997</v>
      </c>
      <c r="AB39" s="235">
        <v>-6.6252899999999997</v>
      </c>
      <c r="AC39" s="235">
        <v>25.260439999999999</v>
      </c>
      <c r="AD39" s="235">
        <v>20.1906</v>
      </c>
      <c r="AE39" s="235">
        <v>8.2487399999999997</v>
      </c>
      <c r="AF39" s="235">
        <v>198.80347</v>
      </c>
      <c r="AG39" s="235">
        <v>47.475259999999999</v>
      </c>
      <c r="AH39" s="235">
        <v>29.025639999999999</v>
      </c>
      <c r="AI39" s="252">
        <v>23.17662</v>
      </c>
      <c r="AJ39" s="252">
        <v>8.44069</v>
      </c>
      <c r="AK39" s="252">
        <v>14.2028</v>
      </c>
      <c r="AL39" s="252">
        <v>16.20814</v>
      </c>
      <c r="AM39" s="252">
        <v>110.20038000000001</v>
      </c>
      <c r="AN39" s="211"/>
      <c r="AO39" s="211"/>
      <c r="AP39" s="211"/>
      <c r="AQ39" s="211"/>
      <c r="AR39" s="211"/>
      <c r="AS39" s="211"/>
      <c r="AT39" s="211"/>
      <c r="AU39" s="211"/>
      <c r="AV39" s="211"/>
      <c r="AW39" s="211"/>
      <c r="AX39" s="211"/>
      <c r="AY39" s="211"/>
    </row>
    <row r="40" spans="1:51" ht="15">
      <c r="A40" s="191">
        <f>YampaRiverInflow.TotalOutflow!A40</f>
        <v>44562</v>
      </c>
      <c r="B40" s="165">
        <v>22.297000000000001</v>
      </c>
      <c r="C40" s="165">
        <v>25.768000000000001</v>
      </c>
      <c r="D40" s="165">
        <v>32.823</v>
      </c>
      <c r="E40" s="235">
        <v>67.109080000000006</v>
      </c>
      <c r="F40" s="235">
        <v>85.926450000000003</v>
      </c>
      <c r="G40" s="235">
        <v>22.962630000000001</v>
      </c>
      <c r="H40" s="235">
        <v>38.586370000000002</v>
      </c>
      <c r="I40" s="235">
        <v>50.149720000000002</v>
      </c>
      <c r="J40" s="235">
        <v>73.993719999999996</v>
      </c>
      <c r="K40" s="235">
        <v>66.085639999999998</v>
      </c>
      <c r="L40" s="235">
        <v>35.41386</v>
      </c>
      <c r="M40" s="235">
        <v>73.120070000000013</v>
      </c>
      <c r="N40" s="235">
        <v>216.50864000000001</v>
      </c>
      <c r="O40" s="235">
        <v>75.599890000000002</v>
      </c>
      <c r="P40" s="235">
        <v>153.67762999999999</v>
      </c>
      <c r="Q40" s="235">
        <v>19.93974</v>
      </c>
      <c r="R40" s="235">
        <v>50.25112</v>
      </c>
      <c r="S40" s="235">
        <v>51.307099999999998</v>
      </c>
      <c r="T40" s="235">
        <v>48.592469999999999</v>
      </c>
      <c r="U40" s="235">
        <v>21.595279999999999</v>
      </c>
      <c r="V40" s="235">
        <v>50.7896</v>
      </c>
      <c r="W40" s="235">
        <v>15.387979999999999</v>
      </c>
      <c r="X40" s="235">
        <v>33.643239999999999</v>
      </c>
      <c r="Y40" s="235">
        <v>8.7414400000000008</v>
      </c>
      <c r="Z40" s="235">
        <v>308.55319000000003</v>
      </c>
      <c r="AA40" s="235">
        <v>17.535499999999999</v>
      </c>
      <c r="AB40" s="235">
        <v>-4.3097500000000002</v>
      </c>
      <c r="AC40" s="235">
        <v>33.658019999999993</v>
      </c>
      <c r="AD40" s="235">
        <v>9.6820599999999999</v>
      </c>
      <c r="AE40" s="235">
        <v>57.667650000000002</v>
      </c>
      <c r="AF40" s="235">
        <v>40.798379999999995</v>
      </c>
      <c r="AG40" s="235">
        <v>20.18862</v>
      </c>
      <c r="AH40" s="235">
        <v>17.98648</v>
      </c>
      <c r="AI40" s="252">
        <v>11.416129999999999</v>
      </c>
      <c r="AJ40" s="252">
        <v>26.265250000000002</v>
      </c>
      <c r="AK40" s="252">
        <v>62.10371</v>
      </c>
      <c r="AL40" s="252">
        <v>34.369769999999995</v>
      </c>
      <c r="AM40" s="252">
        <v>73.864550000000008</v>
      </c>
      <c r="AN40" s="211"/>
      <c r="AO40" s="211"/>
      <c r="AP40" s="211"/>
      <c r="AQ40" s="211"/>
      <c r="AR40" s="211"/>
      <c r="AS40" s="211"/>
      <c r="AT40" s="211"/>
      <c r="AU40" s="211"/>
      <c r="AV40" s="211"/>
      <c r="AW40" s="211"/>
      <c r="AX40" s="211"/>
      <c r="AY40" s="211"/>
    </row>
    <row r="41" spans="1:51" ht="15">
      <c r="A41" s="191">
        <f>YampaRiverInflow.TotalOutflow!A41</f>
        <v>44593</v>
      </c>
      <c r="B41" s="165">
        <v>30.317</v>
      </c>
      <c r="C41" s="165">
        <v>25.943000000000001</v>
      </c>
      <c r="D41" s="165">
        <v>46.115000000000002</v>
      </c>
      <c r="E41" s="235">
        <v>61.891629999999999</v>
      </c>
      <c r="F41" s="235">
        <v>81.362130000000008</v>
      </c>
      <c r="G41" s="235">
        <v>65.860690000000005</v>
      </c>
      <c r="H41" s="235">
        <v>96.742260000000002</v>
      </c>
      <c r="I41" s="235">
        <v>56.577669999999998</v>
      </c>
      <c r="J41" s="235">
        <v>76.689610000000002</v>
      </c>
      <c r="K41" s="235">
        <v>27.47861</v>
      </c>
      <c r="L41" s="235">
        <v>58.670389999999998</v>
      </c>
      <c r="M41" s="235">
        <v>103.05712</v>
      </c>
      <c r="N41" s="235">
        <v>217.21960000000001</v>
      </c>
      <c r="O41" s="235">
        <v>68.652330000000006</v>
      </c>
      <c r="P41" s="235">
        <v>95.266850000000005</v>
      </c>
      <c r="Q41" s="235">
        <v>30.53435</v>
      </c>
      <c r="R41" s="235">
        <v>0.87429999999999997</v>
      </c>
      <c r="S41" s="235">
        <v>79.516630000000006</v>
      </c>
      <c r="T41" s="235">
        <v>42.740839999999999</v>
      </c>
      <c r="U41" s="235">
        <v>27.866959999999999</v>
      </c>
      <c r="V41" s="235">
        <v>42.402940000000001</v>
      </c>
      <c r="W41" s="235">
        <v>9.2639599999999991</v>
      </c>
      <c r="X41" s="235">
        <v>42.885899999999999</v>
      </c>
      <c r="Y41" s="235">
        <v>23.858460000000001</v>
      </c>
      <c r="Z41" s="235">
        <v>198.39957999999999</v>
      </c>
      <c r="AA41" s="235">
        <v>14.859780000000001</v>
      </c>
      <c r="AB41" s="235">
        <v>22.055709999999998</v>
      </c>
      <c r="AC41" s="235">
        <v>46.185139999999997</v>
      </c>
      <c r="AD41" s="235">
        <v>33.257949999999994</v>
      </c>
      <c r="AE41" s="235">
        <v>61.041400000000003</v>
      </c>
      <c r="AF41" s="235">
        <v>40.438339999999997</v>
      </c>
      <c r="AG41" s="235">
        <v>24.008119999999998</v>
      </c>
      <c r="AH41" s="235">
        <v>33.928449999999998</v>
      </c>
      <c r="AI41" s="252">
        <v>39.258580000000002</v>
      </c>
      <c r="AJ41" s="252">
        <v>44.198879999999996</v>
      </c>
      <c r="AK41" s="252">
        <v>81.362470000000002</v>
      </c>
      <c r="AL41" s="252">
        <v>51.700089999999996</v>
      </c>
      <c r="AM41" s="252">
        <v>67.515590000000003</v>
      </c>
      <c r="AN41" s="211"/>
      <c r="AO41" s="211"/>
      <c r="AP41" s="211"/>
      <c r="AQ41" s="211"/>
      <c r="AR41" s="211"/>
      <c r="AS41" s="211"/>
      <c r="AT41" s="211"/>
      <c r="AU41" s="211"/>
      <c r="AV41" s="211"/>
      <c r="AW41" s="211"/>
      <c r="AX41" s="211"/>
      <c r="AY41" s="211"/>
    </row>
    <row r="42" spans="1:51" ht="15">
      <c r="A42" s="191">
        <f>YampaRiverInflow.TotalOutflow!A42</f>
        <v>44621</v>
      </c>
      <c r="B42" s="165">
        <v>12.294</v>
      </c>
      <c r="C42" s="165">
        <v>19.792000000000002</v>
      </c>
      <c r="D42" s="165">
        <v>4.9729999999999999</v>
      </c>
      <c r="E42" s="235">
        <v>66.457669999999993</v>
      </c>
      <c r="F42" s="235">
        <v>78.140059999999991</v>
      </c>
      <c r="G42" s="235">
        <v>46.975250000000003</v>
      </c>
      <c r="H42" s="235">
        <v>33.411790000000003</v>
      </c>
      <c r="I42" s="235">
        <v>9.7218199999999992</v>
      </c>
      <c r="J42" s="235">
        <v>-6.2396000000000003</v>
      </c>
      <c r="K42" s="235">
        <v>11.97274</v>
      </c>
      <c r="L42" s="235">
        <v>69.191539999999989</v>
      </c>
      <c r="M42" s="235">
        <v>135.81139999999999</v>
      </c>
      <c r="N42" s="235">
        <v>231.93197000000001</v>
      </c>
      <c r="O42" s="235">
        <v>51.73753</v>
      </c>
      <c r="P42" s="235">
        <v>184.00505999999999</v>
      </c>
      <c r="Q42" s="235">
        <v>-49.657410000000006</v>
      </c>
      <c r="R42" s="235">
        <v>44.784990000000001</v>
      </c>
      <c r="S42" s="235">
        <v>91.549779999999998</v>
      </c>
      <c r="T42" s="235">
        <v>-1.9535199999999999</v>
      </c>
      <c r="U42" s="235">
        <v>-1.3108900000000001</v>
      </c>
      <c r="V42" s="235">
        <v>38.696649999999998</v>
      </c>
      <c r="W42" s="235">
        <v>-25.373279999999998</v>
      </c>
      <c r="X42" s="235">
        <v>13.9216</v>
      </c>
      <c r="Y42" s="235">
        <v>0.71389999999999998</v>
      </c>
      <c r="Z42" s="235">
        <v>113.0411</v>
      </c>
      <c r="AA42" s="235">
        <v>23.902099999999997</v>
      </c>
      <c r="AB42" s="235">
        <v>-3.2670700000000004</v>
      </c>
      <c r="AC42" s="235">
        <v>14.70945</v>
      </c>
      <c r="AD42" s="235">
        <v>-18.02298</v>
      </c>
      <c r="AE42" s="235">
        <v>19.158650000000002</v>
      </c>
      <c r="AF42" s="235">
        <v>22.104689999999998</v>
      </c>
      <c r="AG42" s="235">
        <v>14.295219999999999</v>
      </c>
      <c r="AH42" s="235">
        <v>17.065750000000001</v>
      </c>
      <c r="AI42" s="252">
        <v>-8.489469999999999</v>
      </c>
      <c r="AJ42" s="252">
        <v>9.3208599999999997</v>
      </c>
      <c r="AK42" s="252">
        <v>51.526900000000005</v>
      </c>
      <c r="AL42" s="252">
        <v>43.174469999999999</v>
      </c>
      <c r="AM42" s="252">
        <v>144.17287999999999</v>
      </c>
      <c r="AN42" s="211"/>
      <c r="AO42" s="211"/>
      <c r="AP42" s="211"/>
      <c r="AQ42" s="211"/>
      <c r="AR42" s="211"/>
      <c r="AS42" s="211"/>
      <c r="AT42" s="211"/>
      <c r="AU42" s="211"/>
      <c r="AV42" s="211"/>
      <c r="AW42" s="211"/>
      <c r="AX42" s="211"/>
      <c r="AY42" s="211"/>
    </row>
    <row r="43" spans="1:51" ht="15">
      <c r="A43" s="191">
        <f>YampaRiverInflow.TotalOutflow!A43</f>
        <v>44652</v>
      </c>
      <c r="B43" s="165">
        <v>10.4</v>
      </c>
      <c r="C43" s="165">
        <v>19.494</v>
      </c>
      <c r="D43" s="165">
        <v>10.462999999999999</v>
      </c>
      <c r="E43" s="235">
        <v>93.1066</v>
      </c>
      <c r="F43" s="235">
        <v>113.65612</v>
      </c>
      <c r="G43" s="235">
        <v>66.630200000000002</v>
      </c>
      <c r="H43" s="235">
        <v>71.963399999999993</v>
      </c>
      <c r="I43" s="235">
        <v>66.69935000000001</v>
      </c>
      <c r="J43" s="235">
        <v>32.739060000000002</v>
      </c>
      <c r="K43" s="235">
        <v>14.244879999999998</v>
      </c>
      <c r="L43" s="235">
        <v>31.657869999999999</v>
      </c>
      <c r="M43" s="235">
        <v>78.978619999999992</v>
      </c>
      <c r="N43" s="235">
        <v>163.68356</v>
      </c>
      <c r="O43" s="235">
        <v>33.634209999999996</v>
      </c>
      <c r="P43" s="235">
        <v>85.047899999999998</v>
      </c>
      <c r="Q43" s="235">
        <v>90.867329999999995</v>
      </c>
      <c r="R43" s="235">
        <v>42.873559999999998</v>
      </c>
      <c r="S43" s="235">
        <v>92.717320000000001</v>
      </c>
      <c r="T43" s="235">
        <v>-50.942349999999998</v>
      </c>
      <c r="U43" s="235">
        <v>-20.665459999999999</v>
      </c>
      <c r="V43" s="235">
        <v>-6.8614199999999999</v>
      </c>
      <c r="W43" s="235">
        <v>-36.738260000000004</v>
      </c>
      <c r="X43" s="235">
        <v>-5.1315900000000001</v>
      </c>
      <c r="Y43" s="235">
        <v>8.6379099999999998</v>
      </c>
      <c r="Z43" s="235">
        <v>92.931869999999989</v>
      </c>
      <c r="AA43" s="235">
        <v>8.7707999999999995</v>
      </c>
      <c r="AB43" s="235">
        <v>-11.025589999999999</v>
      </c>
      <c r="AC43" s="235">
        <v>-2.8896199999999999</v>
      </c>
      <c r="AD43" s="235">
        <v>-12.4717</v>
      </c>
      <c r="AE43" s="235">
        <v>37.547419999999995</v>
      </c>
      <c r="AF43" s="235">
        <v>73.938360000000003</v>
      </c>
      <c r="AG43" s="235">
        <v>23.613019999999999</v>
      </c>
      <c r="AH43" s="235">
        <v>12.379110000000001</v>
      </c>
      <c r="AI43" s="252">
        <v>-15.7683</v>
      </c>
      <c r="AJ43" s="252">
        <v>-8.9777900000000006</v>
      </c>
      <c r="AK43" s="252">
        <v>26.227169999999997</v>
      </c>
      <c r="AL43" s="252">
        <v>28.672889999999999</v>
      </c>
      <c r="AM43" s="252">
        <v>88.52458</v>
      </c>
      <c r="AN43" s="211"/>
      <c r="AO43" s="211"/>
      <c r="AP43" s="211"/>
      <c r="AQ43" s="211"/>
      <c r="AR43" s="211"/>
      <c r="AS43" s="211"/>
      <c r="AT43" s="211"/>
      <c r="AU43" s="211"/>
      <c r="AV43" s="211"/>
      <c r="AW43" s="211"/>
      <c r="AX43" s="211"/>
      <c r="AY43" s="211"/>
    </row>
    <row r="44" spans="1:51" ht="15">
      <c r="A44" s="191">
        <f>YampaRiverInflow.TotalOutflow!A44</f>
        <v>44682</v>
      </c>
      <c r="B44" s="165">
        <v>10.089</v>
      </c>
      <c r="C44" s="165">
        <v>11.375</v>
      </c>
      <c r="D44" s="165">
        <v>-3.972</v>
      </c>
      <c r="E44" s="235">
        <v>79.716399999999993</v>
      </c>
      <c r="F44" s="235">
        <v>34.539989999999996</v>
      </c>
      <c r="G44" s="235">
        <v>-75.702719999999999</v>
      </c>
      <c r="H44" s="235">
        <v>26.673189999999998</v>
      </c>
      <c r="I44" s="235">
        <v>47.744349999999997</v>
      </c>
      <c r="J44" s="235">
        <v>-46.262440000000005</v>
      </c>
      <c r="K44" s="235">
        <v>-30.300249999999998</v>
      </c>
      <c r="L44" s="235">
        <v>12.60849</v>
      </c>
      <c r="M44" s="235">
        <v>48.945730000000005</v>
      </c>
      <c r="N44" s="235">
        <v>120.83439999999999</v>
      </c>
      <c r="O44" s="235">
        <v>43.791910000000001</v>
      </c>
      <c r="P44" s="235">
        <v>143.51311999999999</v>
      </c>
      <c r="Q44" s="235">
        <v>14.462389999999999</v>
      </c>
      <c r="R44" s="235">
        <v>25.07938</v>
      </c>
      <c r="S44" s="235">
        <v>110.48378</v>
      </c>
      <c r="T44" s="235">
        <v>4.4198699999999995</v>
      </c>
      <c r="U44" s="235">
        <v>-9.4710400000000003</v>
      </c>
      <c r="V44" s="235">
        <v>-11.55878</v>
      </c>
      <c r="W44" s="235">
        <v>-20.12107</v>
      </c>
      <c r="X44" s="235">
        <v>-6.2686999999999999</v>
      </c>
      <c r="Y44" s="235">
        <v>3.8273699999999997</v>
      </c>
      <c r="Z44" s="235">
        <v>135.48492000000002</v>
      </c>
      <c r="AA44" s="235">
        <v>-18.09918</v>
      </c>
      <c r="AB44" s="235">
        <v>-26.76895</v>
      </c>
      <c r="AC44" s="235">
        <v>12.218399999999999</v>
      </c>
      <c r="AD44" s="235">
        <v>8.8367199999999997</v>
      </c>
      <c r="AE44" s="235">
        <v>40.216769999999997</v>
      </c>
      <c r="AF44" s="235">
        <v>62.942929999999997</v>
      </c>
      <c r="AG44" s="235">
        <v>-7.97098</v>
      </c>
      <c r="AH44" s="235">
        <v>-0.19831000000000001</v>
      </c>
      <c r="AI44" s="252">
        <v>-19.161000000000001</v>
      </c>
      <c r="AJ44" s="252">
        <v>-13.035030000000001</v>
      </c>
      <c r="AK44" s="252">
        <v>50.601709999999997</v>
      </c>
      <c r="AL44" s="252">
        <v>65.539070000000009</v>
      </c>
      <c r="AM44" s="252">
        <v>154.51563000000002</v>
      </c>
      <c r="AN44" s="211"/>
      <c r="AO44" s="211"/>
      <c r="AP44" s="211"/>
      <c r="AQ44" s="211"/>
      <c r="AR44" s="211"/>
      <c r="AS44" s="211"/>
      <c r="AT44" s="211"/>
      <c r="AU44" s="211"/>
      <c r="AV44" s="211"/>
      <c r="AW44" s="211"/>
      <c r="AX44" s="211"/>
      <c r="AY44" s="211"/>
    </row>
    <row r="45" spans="1:51" ht="15">
      <c r="A45" s="191">
        <f>YampaRiverInflow.TotalOutflow!A45</f>
        <v>44713</v>
      </c>
      <c r="B45" s="165">
        <v>4.0510000000000002</v>
      </c>
      <c r="C45" s="165">
        <v>4.7</v>
      </c>
      <c r="D45" s="165">
        <v>-22.007999999999999</v>
      </c>
      <c r="E45" s="235">
        <v>59.826749999999997</v>
      </c>
      <c r="F45" s="235">
        <v>109.47535999999999</v>
      </c>
      <c r="G45" s="235">
        <v>52.728230000000003</v>
      </c>
      <c r="H45" s="235">
        <v>39.237310000000001</v>
      </c>
      <c r="I45" s="235">
        <v>-5.3495100000000004</v>
      </c>
      <c r="J45" s="235">
        <v>-3.2524600000000001</v>
      </c>
      <c r="K45" s="235">
        <v>22.28257</v>
      </c>
      <c r="L45" s="235">
        <v>74.744810000000001</v>
      </c>
      <c r="M45" s="235">
        <v>-3.0993200000000001</v>
      </c>
      <c r="N45" s="235">
        <v>7.29115</v>
      </c>
      <c r="O45" s="235">
        <v>-5.7815200000000004</v>
      </c>
      <c r="P45" s="235">
        <v>44.457190000000004</v>
      </c>
      <c r="Q45" s="235">
        <v>6.8165200000000006</v>
      </c>
      <c r="R45" s="235">
        <v>-20.784119999999998</v>
      </c>
      <c r="S45" s="235">
        <v>54.98883</v>
      </c>
      <c r="T45" s="235">
        <v>15.635149999999999</v>
      </c>
      <c r="U45" s="235">
        <v>-4.4930099999999999</v>
      </c>
      <c r="V45" s="235">
        <v>-44.942190000000004</v>
      </c>
      <c r="W45" s="235">
        <v>-28.13184</v>
      </c>
      <c r="X45" s="235">
        <v>-44.289410000000004</v>
      </c>
      <c r="Y45" s="235">
        <v>-35.671800000000005</v>
      </c>
      <c r="Z45" s="235">
        <v>27.88485</v>
      </c>
      <c r="AA45" s="235">
        <v>-19.299349999999997</v>
      </c>
      <c r="AB45" s="235">
        <v>-31.8673</v>
      </c>
      <c r="AC45" s="235">
        <v>12.303469999999999</v>
      </c>
      <c r="AD45" s="235">
        <v>-30.751990000000003</v>
      </c>
      <c r="AE45" s="235">
        <v>-8.8943600000000007</v>
      </c>
      <c r="AF45" s="235">
        <v>32.357529999999997</v>
      </c>
      <c r="AG45" s="235">
        <v>-19.29664</v>
      </c>
      <c r="AH45" s="235">
        <v>-30.338090000000001</v>
      </c>
      <c r="AI45" s="252">
        <v>-26.509810000000002</v>
      </c>
      <c r="AJ45" s="252">
        <v>-10.61144</v>
      </c>
      <c r="AK45" s="252">
        <v>25.167849999999998</v>
      </c>
      <c r="AL45" s="252">
        <v>1.52935</v>
      </c>
      <c r="AM45" s="252">
        <v>-32.185220000000001</v>
      </c>
      <c r="AN45" s="211"/>
      <c r="AO45" s="211"/>
      <c r="AP45" s="211"/>
      <c r="AQ45" s="211"/>
      <c r="AR45" s="211"/>
      <c r="AS45" s="211"/>
      <c r="AT45" s="211"/>
      <c r="AU45" s="211"/>
      <c r="AV45" s="211"/>
      <c r="AW45" s="211"/>
      <c r="AX45" s="211"/>
      <c r="AY45" s="211"/>
    </row>
    <row r="46" spans="1:51" ht="15">
      <c r="A46" s="191">
        <f>YampaRiverInflow.TotalOutflow!A46</f>
        <v>44743</v>
      </c>
      <c r="B46" s="165">
        <v>27.863</v>
      </c>
      <c r="C46" s="165">
        <v>25.559000000000001</v>
      </c>
      <c r="D46" s="165">
        <v>25.677</v>
      </c>
      <c r="E46" s="235">
        <v>263.92844000000002</v>
      </c>
      <c r="F46" s="235">
        <v>81.789079999999998</v>
      </c>
      <c r="G46" s="235">
        <v>-37.088639999999998</v>
      </c>
      <c r="H46" s="235">
        <v>41.058320000000002</v>
      </c>
      <c r="I46" s="235">
        <v>23.067810000000001</v>
      </c>
      <c r="J46" s="235">
        <v>96.231220000000008</v>
      </c>
      <c r="K46" s="235">
        <v>36.173430000000003</v>
      </c>
      <c r="L46" s="235">
        <v>14.53885</v>
      </c>
      <c r="M46" s="235">
        <v>48.365290000000002</v>
      </c>
      <c r="N46" s="235">
        <v>13.52698</v>
      </c>
      <c r="O46" s="235">
        <v>41.234610000000004</v>
      </c>
      <c r="P46" s="235">
        <v>51.91695</v>
      </c>
      <c r="Q46" s="235">
        <v>63.193040000000003</v>
      </c>
      <c r="R46" s="235">
        <v>38.002940000000002</v>
      </c>
      <c r="S46" s="235">
        <v>100.30158999999999</v>
      </c>
      <c r="T46" s="235">
        <v>89.86345</v>
      </c>
      <c r="U46" s="235">
        <v>-26.052589999999999</v>
      </c>
      <c r="V46" s="235">
        <v>-16.813580000000002</v>
      </c>
      <c r="W46" s="235">
        <v>9.49343</v>
      </c>
      <c r="X46" s="235">
        <v>3.8433299999999999</v>
      </c>
      <c r="Y46" s="235">
        <v>-10.612440000000001</v>
      </c>
      <c r="Z46" s="235">
        <v>41.559800000000003</v>
      </c>
      <c r="AA46" s="235">
        <v>2.9969000000000001</v>
      </c>
      <c r="AB46" s="235">
        <v>6.9309099999999999</v>
      </c>
      <c r="AC46" s="235">
        <v>11.99058</v>
      </c>
      <c r="AD46" s="235">
        <v>-16.260439999999999</v>
      </c>
      <c r="AE46" s="235">
        <v>-22.835750000000001</v>
      </c>
      <c r="AF46" s="235">
        <v>21.93834</v>
      </c>
      <c r="AG46" s="235">
        <v>36.23865</v>
      </c>
      <c r="AH46" s="235">
        <v>36.61777</v>
      </c>
      <c r="AI46" s="252">
        <v>9.9708400000000008</v>
      </c>
      <c r="AJ46" s="252">
        <v>18.92069</v>
      </c>
      <c r="AK46" s="252">
        <v>11.734999999999999</v>
      </c>
      <c r="AL46" s="252">
        <v>32.128329999999998</v>
      </c>
      <c r="AM46" s="252">
        <v>158.17092000000002</v>
      </c>
      <c r="AN46" s="211"/>
      <c r="AO46" s="211"/>
      <c r="AP46" s="211"/>
      <c r="AQ46" s="211"/>
      <c r="AR46" s="211"/>
      <c r="AS46" s="211"/>
      <c r="AT46" s="211"/>
      <c r="AU46" s="211"/>
      <c r="AV46" s="211"/>
      <c r="AW46" s="211"/>
      <c r="AX46" s="211"/>
      <c r="AY46" s="211"/>
    </row>
    <row r="47" spans="1:51" ht="15">
      <c r="A47" s="191">
        <f>YampaRiverInflow.TotalOutflow!A47</f>
        <v>44774</v>
      </c>
      <c r="B47" s="165">
        <v>42.475999999999999</v>
      </c>
      <c r="C47" s="165">
        <v>32.945</v>
      </c>
      <c r="D47" s="165">
        <v>49.618000000000002</v>
      </c>
      <c r="E47" s="235">
        <v>181.92004</v>
      </c>
      <c r="F47" s="235">
        <v>27.910540000000001</v>
      </c>
      <c r="G47" s="235">
        <v>47.18244</v>
      </c>
      <c r="H47" s="235">
        <v>96.179249999999996</v>
      </c>
      <c r="I47" s="235">
        <v>61.017019999999995</v>
      </c>
      <c r="J47" s="235">
        <v>51.164999999999999</v>
      </c>
      <c r="K47" s="235">
        <v>53.872199999999999</v>
      </c>
      <c r="L47" s="235">
        <v>72.455490000000012</v>
      </c>
      <c r="M47" s="235">
        <v>75.402380000000008</v>
      </c>
      <c r="N47" s="235">
        <v>106.43533000000001</v>
      </c>
      <c r="O47" s="235">
        <v>67.57383999999999</v>
      </c>
      <c r="P47" s="235">
        <v>52.7256</v>
      </c>
      <c r="Q47" s="235">
        <v>30.167000000000002</v>
      </c>
      <c r="R47" s="235">
        <v>95.579899999999995</v>
      </c>
      <c r="S47" s="235">
        <v>79.560249999999996</v>
      </c>
      <c r="T47" s="235">
        <v>70.709090000000003</v>
      </c>
      <c r="U47" s="235">
        <v>34.237900000000003</v>
      </c>
      <c r="V47" s="235">
        <v>44.544559999999997</v>
      </c>
      <c r="W47" s="235">
        <v>14.0466</v>
      </c>
      <c r="X47" s="235">
        <v>56.732959999999999</v>
      </c>
      <c r="Y47" s="235">
        <v>22.905419999999999</v>
      </c>
      <c r="Z47" s="235">
        <v>62.430010000000003</v>
      </c>
      <c r="AA47" s="235">
        <v>21.733169999999998</v>
      </c>
      <c r="AB47" s="235">
        <v>32.04927</v>
      </c>
      <c r="AC47" s="235">
        <v>31.077919999999999</v>
      </c>
      <c r="AD47" s="235">
        <v>9.1049699999999998</v>
      </c>
      <c r="AE47" s="235">
        <v>11.513950000000001</v>
      </c>
      <c r="AF47" s="235">
        <v>35.979999999999997</v>
      </c>
      <c r="AG47" s="235">
        <v>89.903379999999999</v>
      </c>
      <c r="AH47" s="235">
        <v>51.304139999999997</v>
      </c>
      <c r="AI47" s="252">
        <v>54.512869999999999</v>
      </c>
      <c r="AJ47" s="252">
        <v>55.313870000000001</v>
      </c>
      <c r="AK47" s="252">
        <v>113.31216000000001</v>
      </c>
      <c r="AL47" s="252">
        <v>58.910589999999999</v>
      </c>
      <c r="AM47" s="252">
        <v>171.29213000000001</v>
      </c>
      <c r="AN47" s="211"/>
      <c r="AO47" s="211"/>
      <c r="AP47" s="211"/>
      <c r="AQ47" s="211"/>
      <c r="AR47" s="211"/>
      <c r="AS47" s="211"/>
      <c r="AT47" s="211"/>
      <c r="AU47" s="211"/>
      <c r="AV47" s="211"/>
      <c r="AW47" s="211"/>
      <c r="AX47" s="211"/>
      <c r="AY47" s="211"/>
    </row>
    <row r="48" spans="1:51" ht="15">
      <c r="A48" s="191">
        <f>YampaRiverInflow.TotalOutflow!A48</f>
        <v>44805</v>
      </c>
      <c r="B48" s="165">
        <v>28.876999999999999</v>
      </c>
      <c r="C48" s="165">
        <v>40.271000000000001</v>
      </c>
      <c r="D48" s="165">
        <v>49.561</v>
      </c>
      <c r="E48" s="235">
        <v>49.537279999999996</v>
      </c>
      <c r="F48" s="235">
        <v>48.147349999999996</v>
      </c>
      <c r="G48" s="235">
        <v>19.100849999999998</v>
      </c>
      <c r="H48" s="235">
        <v>44.182519999999997</v>
      </c>
      <c r="I48" s="235">
        <v>39.570800000000006</v>
      </c>
      <c r="J48" s="235">
        <v>60.816720000000004</v>
      </c>
      <c r="K48" s="235">
        <v>123.70398</v>
      </c>
      <c r="L48" s="235">
        <v>66.820329999999998</v>
      </c>
      <c r="M48" s="235">
        <v>67.131079999999997</v>
      </c>
      <c r="N48" s="235">
        <v>74.204390000000004</v>
      </c>
      <c r="O48" s="235">
        <v>60.767949999999999</v>
      </c>
      <c r="P48" s="235">
        <v>44.842580000000005</v>
      </c>
      <c r="Q48" s="235">
        <v>21.581499999999998</v>
      </c>
      <c r="R48" s="235">
        <v>40.702069999999999</v>
      </c>
      <c r="S48" s="235">
        <v>105.37634</v>
      </c>
      <c r="T48" s="235">
        <v>66.257890000000003</v>
      </c>
      <c r="U48" s="235">
        <v>1.6861700000000002</v>
      </c>
      <c r="V48" s="235">
        <v>30.615169999999999</v>
      </c>
      <c r="W48" s="235">
        <v>57.502429999999997</v>
      </c>
      <c r="X48" s="235">
        <v>34.311339999999994</v>
      </c>
      <c r="Y48" s="235">
        <v>33.011309999999995</v>
      </c>
      <c r="Z48" s="235">
        <v>31.35323</v>
      </c>
      <c r="AA48" s="235">
        <v>-3.86361</v>
      </c>
      <c r="AB48" s="235">
        <v>15.656870000000001</v>
      </c>
      <c r="AC48" s="235">
        <v>22.814970000000002</v>
      </c>
      <c r="AD48" s="235">
        <v>11.3721</v>
      </c>
      <c r="AE48" s="235">
        <v>27.015340000000002</v>
      </c>
      <c r="AF48" s="235">
        <v>19.485970000000002</v>
      </c>
      <c r="AG48" s="235">
        <v>51.889110000000002</v>
      </c>
      <c r="AH48" s="235">
        <v>69.938880000000012</v>
      </c>
      <c r="AI48" s="252">
        <v>85.735799999999998</v>
      </c>
      <c r="AJ48" s="252">
        <v>28.291240000000002</v>
      </c>
      <c r="AK48" s="252">
        <v>61.583260000000003</v>
      </c>
      <c r="AL48" s="252">
        <v>58.855499999999999</v>
      </c>
      <c r="AM48" s="252">
        <v>54.591169999999998</v>
      </c>
      <c r="AN48" s="211"/>
      <c r="AO48" s="211"/>
      <c r="AP48" s="211"/>
      <c r="AQ48" s="211"/>
      <c r="AR48" s="211"/>
      <c r="AS48" s="211"/>
      <c r="AT48" s="211"/>
      <c r="AU48" s="211"/>
      <c r="AV48" s="211"/>
      <c r="AW48" s="211"/>
      <c r="AX48" s="211"/>
      <c r="AY48" s="211"/>
    </row>
    <row r="49" spans="1:1005" ht="15">
      <c r="A49" s="191">
        <f>YampaRiverInflow.TotalOutflow!A49</f>
        <v>44835</v>
      </c>
      <c r="B49" s="165">
        <v>25.135000000000002</v>
      </c>
      <c r="C49" s="165">
        <v>25.135000000000002</v>
      </c>
      <c r="D49" s="165">
        <v>25.135000000000002</v>
      </c>
      <c r="E49" s="235">
        <v>62.611580000000004</v>
      </c>
      <c r="F49" s="235">
        <v>44.29318</v>
      </c>
      <c r="G49" s="235">
        <v>76.503590000000003</v>
      </c>
      <c r="H49" s="235">
        <v>31.99305</v>
      </c>
      <c r="I49" s="235">
        <v>68.755240000000001</v>
      </c>
      <c r="J49" s="235">
        <v>34.473959999999998</v>
      </c>
      <c r="K49" s="235">
        <v>-5.0724499999999999</v>
      </c>
      <c r="L49" s="235">
        <v>8.4032400000000003</v>
      </c>
      <c r="M49" s="235">
        <v>58.572089999999996</v>
      </c>
      <c r="N49" s="235">
        <v>26.536560000000001</v>
      </c>
      <c r="O49" s="235">
        <v>30.619790000000002</v>
      </c>
      <c r="P49" s="235">
        <v>17.437549999999998</v>
      </c>
      <c r="Q49" s="235">
        <v>-6.8582700000000001</v>
      </c>
      <c r="R49" s="235">
        <v>-5.2950000000000004E-2</v>
      </c>
      <c r="S49" s="235">
        <v>34.554230000000004</v>
      </c>
      <c r="T49" s="235">
        <v>-2.5649999999999999</v>
      </c>
      <c r="U49" s="235">
        <v>14.550549999999999</v>
      </c>
      <c r="V49" s="235">
        <v>-9.9389500000000002</v>
      </c>
      <c r="W49" s="235">
        <v>23.19021</v>
      </c>
      <c r="X49" s="235">
        <v>-14.36961</v>
      </c>
      <c r="Y49" s="235">
        <v>71.068789999999993</v>
      </c>
      <c r="Z49" s="235">
        <v>6.2742899999999997</v>
      </c>
      <c r="AA49" s="235">
        <v>27.342230000000001</v>
      </c>
      <c r="AB49" s="235">
        <v>-0.23946999999999999</v>
      </c>
      <c r="AC49" s="235">
        <v>-2.2455599999999998</v>
      </c>
      <c r="AD49" s="235">
        <v>-16.214659999999999</v>
      </c>
      <c r="AE49" s="235">
        <v>31.133290000000002</v>
      </c>
      <c r="AF49" s="235">
        <v>10.062709999999999</v>
      </c>
      <c r="AG49" s="235">
        <v>26.87743</v>
      </c>
      <c r="AH49" s="235">
        <v>16.168790000000001</v>
      </c>
      <c r="AI49" s="252">
        <v>10.55016</v>
      </c>
      <c r="AJ49" s="252">
        <v>53.043779999999998</v>
      </c>
      <c r="AK49" s="252">
        <v>3.4746300000000003</v>
      </c>
      <c r="AL49" s="252">
        <v>36.631749999999997</v>
      </c>
      <c r="AM49" s="252">
        <v>85.245990000000006</v>
      </c>
      <c r="AN49" s="211"/>
      <c r="AO49" s="211"/>
      <c r="AP49" s="211"/>
      <c r="AQ49" s="211"/>
      <c r="AR49" s="211"/>
      <c r="AS49" s="211"/>
      <c r="AT49" s="211"/>
      <c r="AU49" s="211"/>
      <c r="AV49" s="211"/>
      <c r="AW49" s="211"/>
      <c r="AX49" s="211"/>
      <c r="AY49" s="211"/>
    </row>
    <row r="50" spans="1:1005" ht="15">
      <c r="A50" s="191">
        <f>YampaRiverInflow.TotalOutflow!A50</f>
        <v>44866</v>
      </c>
      <c r="B50" s="165">
        <v>28.291</v>
      </c>
      <c r="C50" s="165">
        <v>28.291</v>
      </c>
      <c r="D50" s="165">
        <v>28.291</v>
      </c>
      <c r="E50" s="235">
        <v>84.97354</v>
      </c>
      <c r="F50" s="235">
        <v>44.572330000000001</v>
      </c>
      <c r="G50" s="235">
        <v>61.21857</v>
      </c>
      <c r="H50" s="235">
        <v>61.653169999999996</v>
      </c>
      <c r="I50" s="235">
        <v>14.882989999999999</v>
      </c>
      <c r="J50" s="235">
        <v>-19.204990000000002</v>
      </c>
      <c r="K50" s="235">
        <v>-1.52424</v>
      </c>
      <c r="L50" s="235">
        <v>18.457650000000001</v>
      </c>
      <c r="M50" s="235">
        <v>34.945860000000003</v>
      </c>
      <c r="N50" s="235">
        <v>47.466260000000005</v>
      </c>
      <c r="O50" s="235">
        <v>4.8053999999999997</v>
      </c>
      <c r="P50" s="235">
        <v>35.269769999999994</v>
      </c>
      <c r="Q50" s="235">
        <v>42.339680000000001</v>
      </c>
      <c r="R50" s="235">
        <v>55.028739999999999</v>
      </c>
      <c r="S50" s="235">
        <v>49.55097</v>
      </c>
      <c r="T50" s="235">
        <v>12.85075</v>
      </c>
      <c r="U50" s="235">
        <v>-5.0983599999999996</v>
      </c>
      <c r="V50" s="235">
        <v>3.7396100000000003</v>
      </c>
      <c r="W50" s="235">
        <v>5.9197799999999994</v>
      </c>
      <c r="X50" s="235">
        <v>13.224440000000001</v>
      </c>
      <c r="Y50" s="235">
        <v>88.19019999999999</v>
      </c>
      <c r="Z50" s="235">
        <v>3.3384200000000002</v>
      </c>
      <c r="AA50" s="235">
        <v>9.6611499999999992</v>
      </c>
      <c r="AB50" s="235">
        <v>28.934830000000002</v>
      </c>
      <c r="AC50" s="235">
        <v>23.146419999999999</v>
      </c>
      <c r="AD50" s="235">
        <v>6.9311699999999998</v>
      </c>
      <c r="AE50" s="235">
        <v>-18.565669999999997</v>
      </c>
      <c r="AF50" s="235">
        <v>6.0730000000000004</v>
      </c>
      <c r="AG50" s="235">
        <v>25.847069999999999</v>
      </c>
      <c r="AH50" s="235">
        <v>73.871279999999999</v>
      </c>
      <c r="AI50" s="252">
        <v>16.733310000000003</v>
      </c>
      <c r="AJ50" s="252">
        <v>13.000729999999999</v>
      </c>
      <c r="AK50" s="252">
        <v>60.45805</v>
      </c>
      <c r="AL50" s="252">
        <v>87.538119999999992</v>
      </c>
      <c r="AM50" s="252">
        <v>64.758309999999994</v>
      </c>
      <c r="AN50" s="211"/>
      <c r="AO50" s="211"/>
      <c r="AP50" s="211"/>
      <c r="AQ50" s="211"/>
      <c r="AR50" s="211"/>
      <c r="AS50" s="211"/>
      <c r="AT50" s="211"/>
      <c r="AU50" s="211"/>
      <c r="AV50" s="211"/>
      <c r="AW50" s="211"/>
      <c r="AX50" s="211"/>
      <c r="AY50" s="211"/>
    </row>
    <row r="51" spans="1:1005" ht="15">
      <c r="A51" s="191">
        <f>YampaRiverInflow.TotalOutflow!A51</f>
        <v>44896</v>
      </c>
      <c r="B51" s="165">
        <v>8.0760000000000005</v>
      </c>
      <c r="C51" s="165">
        <v>8.0760000000000005</v>
      </c>
      <c r="D51" s="165">
        <v>8.0760000000000005</v>
      </c>
      <c r="E51" s="235">
        <v>94.589410000000001</v>
      </c>
      <c r="F51" s="235">
        <v>51.131320000000002</v>
      </c>
      <c r="G51" s="235">
        <v>61.849769999999999</v>
      </c>
      <c r="H51" s="235">
        <v>34.074580000000005</v>
      </c>
      <c r="I51" s="235">
        <v>38.824640000000002</v>
      </c>
      <c r="J51" s="235">
        <v>35.952129999999997</v>
      </c>
      <c r="K51" s="235">
        <v>20.8627</v>
      </c>
      <c r="L51" s="235">
        <v>57.803160000000005</v>
      </c>
      <c r="M51" s="235">
        <v>92.029710000000009</v>
      </c>
      <c r="N51" s="235">
        <v>54.482939999999999</v>
      </c>
      <c r="O51" s="235">
        <v>74.188720000000004</v>
      </c>
      <c r="P51" s="235">
        <v>20.86449</v>
      </c>
      <c r="Q51" s="235">
        <v>23.802630000000001</v>
      </c>
      <c r="R51" s="235">
        <v>17.31991</v>
      </c>
      <c r="S51" s="235">
        <v>3.7025900000000003</v>
      </c>
      <c r="T51" s="235">
        <v>4.0086300000000001</v>
      </c>
      <c r="U51" s="235">
        <v>16.006059999999998</v>
      </c>
      <c r="V51" s="235">
        <v>32.989669999999997</v>
      </c>
      <c r="W51" s="235">
        <v>24.059549999999998</v>
      </c>
      <c r="X51" s="235">
        <v>18.055310000000002</v>
      </c>
      <c r="Y51" s="235">
        <v>72.941210000000012</v>
      </c>
      <c r="Z51" s="235">
        <v>9.4193499999999997</v>
      </c>
      <c r="AA51" s="235">
        <v>-6.6252899999999997</v>
      </c>
      <c r="AB51" s="235">
        <v>25.260439999999999</v>
      </c>
      <c r="AC51" s="235">
        <v>20.1906</v>
      </c>
      <c r="AD51" s="235">
        <v>8.2487399999999997</v>
      </c>
      <c r="AE51" s="235">
        <v>198.80347</v>
      </c>
      <c r="AF51" s="235">
        <v>47.475259999999999</v>
      </c>
      <c r="AG51" s="235">
        <v>29.025639999999999</v>
      </c>
      <c r="AH51" s="235">
        <v>23.17662</v>
      </c>
      <c r="AI51" s="252">
        <v>8.44069</v>
      </c>
      <c r="AJ51" s="252">
        <v>14.2028</v>
      </c>
      <c r="AK51" s="252">
        <v>16.20814</v>
      </c>
      <c r="AL51" s="252">
        <v>110.20038000000001</v>
      </c>
      <c r="AM51" s="252">
        <v>97.266190000000009</v>
      </c>
      <c r="AN51" s="211"/>
      <c r="AO51" s="211"/>
      <c r="AP51" s="211"/>
      <c r="AQ51" s="211"/>
      <c r="AR51" s="211"/>
      <c r="AS51" s="211"/>
      <c r="AT51" s="211"/>
      <c r="AU51" s="211"/>
      <c r="AV51" s="211"/>
      <c r="AW51" s="211"/>
      <c r="AX51" s="211"/>
      <c r="AY51" s="211"/>
    </row>
    <row r="52" spans="1:1005" ht="15">
      <c r="A52" s="191">
        <f>YampaRiverInflow.TotalOutflow!A52</f>
        <v>44927</v>
      </c>
      <c r="B52" s="165">
        <v>22.297000000000001</v>
      </c>
      <c r="C52" s="165">
        <v>25.768000000000001</v>
      </c>
      <c r="D52" s="165">
        <v>32.823</v>
      </c>
      <c r="E52" s="235">
        <v>85.926450000000003</v>
      </c>
      <c r="F52" s="235">
        <v>22.962630000000001</v>
      </c>
      <c r="G52" s="235">
        <v>38.586370000000002</v>
      </c>
      <c r="H52" s="235">
        <v>50.149720000000002</v>
      </c>
      <c r="I52" s="235">
        <v>73.993719999999996</v>
      </c>
      <c r="J52" s="235">
        <v>66.085639999999998</v>
      </c>
      <c r="K52" s="235">
        <v>35.41386</v>
      </c>
      <c r="L52" s="235">
        <v>73.120070000000013</v>
      </c>
      <c r="M52" s="235">
        <v>216.50864000000001</v>
      </c>
      <c r="N52" s="235">
        <v>75.599890000000002</v>
      </c>
      <c r="O52" s="235">
        <v>153.67762999999999</v>
      </c>
      <c r="P52" s="235">
        <v>19.93974</v>
      </c>
      <c r="Q52" s="235">
        <v>50.25112</v>
      </c>
      <c r="R52" s="235">
        <v>51.307099999999998</v>
      </c>
      <c r="S52" s="235">
        <v>48.592469999999999</v>
      </c>
      <c r="T52" s="235">
        <v>21.595279999999999</v>
      </c>
      <c r="U52" s="235">
        <v>50.7896</v>
      </c>
      <c r="V52" s="235">
        <v>15.387979999999999</v>
      </c>
      <c r="W52" s="235">
        <v>33.643239999999999</v>
      </c>
      <c r="X52" s="235">
        <v>8.7414400000000008</v>
      </c>
      <c r="Y52" s="235">
        <v>308.55319000000003</v>
      </c>
      <c r="Z52" s="235">
        <v>17.535499999999999</v>
      </c>
      <c r="AA52" s="235">
        <v>-4.3097500000000002</v>
      </c>
      <c r="AB52" s="235">
        <v>33.658019999999993</v>
      </c>
      <c r="AC52" s="235">
        <v>9.6820599999999999</v>
      </c>
      <c r="AD52" s="235">
        <v>57.667650000000002</v>
      </c>
      <c r="AE52" s="235">
        <v>40.798379999999995</v>
      </c>
      <c r="AF52" s="235">
        <v>20.18862</v>
      </c>
      <c r="AG52" s="235">
        <v>17.98648</v>
      </c>
      <c r="AH52" s="235">
        <v>11.416129999999999</v>
      </c>
      <c r="AI52" s="252">
        <v>26.265250000000002</v>
      </c>
      <c r="AJ52" s="252">
        <v>62.10371</v>
      </c>
      <c r="AK52" s="252">
        <v>34.369769999999995</v>
      </c>
      <c r="AL52" s="252">
        <v>73.864550000000008</v>
      </c>
      <c r="AM52" s="252">
        <v>68.841039999999992</v>
      </c>
      <c r="AN52" s="211"/>
      <c r="AO52" s="211"/>
      <c r="AP52" s="211"/>
      <c r="AQ52" s="211"/>
      <c r="AR52" s="211"/>
      <c r="AS52" s="211"/>
      <c r="AT52" s="211"/>
      <c r="AU52" s="211"/>
      <c r="AV52" s="211"/>
      <c r="AW52" s="211"/>
      <c r="AX52" s="211"/>
      <c r="AY52" s="211"/>
    </row>
    <row r="53" spans="1:1005" ht="15">
      <c r="A53" s="191">
        <f>YampaRiverInflow.TotalOutflow!A53</f>
        <v>44958</v>
      </c>
      <c r="B53" s="165">
        <v>30.317</v>
      </c>
      <c r="C53" s="165">
        <v>25.943000000000001</v>
      </c>
      <c r="D53" s="165">
        <v>46.115000000000002</v>
      </c>
      <c r="E53" s="235">
        <v>81.362130000000008</v>
      </c>
      <c r="F53" s="235">
        <v>65.860690000000005</v>
      </c>
      <c r="G53" s="235">
        <v>96.742260000000002</v>
      </c>
      <c r="H53" s="235">
        <v>56.577669999999998</v>
      </c>
      <c r="I53" s="235">
        <v>76.689610000000002</v>
      </c>
      <c r="J53" s="235">
        <v>27.47861</v>
      </c>
      <c r="K53" s="235">
        <v>58.670389999999998</v>
      </c>
      <c r="L53" s="235">
        <v>103.05712</v>
      </c>
      <c r="M53" s="235">
        <v>217.21960000000001</v>
      </c>
      <c r="N53" s="235">
        <v>68.652330000000006</v>
      </c>
      <c r="O53" s="235">
        <v>95.266850000000005</v>
      </c>
      <c r="P53" s="235">
        <v>30.53435</v>
      </c>
      <c r="Q53" s="235">
        <v>0.87429999999999997</v>
      </c>
      <c r="R53" s="235">
        <v>79.516630000000006</v>
      </c>
      <c r="S53" s="235">
        <v>42.740839999999999</v>
      </c>
      <c r="T53" s="235">
        <v>27.866959999999999</v>
      </c>
      <c r="U53" s="235">
        <v>42.402940000000001</v>
      </c>
      <c r="V53" s="235">
        <v>9.2639599999999991</v>
      </c>
      <c r="W53" s="235">
        <v>42.885899999999999</v>
      </c>
      <c r="X53" s="235">
        <v>23.858460000000001</v>
      </c>
      <c r="Y53" s="235">
        <v>198.39957999999999</v>
      </c>
      <c r="Z53" s="235">
        <v>14.859780000000001</v>
      </c>
      <c r="AA53" s="235">
        <v>22.055709999999998</v>
      </c>
      <c r="AB53" s="235">
        <v>46.185139999999997</v>
      </c>
      <c r="AC53" s="235">
        <v>33.257949999999994</v>
      </c>
      <c r="AD53" s="235">
        <v>61.041400000000003</v>
      </c>
      <c r="AE53" s="235">
        <v>40.438339999999997</v>
      </c>
      <c r="AF53" s="235">
        <v>24.008119999999998</v>
      </c>
      <c r="AG53" s="235">
        <v>33.928449999999998</v>
      </c>
      <c r="AH53" s="235">
        <v>39.258580000000002</v>
      </c>
      <c r="AI53" s="252">
        <v>44.198879999999996</v>
      </c>
      <c r="AJ53" s="252">
        <v>81.362470000000002</v>
      </c>
      <c r="AK53" s="252">
        <v>51.700089999999996</v>
      </c>
      <c r="AL53" s="252">
        <v>67.515590000000003</v>
      </c>
      <c r="AM53" s="252">
        <v>63.425650000000005</v>
      </c>
      <c r="AN53" s="211"/>
      <c r="AO53" s="211"/>
      <c r="AP53" s="211"/>
      <c r="AQ53" s="211"/>
      <c r="AR53" s="211"/>
      <c r="AS53" s="211"/>
      <c r="AT53" s="211"/>
      <c r="AU53" s="211"/>
      <c r="AV53" s="211"/>
      <c r="AW53" s="211"/>
      <c r="AX53" s="211"/>
      <c r="AY53" s="211"/>
    </row>
    <row r="54" spans="1:1005" ht="15">
      <c r="A54" s="191">
        <f>YampaRiverInflow.TotalOutflow!A54</f>
        <v>44986</v>
      </c>
      <c r="B54" s="165">
        <v>12.294</v>
      </c>
      <c r="C54" s="165">
        <v>19.792000000000002</v>
      </c>
      <c r="D54" s="165">
        <v>4.9729999999999999</v>
      </c>
      <c r="E54" s="235">
        <v>78.140059999999991</v>
      </c>
      <c r="F54" s="235">
        <v>46.975250000000003</v>
      </c>
      <c r="G54" s="235">
        <v>33.411790000000003</v>
      </c>
      <c r="H54" s="235">
        <v>9.7218199999999992</v>
      </c>
      <c r="I54" s="235">
        <v>-6.2396000000000003</v>
      </c>
      <c r="J54" s="235">
        <v>11.97274</v>
      </c>
      <c r="K54" s="235">
        <v>69.191539999999989</v>
      </c>
      <c r="L54" s="235">
        <v>135.81139999999999</v>
      </c>
      <c r="M54" s="235">
        <v>231.93197000000001</v>
      </c>
      <c r="N54" s="235">
        <v>51.73753</v>
      </c>
      <c r="O54" s="235">
        <v>184.00505999999999</v>
      </c>
      <c r="P54" s="235">
        <v>-49.657410000000006</v>
      </c>
      <c r="Q54" s="235">
        <v>44.784990000000001</v>
      </c>
      <c r="R54" s="235">
        <v>91.549779999999998</v>
      </c>
      <c r="S54" s="235">
        <v>-1.9535199999999999</v>
      </c>
      <c r="T54" s="235">
        <v>-1.3108900000000001</v>
      </c>
      <c r="U54" s="235">
        <v>38.696649999999998</v>
      </c>
      <c r="V54" s="235">
        <v>-25.373279999999998</v>
      </c>
      <c r="W54" s="235">
        <v>13.9216</v>
      </c>
      <c r="X54" s="235">
        <v>0.71389999999999998</v>
      </c>
      <c r="Y54" s="235">
        <v>113.0411</v>
      </c>
      <c r="Z54" s="235">
        <v>23.902099999999997</v>
      </c>
      <c r="AA54" s="235">
        <v>-3.2670700000000004</v>
      </c>
      <c r="AB54" s="235">
        <v>14.70945</v>
      </c>
      <c r="AC54" s="235">
        <v>-18.02298</v>
      </c>
      <c r="AD54" s="235">
        <v>19.158650000000002</v>
      </c>
      <c r="AE54" s="235">
        <v>22.104689999999998</v>
      </c>
      <c r="AF54" s="235">
        <v>14.295219999999999</v>
      </c>
      <c r="AG54" s="235">
        <v>17.065750000000001</v>
      </c>
      <c r="AH54" s="235">
        <v>-8.489469999999999</v>
      </c>
      <c r="AI54" s="252">
        <v>9.3208599999999997</v>
      </c>
      <c r="AJ54" s="252">
        <v>51.526900000000005</v>
      </c>
      <c r="AK54" s="252">
        <v>43.174469999999999</v>
      </c>
      <c r="AL54" s="252">
        <v>144.17287999999999</v>
      </c>
      <c r="AM54" s="252">
        <v>67.391630000000006</v>
      </c>
      <c r="AN54" s="211"/>
      <c r="AO54" s="211"/>
      <c r="AP54" s="211"/>
      <c r="AQ54" s="211"/>
      <c r="AR54" s="211"/>
      <c r="AS54" s="211"/>
      <c r="AT54" s="211"/>
      <c r="AU54" s="211"/>
      <c r="AV54" s="211"/>
      <c r="AW54" s="211"/>
      <c r="AX54" s="211"/>
      <c r="AY54" s="211"/>
    </row>
    <row r="55" spans="1:1005" ht="15">
      <c r="A55" s="191">
        <f>YampaRiverInflow.TotalOutflow!A55</f>
        <v>45017</v>
      </c>
      <c r="B55" s="165">
        <v>10.4</v>
      </c>
      <c r="C55" s="165">
        <v>19.494</v>
      </c>
      <c r="D55" s="165">
        <v>10.462999999999999</v>
      </c>
      <c r="E55" s="235">
        <v>113.65612</v>
      </c>
      <c r="F55" s="235">
        <v>66.630200000000002</v>
      </c>
      <c r="G55" s="235">
        <v>71.963399999999993</v>
      </c>
      <c r="H55" s="235">
        <v>66.69935000000001</v>
      </c>
      <c r="I55" s="235">
        <v>32.739060000000002</v>
      </c>
      <c r="J55" s="235">
        <v>14.244879999999998</v>
      </c>
      <c r="K55" s="235">
        <v>31.657869999999999</v>
      </c>
      <c r="L55" s="235">
        <v>78.978619999999992</v>
      </c>
      <c r="M55" s="235">
        <v>163.68356</v>
      </c>
      <c r="N55" s="235">
        <v>33.634209999999996</v>
      </c>
      <c r="O55" s="235">
        <v>85.047899999999998</v>
      </c>
      <c r="P55" s="235">
        <v>90.867329999999995</v>
      </c>
      <c r="Q55" s="235">
        <v>42.873559999999998</v>
      </c>
      <c r="R55" s="235">
        <v>92.717320000000001</v>
      </c>
      <c r="S55" s="235">
        <v>-50.942349999999998</v>
      </c>
      <c r="T55" s="235">
        <v>-20.665459999999999</v>
      </c>
      <c r="U55" s="235">
        <v>-6.8614199999999999</v>
      </c>
      <c r="V55" s="235">
        <v>-36.738260000000004</v>
      </c>
      <c r="W55" s="235">
        <v>-5.1315900000000001</v>
      </c>
      <c r="X55" s="235">
        <v>8.6379099999999998</v>
      </c>
      <c r="Y55" s="235">
        <v>92.931869999999989</v>
      </c>
      <c r="Z55" s="235">
        <v>8.7707999999999995</v>
      </c>
      <c r="AA55" s="235">
        <v>-11.025589999999999</v>
      </c>
      <c r="AB55" s="235">
        <v>-2.8896199999999999</v>
      </c>
      <c r="AC55" s="235">
        <v>-12.4717</v>
      </c>
      <c r="AD55" s="235">
        <v>37.547419999999995</v>
      </c>
      <c r="AE55" s="235">
        <v>73.938360000000003</v>
      </c>
      <c r="AF55" s="235">
        <v>23.613019999999999</v>
      </c>
      <c r="AG55" s="235">
        <v>12.379110000000001</v>
      </c>
      <c r="AH55" s="235">
        <v>-15.7683</v>
      </c>
      <c r="AI55" s="252">
        <v>-8.9777900000000006</v>
      </c>
      <c r="AJ55" s="252">
        <v>26.227169999999997</v>
      </c>
      <c r="AK55" s="252">
        <v>28.672889999999999</v>
      </c>
      <c r="AL55" s="252">
        <v>88.52458</v>
      </c>
      <c r="AM55" s="252">
        <v>92.907570000000007</v>
      </c>
      <c r="AN55" s="211"/>
      <c r="AO55" s="211"/>
      <c r="AP55" s="211"/>
      <c r="AQ55" s="211"/>
      <c r="AR55" s="211"/>
      <c r="AS55" s="211"/>
      <c r="AT55" s="211"/>
      <c r="AU55" s="211"/>
      <c r="AV55" s="211"/>
      <c r="AW55" s="211"/>
      <c r="AX55" s="211"/>
      <c r="AY55" s="211"/>
    </row>
    <row r="56" spans="1:1005" ht="15">
      <c r="A56" s="191">
        <f>YampaRiverInflow.TotalOutflow!A56</f>
        <v>45047</v>
      </c>
      <c r="B56" s="165">
        <v>10.089</v>
      </c>
      <c r="C56" s="165">
        <v>11.375</v>
      </c>
      <c r="D56" s="165">
        <v>-3.972</v>
      </c>
      <c r="E56" s="235">
        <v>34.539989999999996</v>
      </c>
      <c r="F56" s="235">
        <v>-75.702719999999999</v>
      </c>
      <c r="G56" s="235">
        <v>26.673189999999998</v>
      </c>
      <c r="H56" s="235">
        <v>47.744349999999997</v>
      </c>
      <c r="I56" s="235">
        <v>-46.262440000000005</v>
      </c>
      <c r="J56" s="235">
        <v>-30.300249999999998</v>
      </c>
      <c r="K56" s="235">
        <v>12.60849</v>
      </c>
      <c r="L56" s="235">
        <v>48.945730000000005</v>
      </c>
      <c r="M56" s="235">
        <v>120.83439999999999</v>
      </c>
      <c r="N56" s="235">
        <v>43.791910000000001</v>
      </c>
      <c r="O56" s="235">
        <v>143.51311999999999</v>
      </c>
      <c r="P56" s="235">
        <v>14.462389999999999</v>
      </c>
      <c r="Q56" s="235">
        <v>25.07938</v>
      </c>
      <c r="R56" s="235">
        <v>110.48378</v>
      </c>
      <c r="S56" s="235">
        <v>4.4198699999999995</v>
      </c>
      <c r="T56" s="235">
        <v>-9.4710400000000003</v>
      </c>
      <c r="U56" s="235">
        <v>-11.55878</v>
      </c>
      <c r="V56" s="235">
        <v>-20.12107</v>
      </c>
      <c r="W56" s="235">
        <v>-6.2686999999999999</v>
      </c>
      <c r="X56" s="235">
        <v>3.8273699999999997</v>
      </c>
      <c r="Y56" s="235">
        <v>135.48492000000002</v>
      </c>
      <c r="Z56" s="235">
        <v>-18.09918</v>
      </c>
      <c r="AA56" s="235">
        <v>-26.76895</v>
      </c>
      <c r="AB56" s="235">
        <v>12.218399999999999</v>
      </c>
      <c r="AC56" s="235">
        <v>8.8367199999999997</v>
      </c>
      <c r="AD56" s="235">
        <v>40.216769999999997</v>
      </c>
      <c r="AE56" s="235">
        <v>62.942929999999997</v>
      </c>
      <c r="AF56" s="235">
        <v>-7.97098</v>
      </c>
      <c r="AG56" s="235">
        <v>-0.19831000000000001</v>
      </c>
      <c r="AH56" s="235">
        <v>-19.161000000000001</v>
      </c>
      <c r="AI56" s="252">
        <v>-13.035030000000001</v>
      </c>
      <c r="AJ56" s="252">
        <v>50.601709999999997</v>
      </c>
      <c r="AK56" s="252">
        <v>65.539070000000009</v>
      </c>
      <c r="AL56" s="252">
        <v>154.51563000000002</v>
      </c>
      <c r="AM56" s="252">
        <v>76.318989999999999</v>
      </c>
      <c r="AN56" s="211"/>
      <c r="AO56" s="211"/>
      <c r="AP56" s="211"/>
      <c r="AQ56" s="211"/>
      <c r="AR56" s="211"/>
      <c r="AS56" s="211"/>
      <c r="AT56" s="211"/>
      <c r="AU56" s="211"/>
      <c r="AV56" s="211"/>
      <c r="AW56" s="211"/>
      <c r="AX56" s="211"/>
      <c r="AY56" s="211"/>
    </row>
    <row r="57" spans="1:1005" ht="15">
      <c r="A57" s="191">
        <f>YampaRiverInflow.TotalOutflow!A57</f>
        <v>45078</v>
      </c>
      <c r="B57" s="165">
        <v>4.0510000000000002</v>
      </c>
      <c r="C57" s="165">
        <v>4.7</v>
      </c>
      <c r="D57" s="165">
        <v>-22.007999999999999</v>
      </c>
      <c r="E57" s="235">
        <v>109.47535999999999</v>
      </c>
      <c r="F57" s="235">
        <v>52.728230000000003</v>
      </c>
      <c r="G57" s="235">
        <v>39.237310000000001</v>
      </c>
      <c r="H57" s="235">
        <v>-5.3495100000000004</v>
      </c>
      <c r="I57" s="235">
        <v>-3.2524600000000001</v>
      </c>
      <c r="J57" s="235">
        <v>22.28257</v>
      </c>
      <c r="K57" s="235">
        <v>74.744810000000001</v>
      </c>
      <c r="L57" s="235">
        <v>-3.0993200000000001</v>
      </c>
      <c r="M57" s="235">
        <v>7.29115</v>
      </c>
      <c r="N57" s="235">
        <v>-5.7815200000000004</v>
      </c>
      <c r="O57" s="235">
        <v>44.457190000000004</v>
      </c>
      <c r="P57" s="235">
        <v>6.8165200000000006</v>
      </c>
      <c r="Q57" s="235">
        <v>-20.784119999999998</v>
      </c>
      <c r="R57" s="235">
        <v>54.98883</v>
      </c>
      <c r="S57" s="235">
        <v>15.635149999999999</v>
      </c>
      <c r="T57" s="235">
        <v>-4.4930099999999999</v>
      </c>
      <c r="U57" s="235">
        <v>-44.942190000000004</v>
      </c>
      <c r="V57" s="235">
        <v>-28.13184</v>
      </c>
      <c r="W57" s="235">
        <v>-44.289410000000004</v>
      </c>
      <c r="X57" s="235">
        <v>-35.671800000000005</v>
      </c>
      <c r="Y57" s="235">
        <v>27.88485</v>
      </c>
      <c r="Z57" s="235">
        <v>-19.299349999999997</v>
      </c>
      <c r="AA57" s="235">
        <v>-31.8673</v>
      </c>
      <c r="AB57" s="235">
        <v>12.303469999999999</v>
      </c>
      <c r="AC57" s="235">
        <v>-30.751990000000003</v>
      </c>
      <c r="AD57" s="235">
        <v>-8.8943600000000007</v>
      </c>
      <c r="AE57" s="235">
        <v>32.357529999999997</v>
      </c>
      <c r="AF57" s="235">
        <v>-19.29664</v>
      </c>
      <c r="AG57" s="235">
        <v>-30.338090000000001</v>
      </c>
      <c r="AH57" s="235">
        <v>-26.509810000000002</v>
      </c>
      <c r="AI57" s="252">
        <v>-10.61144</v>
      </c>
      <c r="AJ57" s="252">
        <v>25.167849999999998</v>
      </c>
      <c r="AK57" s="252">
        <v>1.52935</v>
      </c>
      <c r="AL57" s="252">
        <v>-32.185220000000001</v>
      </c>
      <c r="AM57" s="252">
        <v>57.311150000000005</v>
      </c>
      <c r="AN57" s="211"/>
      <c r="AO57" s="211"/>
      <c r="AP57" s="211"/>
      <c r="AQ57" s="211"/>
      <c r="AR57" s="211"/>
      <c r="AS57" s="211"/>
      <c r="AT57" s="211"/>
      <c r="AU57" s="211"/>
      <c r="AV57" s="211"/>
      <c r="AW57" s="211"/>
      <c r="AX57" s="211"/>
      <c r="AY57" s="211"/>
    </row>
    <row r="58" spans="1:1005" ht="15">
      <c r="A58" s="191">
        <f>YampaRiverInflow.TotalOutflow!A58</f>
        <v>45108</v>
      </c>
      <c r="B58" s="165">
        <v>27.863</v>
      </c>
      <c r="C58" s="165">
        <v>25.559000000000001</v>
      </c>
      <c r="D58" s="165">
        <v>25.677</v>
      </c>
      <c r="E58" s="235">
        <v>81.789079999999998</v>
      </c>
      <c r="F58" s="235">
        <v>-37.088639999999998</v>
      </c>
      <c r="G58" s="235">
        <v>41.058320000000002</v>
      </c>
      <c r="H58" s="235">
        <v>23.067810000000001</v>
      </c>
      <c r="I58" s="235">
        <v>96.231220000000008</v>
      </c>
      <c r="J58" s="235">
        <v>36.173430000000003</v>
      </c>
      <c r="K58" s="235">
        <v>14.53885</v>
      </c>
      <c r="L58" s="235">
        <v>48.365290000000002</v>
      </c>
      <c r="M58" s="235">
        <v>13.52698</v>
      </c>
      <c r="N58" s="235">
        <v>41.234610000000004</v>
      </c>
      <c r="O58" s="235">
        <v>51.91695</v>
      </c>
      <c r="P58" s="235">
        <v>63.193040000000003</v>
      </c>
      <c r="Q58" s="235">
        <v>38.002940000000002</v>
      </c>
      <c r="R58" s="235">
        <v>100.30158999999999</v>
      </c>
      <c r="S58" s="235">
        <v>89.86345</v>
      </c>
      <c r="T58" s="235">
        <v>-26.052589999999999</v>
      </c>
      <c r="U58" s="235">
        <v>-16.813580000000002</v>
      </c>
      <c r="V58" s="235">
        <v>9.49343</v>
      </c>
      <c r="W58" s="235">
        <v>3.8433299999999999</v>
      </c>
      <c r="X58" s="235">
        <v>-10.612440000000001</v>
      </c>
      <c r="Y58" s="235">
        <v>41.559800000000003</v>
      </c>
      <c r="Z58" s="235">
        <v>2.9969000000000001</v>
      </c>
      <c r="AA58" s="235">
        <v>6.9309099999999999</v>
      </c>
      <c r="AB58" s="235">
        <v>11.99058</v>
      </c>
      <c r="AC58" s="235">
        <v>-16.260439999999999</v>
      </c>
      <c r="AD58" s="235">
        <v>-22.835750000000001</v>
      </c>
      <c r="AE58" s="235">
        <v>21.93834</v>
      </c>
      <c r="AF58" s="235">
        <v>36.23865</v>
      </c>
      <c r="AG58" s="235">
        <v>36.61777</v>
      </c>
      <c r="AH58" s="235">
        <v>9.9708400000000008</v>
      </c>
      <c r="AI58" s="252">
        <v>18.92069</v>
      </c>
      <c r="AJ58" s="252">
        <v>11.734999999999999</v>
      </c>
      <c r="AK58" s="252">
        <v>32.128329999999998</v>
      </c>
      <c r="AL58" s="252">
        <v>158.17092000000002</v>
      </c>
      <c r="AM58" s="252">
        <v>262.53990000000005</v>
      </c>
      <c r="AN58" s="211"/>
      <c r="AO58" s="211"/>
      <c r="AP58" s="211"/>
      <c r="AQ58" s="211"/>
      <c r="AR58" s="211"/>
      <c r="AS58" s="211"/>
      <c r="AT58" s="211"/>
      <c r="AU58" s="211"/>
      <c r="AV58" s="211"/>
      <c r="AW58" s="211"/>
      <c r="AX58" s="211"/>
      <c r="AY58" s="211"/>
    </row>
    <row r="59" spans="1:1005" ht="15">
      <c r="A59" s="191">
        <f>YampaRiverInflow.TotalOutflow!A59</f>
        <v>45139</v>
      </c>
      <c r="B59" s="165">
        <v>42.475999999999999</v>
      </c>
      <c r="C59" s="165">
        <v>32.945</v>
      </c>
      <c r="D59" s="165">
        <v>49.618000000000002</v>
      </c>
      <c r="E59" s="235">
        <v>27.910540000000001</v>
      </c>
      <c r="F59" s="235">
        <v>47.18244</v>
      </c>
      <c r="G59" s="235">
        <v>96.179249999999996</v>
      </c>
      <c r="H59" s="235">
        <v>61.017019999999995</v>
      </c>
      <c r="I59" s="235">
        <v>51.164999999999999</v>
      </c>
      <c r="J59" s="235">
        <v>53.872199999999999</v>
      </c>
      <c r="K59" s="235">
        <v>72.455490000000012</v>
      </c>
      <c r="L59" s="235">
        <v>75.402380000000008</v>
      </c>
      <c r="M59" s="235">
        <v>106.43533000000001</v>
      </c>
      <c r="N59" s="235">
        <v>67.57383999999999</v>
      </c>
      <c r="O59" s="235">
        <v>52.7256</v>
      </c>
      <c r="P59" s="235">
        <v>30.167000000000002</v>
      </c>
      <c r="Q59" s="235">
        <v>95.579899999999995</v>
      </c>
      <c r="R59" s="235">
        <v>79.560249999999996</v>
      </c>
      <c r="S59" s="235">
        <v>70.709090000000003</v>
      </c>
      <c r="T59" s="235">
        <v>34.237900000000003</v>
      </c>
      <c r="U59" s="235">
        <v>44.544559999999997</v>
      </c>
      <c r="V59" s="235">
        <v>14.0466</v>
      </c>
      <c r="W59" s="235">
        <v>56.732959999999999</v>
      </c>
      <c r="X59" s="235">
        <v>22.905419999999999</v>
      </c>
      <c r="Y59" s="235">
        <v>62.430010000000003</v>
      </c>
      <c r="Z59" s="235">
        <v>21.733169999999998</v>
      </c>
      <c r="AA59" s="235">
        <v>32.04927</v>
      </c>
      <c r="AB59" s="235">
        <v>31.077919999999999</v>
      </c>
      <c r="AC59" s="235">
        <v>9.1049699999999998</v>
      </c>
      <c r="AD59" s="235">
        <v>11.513950000000001</v>
      </c>
      <c r="AE59" s="235">
        <v>35.979999999999997</v>
      </c>
      <c r="AF59" s="235">
        <v>89.903379999999999</v>
      </c>
      <c r="AG59" s="235">
        <v>51.304139999999997</v>
      </c>
      <c r="AH59" s="235">
        <v>54.512869999999999</v>
      </c>
      <c r="AI59" s="252">
        <v>55.313870000000001</v>
      </c>
      <c r="AJ59" s="252">
        <v>113.31216000000001</v>
      </c>
      <c r="AK59" s="252">
        <v>58.910589999999999</v>
      </c>
      <c r="AL59" s="252">
        <v>171.29213000000001</v>
      </c>
      <c r="AM59" s="252">
        <v>182.59195000000003</v>
      </c>
      <c r="AN59" s="211"/>
      <c r="AO59" s="211"/>
      <c r="AP59" s="211"/>
      <c r="AQ59" s="211"/>
      <c r="AR59" s="211"/>
      <c r="AS59" s="211"/>
      <c r="AT59" s="211"/>
      <c r="AU59" s="211"/>
      <c r="AV59" s="211"/>
      <c r="AW59" s="211"/>
      <c r="AX59" s="211"/>
      <c r="AY59" s="211"/>
    </row>
    <row r="60" spans="1:1005" ht="15">
      <c r="A60" s="191">
        <f>YampaRiverInflow.TotalOutflow!A60</f>
        <v>45170</v>
      </c>
      <c r="B60" s="165">
        <v>28.876999999999999</v>
      </c>
      <c r="C60" s="165">
        <v>40.271000000000001</v>
      </c>
      <c r="D60" s="165">
        <v>49.561</v>
      </c>
      <c r="E60" s="235">
        <v>48.147349999999996</v>
      </c>
      <c r="F60" s="235">
        <v>19.100849999999998</v>
      </c>
      <c r="G60" s="235">
        <v>44.182519999999997</v>
      </c>
      <c r="H60" s="235">
        <v>39.570800000000006</v>
      </c>
      <c r="I60" s="235">
        <v>60.816720000000004</v>
      </c>
      <c r="J60" s="235">
        <v>123.70398</v>
      </c>
      <c r="K60" s="235">
        <v>66.820329999999998</v>
      </c>
      <c r="L60" s="235">
        <v>67.131079999999997</v>
      </c>
      <c r="M60" s="235">
        <v>74.204390000000004</v>
      </c>
      <c r="N60" s="235">
        <v>60.767949999999999</v>
      </c>
      <c r="O60" s="235">
        <v>44.842580000000005</v>
      </c>
      <c r="P60" s="235">
        <v>21.581499999999998</v>
      </c>
      <c r="Q60" s="235">
        <v>40.702069999999999</v>
      </c>
      <c r="R60" s="235">
        <v>105.37634</v>
      </c>
      <c r="S60" s="235">
        <v>66.257890000000003</v>
      </c>
      <c r="T60" s="235">
        <v>1.6861700000000002</v>
      </c>
      <c r="U60" s="235">
        <v>30.615169999999999</v>
      </c>
      <c r="V60" s="235">
        <v>57.502429999999997</v>
      </c>
      <c r="W60" s="235">
        <v>34.311339999999994</v>
      </c>
      <c r="X60" s="235">
        <v>33.011309999999995</v>
      </c>
      <c r="Y60" s="235">
        <v>31.35323</v>
      </c>
      <c r="Z60" s="235">
        <v>-3.86361</v>
      </c>
      <c r="AA60" s="235">
        <v>15.656870000000001</v>
      </c>
      <c r="AB60" s="235">
        <v>22.814970000000002</v>
      </c>
      <c r="AC60" s="235">
        <v>11.3721</v>
      </c>
      <c r="AD60" s="235">
        <v>27.015340000000002</v>
      </c>
      <c r="AE60" s="235">
        <v>19.485970000000002</v>
      </c>
      <c r="AF60" s="235">
        <v>51.889110000000002</v>
      </c>
      <c r="AG60" s="235">
        <v>69.938880000000012</v>
      </c>
      <c r="AH60" s="235">
        <v>85.735799999999998</v>
      </c>
      <c r="AI60" s="252">
        <v>28.291240000000002</v>
      </c>
      <c r="AJ60" s="252">
        <v>61.583260000000003</v>
      </c>
      <c r="AK60" s="252">
        <v>58.855499999999999</v>
      </c>
      <c r="AL60" s="252">
        <v>54.591169999999998</v>
      </c>
      <c r="AM60" s="252">
        <v>49.94079</v>
      </c>
      <c r="AN60" s="211"/>
      <c r="AO60" s="211"/>
      <c r="AP60" s="211"/>
      <c r="AQ60" s="211"/>
      <c r="AR60" s="211"/>
      <c r="AS60" s="211"/>
      <c r="AT60" s="211"/>
      <c r="AU60" s="211"/>
      <c r="AV60" s="211"/>
      <c r="AW60" s="211"/>
      <c r="AX60" s="211"/>
      <c r="AY60" s="211"/>
    </row>
    <row r="61" spans="1:1005" ht="15">
      <c r="A61" s="191">
        <f>YampaRiverInflow.TotalOutflow!A61</f>
        <v>45200</v>
      </c>
      <c r="B61" s="165">
        <v>25.135000000000002</v>
      </c>
      <c r="C61" s="165">
        <v>25.135000000000002</v>
      </c>
      <c r="D61" s="165">
        <v>25.135000000000002</v>
      </c>
      <c r="E61" s="235">
        <v>44.29318</v>
      </c>
      <c r="F61" s="235">
        <v>76.503590000000003</v>
      </c>
      <c r="G61" s="235">
        <v>31.99305</v>
      </c>
      <c r="H61" s="235">
        <v>68.755240000000001</v>
      </c>
      <c r="I61" s="235">
        <v>34.473959999999998</v>
      </c>
      <c r="J61" s="235">
        <v>-5.0724499999999999</v>
      </c>
      <c r="K61" s="235">
        <v>8.4032400000000003</v>
      </c>
      <c r="L61" s="235">
        <v>58.572089999999996</v>
      </c>
      <c r="M61" s="235">
        <v>26.536560000000001</v>
      </c>
      <c r="N61" s="235">
        <v>30.619790000000002</v>
      </c>
      <c r="O61" s="235">
        <v>17.437549999999998</v>
      </c>
      <c r="P61" s="235">
        <v>-6.8582700000000001</v>
      </c>
      <c r="Q61" s="235">
        <v>-5.2950000000000004E-2</v>
      </c>
      <c r="R61" s="235">
        <v>34.554230000000004</v>
      </c>
      <c r="S61" s="235">
        <v>-2.5649999999999999</v>
      </c>
      <c r="T61" s="235">
        <v>14.550549999999999</v>
      </c>
      <c r="U61" s="235">
        <v>-9.9389500000000002</v>
      </c>
      <c r="V61" s="235">
        <v>23.19021</v>
      </c>
      <c r="W61" s="235">
        <v>-14.36961</v>
      </c>
      <c r="X61" s="235">
        <v>71.068789999999993</v>
      </c>
      <c r="Y61" s="235">
        <v>6.2742899999999997</v>
      </c>
      <c r="Z61" s="235">
        <v>27.342230000000001</v>
      </c>
      <c r="AA61" s="235">
        <v>-0.23946999999999999</v>
      </c>
      <c r="AB61" s="235">
        <v>-2.2455599999999998</v>
      </c>
      <c r="AC61" s="235">
        <v>-16.214659999999999</v>
      </c>
      <c r="AD61" s="235">
        <v>31.133290000000002</v>
      </c>
      <c r="AE61" s="235">
        <v>10.062709999999999</v>
      </c>
      <c r="AF61" s="235">
        <v>26.87743</v>
      </c>
      <c r="AG61" s="235">
        <v>16.168790000000001</v>
      </c>
      <c r="AH61" s="235">
        <v>10.55016</v>
      </c>
      <c r="AI61" s="252">
        <v>53.043779999999998</v>
      </c>
      <c r="AJ61" s="252">
        <v>3.4746300000000003</v>
      </c>
      <c r="AK61" s="252">
        <v>36.631749999999997</v>
      </c>
      <c r="AL61" s="252">
        <v>85.245990000000006</v>
      </c>
      <c r="AM61" s="252">
        <v>63.407040000000002</v>
      </c>
      <c r="AN61" s="211"/>
      <c r="AO61" s="211"/>
      <c r="AP61" s="211"/>
      <c r="AQ61" s="211"/>
      <c r="AR61" s="211"/>
      <c r="AS61" s="211"/>
      <c r="AT61" s="211"/>
      <c r="AU61" s="211"/>
      <c r="AV61" s="211"/>
      <c r="AW61" s="211"/>
      <c r="AX61" s="211"/>
      <c r="AY61" s="211"/>
    </row>
    <row r="62" spans="1:1005" ht="15">
      <c r="A62" s="191">
        <f>YampaRiverInflow.TotalOutflow!A62</f>
        <v>45231</v>
      </c>
      <c r="B62" s="165">
        <v>28.291</v>
      </c>
      <c r="C62" s="165">
        <v>28.291</v>
      </c>
      <c r="D62" s="165">
        <v>28.291</v>
      </c>
      <c r="E62" s="235">
        <v>44.572330000000001</v>
      </c>
      <c r="F62" s="235">
        <v>61.21857</v>
      </c>
      <c r="G62" s="235">
        <v>61.653169999999996</v>
      </c>
      <c r="H62" s="235">
        <v>14.882989999999999</v>
      </c>
      <c r="I62" s="235">
        <v>-19.204990000000002</v>
      </c>
      <c r="J62" s="235">
        <v>-1.52424</v>
      </c>
      <c r="K62" s="235">
        <v>18.457650000000001</v>
      </c>
      <c r="L62" s="235">
        <v>34.945860000000003</v>
      </c>
      <c r="M62" s="235">
        <v>47.466260000000005</v>
      </c>
      <c r="N62" s="235">
        <v>4.8053999999999997</v>
      </c>
      <c r="O62" s="235">
        <v>35.269769999999994</v>
      </c>
      <c r="P62" s="235">
        <v>42.339680000000001</v>
      </c>
      <c r="Q62" s="235">
        <v>55.028739999999999</v>
      </c>
      <c r="R62" s="235">
        <v>49.55097</v>
      </c>
      <c r="S62" s="235">
        <v>12.85075</v>
      </c>
      <c r="T62" s="235">
        <v>-5.0983599999999996</v>
      </c>
      <c r="U62" s="235">
        <v>3.7396100000000003</v>
      </c>
      <c r="V62" s="235">
        <v>5.9197799999999994</v>
      </c>
      <c r="W62" s="235">
        <v>13.224440000000001</v>
      </c>
      <c r="X62" s="235">
        <v>88.19019999999999</v>
      </c>
      <c r="Y62" s="235">
        <v>3.3384200000000002</v>
      </c>
      <c r="Z62" s="235">
        <v>9.6611499999999992</v>
      </c>
      <c r="AA62" s="235">
        <v>28.934830000000002</v>
      </c>
      <c r="AB62" s="235">
        <v>23.146419999999999</v>
      </c>
      <c r="AC62" s="235">
        <v>6.9311699999999998</v>
      </c>
      <c r="AD62" s="235">
        <v>-18.565669999999997</v>
      </c>
      <c r="AE62" s="235">
        <v>6.0730000000000004</v>
      </c>
      <c r="AF62" s="235">
        <v>25.847069999999999</v>
      </c>
      <c r="AG62" s="235">
        <v>73.871279999999999</v>
      </c>
      <c r="AH62" s="235">
        <v>16.733310000000003</v>
      </c>
      <c r="AI62" s="252">
        <v>13.000729999999999</v>
      </c>
      <c r="AJ62" s="252">
        <v>60.45805</v>
      </c>
      <c r="AK62" s="252">
        <v>87.538119999999992</v>
      </c>
      <c r="AL62" s="252">
        <v>64.758309999999994</v>
      </c>
      <c r="AM62" s="252">
        <v>84.852829999999997</v>
      </c>
      <c r="AN62" s="211"/>
      <c r="AO62" s="211"/>
      <c r="AP62" s="211"/>
      <c r="AQ62" s="211"/>
      <c r="AR62" s="211"/>
      <c r="AS62" s="211"/>
      <c r="AT62" s="211"/>
      <c r="AU62" s="211"/>
      <c r="AV62" s="211"/>
      <c r="AW62" s="211"/>
      <c r="AX62" s="211"/>
      <c r="AY62" s="211"/>
    </row>
    <row r="63" spans="1:1005" ht="15">
      <c r="A63" s="191">
        <f>YampaRiverInflow.TotalOutflow!A63</f>
        <v>45261</v>
      </c>
      <c r="B63" s="165">
        <v>8.0760000000000005</v>
      </c>
      <c r="C63" s="165">
        <v>8.0760000000000005</v>
      </c>
      <c r="D63" s="165">
        <v>8.0760000000000005</v>
      </c>
      <c r="E63" s="235">
        <v>51.131320000000002</v>
      </c>
      <c r="F63" s="235">
        <v>61.849769999999999</v>
      </c>
      <c r="G63" s="235">
        <v>34.074580000000005</v>
      </c>
      <c r="H63" s="235">
        <v>38.824640000000002</v>
      </c>
      <c r="I63" s="235">
        <v>35.952129999999997</v>
      </c>
      <c r="J63" s="235">
        <v>20.8627</v>
      </c>
      <c r="K63" s="235">
        <v>57.803160000000005</v>
      </c>
      <c r="L63" s="235">
        <v>92.029710000000009</v>
      </c>
      <c r="M63" s="235">
        <v>54.482939999999999</v>
      </c>
      <c r="N63" s="235">
        <v>74.188720000000004</v>
      </c>
      <c r="O63" s="235">
        <v>20.86449</v>
      </c>
      <c r="P63" s="235">
        <v>23.802630000000001</v>
      </c>
      <c r="Q63" s="235">
        <v>17.31991</v>
      </c>
      <c r="R63" s="235">
        <v>3.7025900000000003</v>
      </c>
      <c r="S63" s="235">
        <v>4.0086300000000001</v>
      </c>
      <c r="T63" s="235">
        <v>16.006059999999998</v>
      </c>
      <c r="U63" s="235">
        <v>32.989669999999997</v>
      </c>
      <c r="V63" s="235">
        <v>24.059549999999998</v>
      </c>
      <c r="W63" s="235">
        <v>18.055310000000002</v>
      </c>
      <c r="X63" s="235">
        <v>72.941210000000012</v>
      </c>
      <c r="Y63" s="235">
        <v>9.4193499999999997</v>
      </c>
      <c r="Z63" s="235">
        <v>-6.6252899999999997</v>
      </c>
      <c r="AA63" s="235">
        <v>25.260439999999999</v>
      </c>
      <c r="AB63" s="235">
        <v>20.1906</v>
      </c>
      <c r="AC63" s="235">
        <v>8.2487399999999997</v>
      </c>
      <c r="AD63" s="235">
        <v>198.80347</v>
      </c>
      <c r="AE63" s="235">
        <v>47.475259999999999</v>
      </c>
      <c r="AF63" s="235">
        <v>29.025639999999999</v>
      </c>
      <c r="AG63" s="235">
        <v>23.17662</v>
      </c>
      <c r="AH63" s="235">
        <v>8.44069</v>
      </c>
      <c r="AI63" s="252">
        <v>14.2028</v>
      </c>
      <c r="AJ63" s="252">
        <v>16.20814</v>
      </c>
      <c r="AK63" s="252">
        <v>110.20038000000001</v>
      </c>
      <c r="AL63" s="252">
        <v>97.266190000000009</v>
      </c>
      <c r="AM63" s="252">
        <v>94.573229999999995</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43466</v>
      </c>
      <c r="B4" s="165">
        <v>8.1709999999999994</v>
      </c>
      <c r="C4" s="165">
        <v>11.625</v>
      </c>
      <c r="D4" s="165">
        <v>10.731999999999999</v>
      </c>
      <c r="E4" s="235">
        <f ca="1">INDEX(INDIRECT("AboveLeesFerryLocal_"&amp;E$2+YEAR($A4)-YEAR($A$4)),MONTH($A4))</f>
        <v>8.2353299999999994</v>
      </c>
      <c r="F4" s="235">
        <f t="shared" ref="F4:AI12" ca="1" si="0">INDEX(INDIRECT("AboveLeesFerryLocal_"&amp;F$2+YEAR($A4)-YEAR($A$4)),MONTH($A4))</f>
        <v>13.836252</v>
      </c>
      <c r="G4" s="235">
        <f t="shared" ca="1" si="0"/>
        <v>13.248782</v>
      </c>
      <c r="H4" s="235">
        <f t="shared" ca="1" si="0"/>
        <v>20.046610000000001</v>
      </c>
      <c r="I4" s="235">
        <f t="shared" ca="1" si="0"/>
        <v>26.309258000000003</v>
      </c>
      <c r="J4" s="235">
        <f t="shared" ca="1" si="0"/>
        <v>13.399138000000001</v>
      </c>
      <c r="K4" s="235">
        <f t="shared" ca="1" si="0"/>
        <v>7.5585960000000014</v>
      </c>
      <c r="L4" s="235">
        <f t="shared" ca="1" si="0"/>
        <v>17.579034</v>
      </c>
      <c r="M4" s="235">
        <f t="shared" ca="1" si="0"/>
        <v>17.167010000000001</v>
      </c>
      <c r="N4" s="235">
        <f t="shared" ca="1" si="0"/>
        <v>17.192004000000001</v>
      </c>
      <c r="O4" s="235">
        <f t="shared" ca="1" si="0"/>
        <v>16.305914000000001</v>
      </c>
      <c r="P4" s="235">
        <f t="shared" ca="1" si="0"/>
        <v>18.317238</v>
      </c>
      <c r="Q4" s="235">
        <f t="shared" ca="1" si="0"/>
        <v>101.21908400000001</v>
      </c>
      <c r="R4" s="235">
        <f t="shared" ca="1" si="0"/>
        <v>14.084605999999999</v>
      </c>
      <c r="S4" s="235">
        <f t="shared" ca="1" si="0"/>
        <v>35.531559999999999</v>
      </c>
      <c r="T4" s="235">
        <f t="shared" ca="1" si="0"/>
        <v>11.366462</v>
      </c>
      <c r="U4" s="235">
        <f t="shared" ca="1" si="0"/>
        <v>12.906422000000001</v>
      </c>
      <c r="V4" s="235">
        <f t="shared" ca="1" si="0"/>
        <v>-12.26146</v>
      </c>
      <c r="W4" s="235">
        <f t="shared" ca="1" si="0"/>
        <v>9.9685600000000001</v>
      </c>
      <c r="X4" s="235">
        <f t="shared" ca="1" si="0"/>
        <v>3.9182399999999999</v>
      </c>
      <c r="Y4" s="235">
        <f t="shared" ca="1" si="0"/>
        <v>5.2524799999999994</v>
      </c>
      <c r="Z4" s="235">
        <f t="shared" ca="1" si="0"/>
        <v>0.65434000000000003</v>
      </c>
      <c r="AA4" s="235">
        <f t="shared" ca="1" si="0"/>
        <v>10.38495</v>
      </c>
      <c r="AB4" s="235">
        <f t="shared" ca="1" si="0"/>
        <v>14.23559</v>
      </c>
      <c r="AC4" s="235">
        <f t="shared" ca="1" si="0"/>
        <v>9.8203300000000002</v>
      </c>
      <c r="AD4" s="235">
        <f t="shared" ca="1" si="0"/>
        <v>24.700430000000001</v>
      </c>
      <c r="AE4" s="235">
        <f t="shared" ca="1" si="0"/>
        <v>22.069479999999999</v>
      </c>
      <c r="AF4" s="235">
        <f t="shared" ca="1" si="0"/>
        <v>12.57952</v>
      </c>
      <c r="AG4" s="235">
        <f t="shared" ca="1" si="0"/>
        <v>19.210369999999998</v>
      </c>
      <c r="AH4" s="235">
        <f t="shared" ca="1" si="0"/>
        <v>24.414390000000001</v>
      </c>
      <c r="AI4" s="235">
        <f t="shared" ca="1" si="0"/>
        <v>14.356399999999999</v>
      </c>
      <c r="AJ4" s="235">
        <f t="shared" ref="AJ4:AM19" ca="1" si="1">INDEX(INDIRECT("AboveLeesFerryLocal_"&amp;AJ$2+YEAR($A4)-YEAR($A$4)),MONTH($A4))</f>
        <v>-5.5168900000000001</v>
      </c>
      <c r="AK4" s="235">
        <f t="shared" ca="1" si="1"/>
        <v>8.7599999999999997E-2</v>
      </c>
      <c r="AL4" s="235">
        <f t="shared" ca="1" si="1"/>
        <v>10.52117</v>
      </c>
      <c r="AM4" s="235">
        <f t="shared" ca="1" si="1"/>
        <v>15.80128</v>
      </c>
      <c r="AN4" s="211"/>
      <c r="AO4" s="211"/>
      <c r="AP4" s="211"/>
      <c r="AQ4" s="211"/>
      <c r="AR4" s="211"/>
      <c r="AS4" s="211"/>
      <c r="AT4" s="211"/>
      <c r="AU4" s="211"/>
      <c r="AV4" s="211"/>
      <c r="AW4" s="211"/>
      <c r="AX4" s="211"/>
      <c r="AY4" s="211"/>
    </row>
    <row r="5" spans="1:54" ht="15">
      <c r="A5" s="191">
        <f>YampaRiverInflow.TotalOutflow!A5</f>
        <v>43497</v>
      </c>
      <c r="B5" s="165">
        <v>11.818</v>
      </c>
      <c r="C5" s="165">
        <v>13.010999999999999</v>
      </c>
      <c r="D5" s="165">
        <v>3.8969999999999998</v>
      </c>
      <c r="E5" s="235">
        <v>12.831674000000001</v>
      </c>
      <c r="F5" s="235">
        <v>24.945210000000003</v>
      </c>
      <c r="G5" s="235">
        <v>20.465412000000001</v>
      </c>
      <c r="H5" s="235">
        <v>17.773367999999998</v>
      </c>
      <c r="I5" s="235">
        <v>21.627798000000002</v>
      </c>
      <c r="J5" s="235">
        <v>24.398584000000003</v>
      </c>
      <c r="K5" s="235">
        <v>22.760021999999999</v>
      </c>
      <c r="L5" s="235">
        <v>20.288758000000001</v>
      </c>
      <c r="M5" s="235">
        <v>20.558418000000003</v>
      </c>
      <c r="N5" s="235">
        <v>7.514894</v>
      </c>
      <c r="O5" s="235">
        <v>19.425978000000001</v>
      </c>
      <c r="P5" s="235">
        <v>27.521836</v>
      </c>
      <c r="Q5" s="235">
        <v>75.754664000000005</v>
      </c>
      <c r="R5" s="235">
        <v>14.718234000000001</v>
      </c>
      <c r="S5" s="235">
        <v>33.481140000000003</v>
      </c>
      <c r="T5" s="235">
        <v>10.668854</v>
      </c>
      <c r="U5" s="235">
        <v>-2.5262600000000002</v>
      </c>
      <c r="V5" s="235">
        <v>-10.192350000000001</v>
      </c>
      <c r="W5" s="235">
        <v>6.2821099999999994</v>
      </c>
      <c r="X5" s="235">
        <v>3.13246</v>
      </c>
      <c r="Y5" s="235">
        <v>4.1601400000000002</v>
      </c>
      <c r="Z5" s="235">
        <v>2.8380700000000001</v>
      </c>
      <c r="AA5" s="235">
        <v>9.7490100000000002</v>
      </c>
      <c r="AB5" s="235">
        <v>16.001570000000001</v>
      </c>
      <c r="AC5" s="235">
        <v>9.5720700000000001</v>
      </c>
      <c r="AD5" s="235">
        <v>21.740169999999999</v>
      </c>
      <c r="AE5" s="235">
        <v>14.98456</v>
      </c>
      <c r="AF5" s="235">
        <v>10.01197</v>
      </c>
      <c r="AG5" s="235">
        <v>10.48507</v>
      </c>
      <c r="AH5" s="235">
        <v>13.671299999999999</v>
      </c>
      <c r="AI5" s="252">
        <v>11.7835</v>
      </c>
      <c r="AJ5" s="252">
        <v>1.5763499999999999</v>
      </c>
      <c r="AK5" s="252">
        <v>-4.5615100000000002</v>
      </c>
      <c r="AL5" s="252">
        <v>4.3772399999999996</v>
      </c>
      <c r="AM5" s="252">
        <v>6.30464</v>
      </c>
      <c r="AN5" s="211"/>
      <c r="AO5" s="211"/>
      <c r="AP5" s="211"/>
      <c r="AQ5" s="211"/>
      <c r="AR5" s="211"/>
      <c r="AS5" s="211"/>
      <c r="AT5" s="211"/>
      <c r="AU5" s="211"/>
      <c r="AV5" s="211"/>
      <c r="AW5" s="211"/>
      <c r="AX5" s="211"/>
      <c r="AY5" s="211"/>
    </row>
    <row r="6" spans="1:54" ht="15">
      <c r="A6" s="191">
        <f>YampaRiverInflow.TotalOutflow!A6</f>
        <v>43525</v>
      </c>
      <c r="B6" s="165">
        <v>4.9349999999999996</v>
      </c>
      <c r="C6" s="165">
        <v>8.8409999999999993</v>
      </c>
      <c r="D6" s="165">
        <v>5.12</v>
      </c>
      <c r="E6" s="235">
        <v>14.661334</v>
      </c>
      <c r="F6" s="235">
        <v>25.872128</v>
      </c>
      <c r="G6" s="235">
        <v>49.723404000000002</v>
      </c>
      <c r="H6" s="235">
        <v>19.559304000000001</v>
      </c>
      <c r="I6" s="235">
        <v>35.780078000000003</v>
      </c>
      <c r="J6" s="235">
        <v>21.771910000000002</v>
      </c>
      <c r="K6" s="235">
        <v>6.9283080000000012</v>
      </c>
      <c r="L6" s="235">
        <v>9.9853559999999995</v>
      </c>
      <c r="M6" s="235">
        <v>4.6072879999999996</v>
      </c>
      <c r="N6" s="235">
        <v>9.3644660000000002</v>
      </c>
      <c r="O6" s="235">
        <v>26.794340000000005</v>
      </c>
      <c r="P6" s="235">
        <v>39.915998000000002</v>
      </c>
      <c r="Q6" s="235">
        <v>66.375816</v>
      </c>
      <c r="R6" s="235">
        <v>17.63081</v>
      </c>
      <c r="S6" s="235">
        <v>62.605969999999999</v>
      </c>
      <c r="T6" s="235">
        <v>-10.494788</v>
      </c>
      <c r="U6" s="235">
        <v>-5.3588699999999996</v>
      </c>
      <c r="V6" s="235">
        <v>-15.49112</v>
      </c>
      <c r="W6" s="235">
        <v>36.322969999999998</v>
      </c>
      <c r="X6" s="235">
        <v>9.210090000000001</v>
      </c>
      <c r="Y6" s="235">
        <v>5.7764899999999999</v>
      </c>
      <c r="Z6" s="235">
        <v>9.2872199999999996</v>
      </c>
      <c r="AA6" s="235">
        <v>8.1139899999999994</v>
      </c>
      <c r="AB6" s="235">
        <v>9.8301200000000009</v>
      </c>
      <c r="AC6" s="235">
        <v>14.49926</v>
      </c>
      <c r="AD6" s="235">
        <v>12.03308</v>
      </c>
      <c r="AE6" s="235">
        <v>4.5342399999999996</v>
      </c>
      <c r="AF6" s="235">
        <v>19.332849999999997</v>
      </c>
      <c r="AG6" s="235">
        <v>6.37479</v>
      </c>
      <c r="AH6" s="235">
        <v>9.2942099999999996</v>
      </c>
      <c r="AI6" s="252">
        <v>12.6425</v>
      </c>
      <c r="AJ6" s="252">
        <v>6.9273500000000006</v>
      </c>
      <c r="AK6" s="252">
        <v>-7.20953</v>
      </c>
      <c r="AL6" s="252">
        <v>6.0791599999999999</v>
      </c>
      <c r="AM6" s="252">
        <v>6.5443199999999999</v>
      </c>
      <c r="AN6" s="211"/>
      <c r="AO6" s="211"/>
      <c r="AP6" s="211"/>
      <c r="AQ6" s="211"/>
      <c r="AR6" s="211"/>
      <c r="AS6" s="211"/>
      <c r="AT6" s="211"/>
      <c r="AU6" s="211"/>
      <c r="AV6" s="211"/>
      <c r="AW6" s="211"/>
      <c r="AX6" s="211"/>
      <c r="AY6" s="211"/>
    </row>
    <row r="7" spans="1:54" ht="15">
      <c r="A7" s="191">
        <f>YampaRiverInflow.TotalOutflow!A7</f>
        <v>43556</v>
      </c>
      <c r="B7" s="165">
        <v>3.4289999999999998</v>
      </c>
      <c r="C7" s="165">
        <v>8.4730000000000008</v>
      </c>
      <c r="D7" s="165">
        <v>8.1</v>
      </c>
      <c r="E7" s="235">
        <v>8.9184140000000003</v>
      </c>
      <c r="F7" s="235">
        <v>16.681022000000002</v>
      </c>
      <c r="G7" s="235">
        <v>25.769639999999999</v>
      </c>
      <c r="H7" s="235">
        <v>24.889088000000005</v>
      </c>
      <c r="I7" s="235">
        <v>28.007258</v>
      </c>
      <c r="J7" s="235">
        <v>23.441744000000003</v>
      </c>
      <c r="K7" s="235">
        <v>20.577144000000001</v>
      </c>
      <c r="L7" s="235">
        <v>25.502514000000001</v>
      </c>
      <c r="M7" s="235">
        <v>13.009960000000001</v>
      </c>
      <c r="N7" s="235">
        <v>4.4516200000000001</v>
      </c>
      <c r="O7" s="235">
        <v>18.399011999999999</v>
      </c>
      <c r="P7" s="235">
        <v>29.763325999999999</v>
      </c>
      <c r="Q7" s="235">
        <v>41.261670000000002</v>
      </c>
      <c r="R7" s="235">
        <v>7.7661820000000006</v>
      </c>
      <c r="S7" s="235">
        <v>14.708754000000001</v>
      </c>
      <c r="T7" s="235">
        <v>23.635946000000001</v>
      </c>
      <c r="U7" s="235">
        <v>6.8406400000000005</v>
      </c>
      <c r="V7" s="235">
        <v>-2.2138499999999999</v>
      </c>
      <c r="W7" s="235">
        <v>19.547470000000001</v>
      </c>
      <c r="X7" s="235">
        <v>11.52768</v>
      </c>
      <c r="Y7" s="235">
        <v>17.343669999999999</v>
      </c>
      <c r="Z7" s="235">
        <v>13.49269</v>
      </c>
      <c r="AA7" s="235">
        <v>4.6643299999999996</v>
      </c>
      <c r="AB7" s="235">
        <v>2.3306399999999998</v>
      </c>
      <c r="AC7" s="235">
        <v>9.179590000000001</v>
      </c>
      <c r="AD7" s="235">
        <v>14.534559999999999</v>
      </c>
      <c r="AE7" s="235">
        <v>4.0880400000000003</v>
      </c>
      <c r="AF7" s="235">
        <v>12.77216</v>
      </c>
      <c r="AG7" s="235">
        <v>7.4774700000000003</v>
      </c>
      <c r="AH7" s="235">
        <v>12.525</v>
      </c>
      <c r="AI7" s="252">
        <v>22.5366</v>
      </c>
      <c r="AJ7" s="252">
        <v>5.4246600000000003</v>
      </c>
      <c r="AK7" s="252">
        <v>-1.42597</v>
      </c>
      <c r="AL7" s="252">
        <v>9.8915199999999999</v>
      </c>
      <c r="AM7" s="252">
        <v>9.72743</v>
      </c>
      <c r="AN7" s="211"/>
      <c r="AO7" s="211"/>
      <c r="AP7" s="211"/>
      <c r="AQ7" s="211"/>
      <c r="AR7" s="211"/>
      <c r="AS7" s="211"/>
      <c r="AT7" s="211"/>
      <c r="AU7" s="211"/>
      <c r="AV7" s="211"/>
      <c r="AW7" s="211"/>
      <c r="AX7" s="211"/>
      <c r="AY7" s="211"/>
    </row>
    <row r="8" spans="1:54" ht="15">
      <c r="A8" s="191">
        <f>YampaRiverInflow.TotalOutflow!A8</f>
        <v>43586</v>
      </c>
      <c r="B8" s="165">
        <v>2.976</v>
      </c>
      <c r="C8" s="165">
        <v>4.7089999999999996</v>
      </c>
      <c r="D8" s="165">
        <v>6.0880000000000001</v>
      </c>
      <c r="E8" s="235">
        <v>10.194596000000001</v>
      </c>
      <c r="F8" s="235">
        <v>20.596146000000001</v>
      </c>
      <c r="G8" s="235">
        <v>42.715372000000002</v>
      </c>
      <c r="H8" s="235">
        <v>8.9217919999999999</v>
      </c>
      <c r="I8" s="235">
        <v>-0.27216800000000002</v>
      </c>
      <c r="J8" s="235">
        <v>-15.576908</v>
      </c>
      <c r="K8" s="235">
        <v>10.261580000000002</v>
      </c>
      <c r="L8" s="235">
        <v>14.939944000000001</v>
      </c>
      <c r="M8" s="235">
        <v>-6.4280240000000006</v>
      </c>
      <c r="N8" s="235">
        <v>-2.930132</v>
      </c>
      <c r="O8" s="235">
        <v>9.3170699999999993</v>
      </c>
      <c r="P8" s="235">
        <v>17.687328000000001</v>
      </c>
      <c r="Q8" s="235">
        <v>30.256135999999998</v>
      </c>
      <c r="R8" s="235">
        <v>9.5716059999999992</v>
      </c>
      <c r="S8" s="235">
        <v>29.325434000000005</v>
      </c>
      <c r="T8" s="235">
        <v>5.5503300000000007</v>
      </c>
      <c r="U8" s="235">
        <v>8.0619300000000003</v>
      </c>
      <c r="V8" s="235">
        <v>-4.66012</v>
      </c>
      <c r="W8" s="235">
        <v>9.683209999999999</v>
      </c>
      <c r="X8" s="235">
        <v>23.337949999999999</v>
      </c>
      <c r="Y8" s="235">
        <v>11.09249</v>
      </c>
      <c r="Z8" s="235">
        <v>14.89179</v>
      </c>
      <c r="AA8" s="235">
        <v>9.6852700000000009</v>
      </c>
      <c r="AB8" s="235">
        <v>5.5847100000000003</v>
      </c>
      <c r="AC8" s="235">
        <v>4.1686000000000005</v>
      </c>
      <c r="AD8" s="235">
        <v>14.016170000000001</v>
      </c>
      <c r="AE8" s="235">
        <v>5.02379</v>
      </c>
      <c r="AF8" s="235">
        <v>16.882990000000003</v>
      </c>
      <c r="AG8" s="235">
        <v>3.9549799999999999</v>
      </c>
      <c r="AH8" s="235">
        <v>10.53945</v>
      </c>
      <c r="AI8" s="252">
        <v>19.5229</v>
      </c>
      <c r="AJ8" s="252">
        <v>4.9721899999999994</v>
      </c>
      <c r="AK8" s="252">
        <v>1.2309300000000001</v>
      </c>
      <c r="AL8" s="252">
        <v>4.9847600000000005</v>
      </c>
      <c r="AM8" s="252">
        <v>9.3964200000000009</v>
      </c>
      <c r="AN8" s="211"/>
      <c r="AO8" s="211"/>
      <c r="AP8" s="211"/>
      <c r="AQ8" s="211"/>
      <c r="AR8" s="211"/>
      <c r="AS8" s="211"/>
      <c r="AT8" s="211"/>
      <c r="AU8" s="211"/>
      <c r="AV8" s="211"/>
      <c r="AW8" s="211"/>
      <c r="AX8" s="211"/>
      <c r="AY8" s="211"/>
    </row>
    <row r="9" spans="1:54" ht="15">
      <c r="A9" s="191">
        <f>YampaRiverInflow.TotalOutflow!A9</f>
        <v>43617</v>
      </c>
      <c r="B9" s="165">
        <v>0.8</v>
      </c>
      <c r="C9" s="165">
        <v>1.706</v>
      </c>
      <c r="D9" s="165">
        <v>7.782</v>
      </c>
      <c r="E9" s="235">
        <v>5.9863260000000009</v>
      </c>
      <c r="F9" s="235">
        <v>4.958564</v>
      </c>
      <c r="G9" s="235">
        <v>-2.5423</v>
      </c>
      <c r="H9" s="235">
        <v>8.1491520000000008</v>
      </c>
      <c r="I9" s="235">
        <v>20.665317999999999</v>
      </c>
      <c r="J9" s="235">
        <v>14.274572000000001</v>
      </c>
      <c r="K9" s="235">
        <v>14.059692000000002</v>
      </c>
      <c r="L9" s="235">
        <v>2.4844780000000002</v>
      </c>
      <c r="M9" s="235">
        <v>1.888352</v>
      </c>
      <c r="N9" s="235">
        <v>10.006266000000002</v>
      </c>
      <c r="O9" s="235">
        <v>19.542680000000001</v>
      </c>
      <c r="P9" s="235">
        <v>1.2684000000000002</v>
      </c>
      <c r="Q9" s="235">
        <v>4.9412060000000002</v>
      </c>
      <c r="R9" s="235">
        <v>-1.180104</v>
      </c>
      <c r="S9" s="235">
        <v>16.706314000000003</v>
      </c>
      <c r="T9" s="235">
        <v>1.3633040000000001</v>
      </c>
      <c r="U9" s="235">
        <v>-0.79383999999999999</v>
      </c>
      <c r="V9" s="235">
        <v>-23.251810000000003</v>
      </c>
      <c r="W9" s="235">
        <v>12.69872</v>
      </c>
      <c r="X9" s="235">
        <v>19.039000000000001</v>
      </c>
      <c r="Y9" s="235">
        <v>6.8687700000000005</v>
      </c>
      <c r="Z9" s="235">
        <v>14.246139999999999</v>
      </c>
      <c r="AA9" s="235">
        <v>18.845080000000003</v>
      </c>
      <c r="AB9" s="235">
        <v>7.4909099999999995</v>
      </c>
      <c r="AC9" s="235">
        <v>13.8124</v>
      </c>
      <c r="AD9" s="235">
        <v>24.775919999999999</v>
      </c>
      <c r="AE9" s="235">
        <v>9.7531100000000013</v>
      </c>
      <c r="AF9" s="235">
        <v>18.740459999999999</v>
      </c>
      <c r="AG9" s="235">
        <v>5.9942099999999998</v>
      </c>
      <c r="AH9" s="235">
        <v>10.93661</v>
      </c>
      <c r="AI9" s="252">
        <v>14.07673</v>
      </c>
      <c r="AJ9" s="252">
        <v>3.54962</v>
      </c>
      <c r="AK9" s="252">
        <v>6.4226899999999993</v>
      </c>
      <c r="AL9" s="252">
        <v>10.59356</v>
      </c>
      <c r="AM9" s="252">
        <v>1.32226</v>
      </c>
      <c r="AN9" s="211"/>
      <c r="AO9" s="211"/>
      <c r="AP9" s="211"/>
      <c r="AQ9" s="211"/>
      <c r="AR9" s="211"/>
      <c r="AS9" s="211"/>
      <c r="AT9" s="211"/>
      <c r="AU9" s="211"/>
      <c r="AV9" s="211"/>
      <c r="AW9" s="211"/>
      <c r="AX9" s="211"/>
      <c r="AY9" s="211"/>
    </row>
    <row r="10" spans="1:54" ht="15">
      <c r="A10" s="191">
        <f>YampaRiverInflow.TotalOutflow!A10</f>
        <v>43647</v>
      </c>
      <c r="B10" s="165">
        <v>9.9469999999999992</v>
      </c>
      <c r="C10" s="165">
        <v>10.683999999999999</v>
      </c>
      <c r="D10" s="165">
        <v>18.847000000000001</v>
      </c>
      <c r="E10" s="235">
        <v>4.2121279999999999</v>
      </c>
      <c r="F10" s="235">
        <v>14.528888</v>
      </c>
      <c r="G10" s="235">
        <v>41.655764000000005</v>
      </c>
      <c r="H10" s="235">
        <v>46.755935999999998</v>
      </c>
      <c r="I10" s="235">
        <v>13.937982000000002</v>
      </c>
      <c r="J10" s="235">
        <v>-9.5202080000000002</v>
      </c>
      <c r="K10" s="235">
        <v>16.145548000000002</v>
      </c>
      <c r="L10" s="235">
        <v>8.3940580000000011</v>
      </c>
      <c r="M10" s="235">
        <v>24.153351999999998</v>
      </c>
      <c r="N10" s="235">
        <v>8.4327039999999993</v>
      </c>
      <c r="O10" s="235">
        <v>3.5028120000000005</v>
      </c>
      <c r="P10" s="235">
        <v>15.702810000000001</v>
      </c>
      <c r="Q10" s="235">
        <v>2.0310160000000002</v>
      </c>
      <c r="R10" s="235">
        <v>8.0089059999999996</v>
      </c>
      <c r="S10" s="235">
        <v>20.697440000000004</v>
      </c>
      <c r="T10" s="235">
        <v>17.755964000000002</v>
      </c>
      <c r="U10" s="235">
        <v>11.63293</v>
      </c>
      <c r="V10" s="235">
        <v>-12.476629999999998</v>
      </c>
      <c r="W10" s="235">
        <v>23.625509999999998</v>
      </c>
      <c r="X10" s="235">
        <v>20.54889</v>
      </c>
      <c r="Y10" s="235">
        <v>8.319090000000001</v>
      </c>
      <c r="Z10" s="235">
        <v>20.105460000000001</v>
      </c>
      <c r="AA10" s="235">
        <v>19.50067</v>
      </c>
      <c r="AB10" s="235">
        <v>8.3446700000000007</v>
      </c>
      <c r="AC10" s="235">
        <v>18.455950000000001</v>
      </c>
      <c r="AD10" s="235">
        <v>31.79073</v>
      </c>
      <c r="AE10" s="235">
        <v>14.55987</v>
      </c>
      <c r="AF10" s="235">
        <v>21.886839999999999</v>
      </c>
      <c r="AG10" s="235">
        <v>25.583909999999999</v>
      </c>
      <c r="AH10" s="235">
        <v>21.074020000000001</v>
      </c>
      <c r="AI10" s="252">
        <v>18.544400000000003</v>
      </c>
      <c r="AJ10" s="252">
        <v>6.5901300000000003</v>
      </c>
      <c r="AK10" s="252">
        <v>14.91146</v>
      </c>
      <c r="AL10" s="252">
        <v>14.38373</v>
      </c>
      <c r="AM10" s="252">
        <v>27.614090000000001</v>
      </c>
      <c r="AN10" s="211"/>
      <c r="AO10" s="211"/>
      <c r="AP10" s="211"/>
      <c r="AQ10" s="211"/>
      <c r="AR10" s="211"/>
      <c r="AS10" s="211"/>
      <c r="AT10" s="211"/>
      <c r="AU10" s="211"/>
      <c r="AV10" s="211"/>
      <c r="AW10" s="211"/>
      <c r="AX10" s="211"/>
      <c r="AY10" s="211"/>
    </row>
    <row r="11" spans="1:54" ht="15">
      <c r="A11" s="191">
        <f>YampaRiverInflow.TotalOutflow!A11</f>
        <v>43678</v>
      </c>
      <c r="B11" s="165">
        <v>16.434999999999999</v>
      </c>
      <c r="C11" s="165">
        <v>12.907</v>
      </c>
      <c r="D11" s="165">
        <v>17.846</v>
      </c>
      <c r="E11" s="235">
        <v>25.242690000000003</v>
      </c>
      <c r="F11" s="235">
        <v>23.597766000000004</v>
      </c>
      <c r="G11" s="235">
        <v>33.662408000000006</v>
      </c>
      <c r="H11" s="235">
        <v>46.49971</v>
      </c>
      <c r="I11" s="235">
        <v>0.7424400000000001</v>
      </c>
      <c r="J11" s="235">
        <v>14.672851999999999</v>
      </c>
      <c r="K11" s="235">
        <v>32.564776000000002</v>
      </c>
      <c r="L11" s="235">
        <v>18.685385999999998</v>
      </c>
      <c r="M11" s="235">
        <v>18.337461999999999</v>
      </c>
      <c r="N11" s="235">
        <v>16.435265999999999</v>
      </c>
      <c r="O11" s="235">
        <v>21.988620000000001</v>
      </c>
      <c r="P11" s="235">
        <v>28.766426000000003</v>
      </c>
      <c r="Q11" s="235">
        <v>19.739957999999998</v>
      </c>
      <c r="R11" s="235">
        <v>11.451958000000001</v>
      </c>
      <c r="S11" s="235">
        <v>20.660824000000002</v>
      </c>
      <c r="T11" s="235">
        <v>13.796706</v>
      </c>
      <c r="U11" s="235">
        <v>9.7706299999999988</v>
      </c>
      <c r="V11" s="235">
        <v>7.4435000000000002</v>
      </c>
      <c r="W11" s="235">
        <v>20.504860000000001</v>
      </c>
      <c r="X11" s="235">
        <v>22.135639999999999</v>
      </c>
      <c r="Y11" s="235">
        <v>5.2130799999999997</v>
      </c>
      <c r="Z11" s="235">
        <v>14.802440000000001</v>
      </c>
      <c r="AA11" s="235">
        <v>21.94164</v>
      </c>
      <c r="AB11" s="235">
        <v>8.4181799999999996</v>
      </c>
      <c r="AC11" s="235">
        <v>21.659500000000001</v>
      </c>
      <c r="AD11" s="235">
        <v>35.8294</v>
      </c>
      <c r="AE11" s="235">
        <v>14.210139999999999</v>
      </c>
      <c r="AF11" s="235">
        <v>24.195160000000001</v>
      </c>
      <c r="AG11" s="235">
        <v>26.496269999999999</v>
      </c>
      <c r="AH11" s="235">
        <v>24.024999999999999</v>
      </c>
      <c r="AI11" s="252">
        <v>22.344560000000001</v>
      </c>
      <c r="AJ11" s="252">
        <v>9.8739599999999985</v>
      </c>
      <c r="AK11" s="252">
        <v>13.84548</v>
      </c>
      <c r="AL11" s="252">
        <v>16.93469</v>
      </c>
      <c r="AM11" s="252">
        <v>14.48996</v>
      </c>
      <c r="AN11" s="211"/>
      <c r="AO11" s="211"/>
      <c r="AP11" s="211"/>
      <c r="AQ11" s="211"/>
      <c r="AR11" s="211"/>
      <c r="AS11" s="211"/>
      <c r="AT11" s="211"/>
      <c r="AU11" s="211"/>
      <c r="AV11" s="211"/>
      <c r="AW11" s="211"/>
      <c r="AX11" s="211"/>
      <c r="AY11" s="211"/>
    </row>
    <row r="12" spans="1:54" ht="15">
      <c r="A12" s="191">
        <f>YampaRiverInflow.TotalOutflow!A12</f>
        <v>43709</v>
      </c>
      <c r="B12" s="165">
        <v>11.779</v>
      </c>
      <c r="C12" s="165">
        <v>15.407999999999999</v>
      </c>
      <c r="D12" s="165">
        <v>10.945</v>
      </c>
      <c r="E12" s="235">
        <v>17.374620000000004</v>
      </c>
      <c r="F12" s="235">
        <v>24.377366000000002</v>
      </c>
      <c r="G12" s="235">
        <v>9.1880220000000001</v>
      </c>
      <c r="H12" s="235">
        <v>20.53886</v>
      </c>
      <c r="I12" s="235">
        <v>12.485670000000001</v>
      </c>
      <c r="J12" s="235">
        <v>12.587112000000001</v>
      </c>
      <c r="K12" s="235">
        <v>13.715842000000002</v>
      </c>
      <c r="L12" s="235">
        <v>14.078788000000001</v>
      </c>
      <c r="M12" s="235">
        <v>17.133922000000002</v>
      </c>
      <c r="N12" s="235">
        <v>36.728893999999997</v>
      </c>
      <c r="O12" s="235">
        <v>21.500264000000001</v>
      </c>
      <c r="P12" s="235">
        <v>26.366382000000002</v>
      </c>
      <c r="Q12" s="235">
        <v>15.737406</v>
      </c>
      <c r="R12" s="235">
        <v>14.914582000000003</v>
      </c>
      <c r="S12" s="235">
        <v>14.839589999999999</v>
      </c>
      <c r="T12" s="235">
        <v>10.647540000000001</v>
      </c>
      <c r="U12" s="235">
        <v>-6.0112700000000006</v>
      </c>
      <c r="V12" s="235">
        <v>19.914009999999998</v>
      </c>
      <c r="W12" s="235">
        <v>13.555149999999999</v>
      </c>
      <c r="X12" s="235">
        <v>15.397549999999999</v>
      </c>
      <c r="Y12" s="235">
        <v>7.1036899999999994</v>
      </c>
      <c r="Z12" s="235">
        <v>8.6973899999999986</v>
      </c>
      <c r="AA12" s="235">
        <v>11.841569999999999</v>
      </c>
      <c r="AB12" s="235">
        <v>3.6388400000000001</v>
      </c>
      <c r="AC12" s="235">
        <v>18.084299999999999</v>
      </c>
      <c r="AD12" s="235">
        <v>24.926950000000001</v>
      </c>
      <c r="AE12" s="235">
        <v>13.032249999999999</v>
      </c>
      <c r="AF12" s="235">
        <v>14.707469999999999</v>
      </c>
      <c r="AG12" s="235">
        <v>15.101129999999999</v>
      </c>
      <c r="AH12" s="235">
        <v>9.3519199999999998</v>
      </c>
      <c r="AI12" s="252">
        <v>35.037589999999994</v>
      </c>
      <c r="AJ12" s="252">
        <v>-2.8639899999999998</v>
      </c>
      <c r="AK12" s="252">
        <v>6.7481800000000005</v>
      </c>
      <c r="AL12" s="252">
        <v>15.02529</v>
      </c>
      <c r="AM12" s="252">
        <v>11.451879999999999</v>
      </c>
      <c r="AN12" s="211"/>
      <c r="AO12" s="211"/>
      <c r="AP12" s="211"/>
      <c r="AQ12" s="211"/>
      <c r="AR12" s="211"/>
      <c r="AS12" s="211"/>
      <c r="AT12" s="211"/>
      <c r="AU12" s="211"/>
      <c r="AV12" s="211"/>
      <c r="AW12" s="211"/>
      <c r="AX12" s="211"/>
      <c r="AY12" s="211"/>
    </row>
    <row r="13" spans="1:54" ht="15">
      <c r="A13" s="191">
        <f>YampaRiverInflow.TotalOutflow!A13</f>
        <v>43739</v>
      </c>
      <c r="B13" s="165">
        <v>7.1909999999999998</v>
      </c>
      <c r="C13" s="165">
        <v>9.2100000000000009</v>
      </c>
      <c r="D13" s="165">
        <v>5.6680000000000001</v>
      </c>
      <c r="E13" s="235">
        <v>13.100300000000001</v>
      </c>
      <c r="F13" s="235">
        <v>0.89675000000000005</v>
      </c>
      <c r="G13" s="235">
        <v>27.212436</v>
      </c>
      <c r="H13" s="235">
        <v>21.019506</v>
      </c>
      <c r="I13" s="235">
        <v>15.296984</v>
      </c>
      <c r="J13" s="235">
        <v>17.363528000000002</v>
      </c>
      <c r="K13" s="235">
        <v>15.145718</v>
      </c>
      <c r="L13" s="235">
        <v>19.380140000000001</v>
      </c>
      <c r="M13" s="235">
        <v>13.376776000000001</v>
      </c>
      <c r="N13" s="235">
        <v>4.7494760000000005</v>
      </c>
      <c r="O13" s="235">
        <v>8.6108960000000003</v>
      </c>
      <c r="P13" s="235">
        <v>17.934583999999997</v>
      </c>
      <c r="Q13" s="235">
        <v>11.836898000000001</v>
      </c>
      <c r="R13" s="235">
        <v>11.503132000000001</v>
      </c>
      <c r="S13" s="235">
        <v>12.135444000000001</v>
      </c>
      <c r="T13" s="235">
        <v>6.3876860000000004</v>
      </c>
      <c r="U13" s="235">
        <v>-7.82599</v>
      </c>
      <c r="V13" s="235">
        <v>24.362849999999998</v>
      </c>
      <c r="W13" s="235">
        <v>10.95425</v>
      </c>
      <c r="X13" s="235">
        <v>11.723360000000001</v>
      </c>
      <c r="Y13" s="235">
        <v>4.6145899999999997</v>
      </c>
      <c r="Z13" s="235">
        <v>6.6953500000000004</v>
      </c>
      <c r="AA13" s="235">
        <v>9.5123700000000007</v>
      </c>
      <c r="AB13" s="235">
        <v>-0.49925999999999998</v>
      </c>
      <c r="AC13" s="235">
        <v>18.132660000000001</v>
      </c>
      <c r="AD13" s="235">
        <v>19.22006</v>
      </c>
      <c r="AE13" s="235">
        <v>10.97871</v>
      </c>
      <c r="AF13" s="235">
        <v>13.21185</v>
      </c>
      <c r="AG13" s="235">
        <v>14.04824</v>
      </c>
      <c r="AH13" s="235">
        <v>6.9533999999999994</v>
      </c>
      <c r="AI13" s="252">
        <v>23.35398</v>
      </c>
      <c r="AJ13" s="252">
        <v>-2.8656299999999999</v>
      </c>
      <c r="AK13" s="252">
        <v>2.3012199999999998</v>
      </c>
      <c r="AL13" s="252">
        <v>14.73507</v>
      </c>
      <c r="AM13" s="252">
        <v>8.505370000000001</v>
      </c>
      <c r="AN13" s="211"/>
      <c r="AO13" s="211"/>
      <c r="AP13" s="211"/>
      <c r="AQ13" s="211"/>
      <c r="AR13" s="211"/>
      <c r="AS13" s="211"/>
      <c r="AT13" s="211"/>
      <c r="AU13" s="211"/>
      <c r="AV13" s="211"/>
      <c r="AW13" s="211"/>
      <c r="AX13" s="211"/>
      <c r="AY13" s="211"/>
    </row>
    <row r="14" spans="1:54" ht="15">
      <c r="A14" s="191">
        <f>YampaRiverInflow.TotalOutflow!A14</f>
        <v>43770</v>
      </c>
      <c r="B14" s="165">
        <v>6.6950000000000003</v>
      </c>
      <c r="C14" s="165">
        <v>9.1010000000000009</v>
      </c>
      <c r="D14" s="165">
        <v>5.7000000000000002E-2</v>
      </c>
      <c r="E14" s="235">
        <v>15.881826</v>
      </c>
      <c r="F14" s="235">
        <v>12.644528000000001</v>
      </c>
      <c r="G14" s="235">
        <v>20.419766000000003</v>
      </c>
      <c r="H14" s="235">
        <v>19.335204000000001</v>
      </c>
      <c r="I14" s="235">
        <v>16.094632000000001</v>
      </c>
      <c r="J14" s="235">
        <v>11.450326</v>
      </c>
      <c r="K14" s="235">
        <v>26.131626000000004</v>
      </c>
      <c r="L14" s="235">
        <v>8.3835399999999982</v>
      </c>
      <c r="M14" s="235">
        <v>1.6175140000000001</v>
      </c>
      <c r="N14" s="235">
        <v>4.4911860000000008</v>
      </c>
      <c r="O14" s="235">
        <v>8.991363999999999</v>
      </c>
      <c r="P14" s="235">
        <v>10.960080000000001</v>
      </c>
      <c r="Q14" s="235">
        <v>12.147136</v>
      </c>
      <c r="R14" s="235">
        <v>3.6625680000000003</v>
      </c>
      <c r="S14" s="235">
        <v>15.820898000000001</v>
      </c>
      <c r="T14" s="235">
        <v>14.533392000000001</v>
      </c>
      <c r="U14" s="235">
        <v>-12.37326</v>
      </c>
      <c r="V14" s="235">
        <v>14.93168</v>
      </c>
      <c r="W14" s="235">
        <v>-5.1652700000000005</v>
      </c>
      <c r="X14" s="235">
        <v>10.395850000000001</v>
      </c>
      <c r="Y14" s="235">
        <v>4.0648400000000002</v>
      </c>
      <c r="Z14" s="235">
        <v>3.5380700000000003</v>
      </c>
      <c r="AA14" s="235">
        <v>7.5272700000000006</v>
      </c>
      <c r="AB14" s="235">
        <v>13.11669</v>
      </c>
      <c r="AC14" s="235">
        <v>15.47784</v>
      </c>
      <c r="AD14" s="235">
        <v>21.893450000000001</v>
      </c>
      <c r="AE14" s="235">
        <v>12.1463</v>
      </c>
      <c r="AF14" s="235">
        <v>8.651209999999999</v>
      </c>
      <c r="AG14" s="235">
        <v>9.7618099999999988</v>
      </c>
      <c r="AH14" s="235">
        <v>16.488720000000001</v>
      </c>
      <c r="AI14" s="252">
        <v>4.6226700000000003</v>
      </c>
      <c r="AJ14" s="252">
        <v>5.9689499999999995</v>
      </c>
      <c r="AK14" s="252">
        <v>-1.0023</v>
      </c>
      <c r="AL14" s="252">
        <v>2.8529</v>
      </c>
      <c r="AM14" s="252">
        <v>5.8924399999999997</v>
      </c>
      <c r="AN14" s="211"/>
      <c r="AO14" s="211"/>
      <c r="AP14" s="211"/>
      <c r="AQ14" s="211"/>
      <c r="AR14" s="211"/>
      <c r="AS14" s="211"/>
      <c r="AT14" s="211"/>
      <c r="AU14" s="211"/>
      <c r="AV14" s="211"/>
      <c r="AW14" s="211"/>
      <c r="AX14" s="211"/>
      <c r="AY14" s="211"/>
    </row>
    <row r="15" spans="1:54" ht="15">
      <c r="A15" s="191">
        <f>YampaRiverInflow.TotalOutflow!A15</f>
        <v>43800</v>
      </c>
      <c r="B15" s="165">
        <v>6.9420000000000002</v>
      </c>
      <c r="C15" s="165">
        <v>6.5640000000000001</v>
      </c>
      <c r="D15" s="165">
        <v>4.8710000000000004</v>
      </c>
      <c r="E15" s="235">
        <v>12.228878</v>
      </c>
      <c r="F15" s="235">
        <v>26.422100000000004</v>
      </c>
      <c r="G15" s="235">
        <v>30.541180000000001</v>
      </c>
      <c r="H15" s="235">
        <v>25.264988000000002</v>
      </c>
      <c r="I15" s="235">
        <v>17.192216000000002</v>
      </c>
      <c r="J15" s="235">
        <v>14.472434000000002</v>
      </c>
      <c r="K15" s="235">
        <v>14.617889999999999</v>
      </c>
      <c r="L15" s="235">
        <v>12.40625</v>
      </c>
      <c r="M15" s="235">
        <v>14.303154000000003</v>
      </c>
      <c r="N15" s="235">
        <v>8.5718779999999999</v>
      </c>
      <c r="O15" s="235">
        <v>16.566911999999999</v>
      </c>
      <c r="P15" s="235">
        <v>23.606604000000004</v>
      </c>
      <c r="Q15" s="235">
        <v>11.927992</v>
      </c>
      <c r="R15" s="235">
        <v>18.697578</v>
      </c>
      <c r="S15" s="235">
        <v>16.272072000000001</v>
      </c>
      <c r="T15" s="235">
        <v>6.2282960000000003</v>
      </c>
      <c r="U15" s="235">
        <v>-16.238409999999998</v>
      </c>
      <c r="V15" s="235">
        <v>12.00187</v>
      </c>
      <c r="W15" s="235">
        <v>6.5915499999999998</v>
      </c>
      <c r="X15" s="235">
        <v>12.228569999999999</v>
      </c>
      <c r="Y15" s="235">
        <v>1.01868</v>
      </c>
      <c r="Z15" s="235">
        <v>6.6875100000000005</v>
      </c>
      <c r="AA15" s="235">
        <v>11.483219999999999</v>
      </c>
      <c r="AB15" s="235">
        <v>-2.7016499999999999</v>
      </c>
      <c r="AC15" s="235">
        <v>25.948370000000001</v>
      </c>
      <c r="AD15" s="235">
        <v>22.778939999999999</v>
      </c>
      <c r="AE15" s="235">
        <v>11.792920000000001</v>
      </c>
      <c r="AF15" s="235">
        <v>17.610810000000001</v>
      </c>
      <c r="AG15" s="235">
        <v>24.307770000000001</v>
      </c>
      <c r="AH15" s="235">
        <v>18.407709999999998</v>
      </c>
      <c r="AI15" s="252">
        <v>2.61571</v>
      </c>
      <c r="AJ15" s="252">
        <v>-1.4079200000000001</v>
      </c>
      <c r="AK15" s="252">
        <v>-6.0315000000000003</v>
      </c>
      <c r="AL15" s="252">
        <v>15.691600000000001</v>
      </c>
      <c r="AM15" s="252">
        <v>6.0872700000000002</v>
      </c>
      <c r="AN15" s="211"/>
      <c r="AO15" s="211"/>
      <c r="AP15" s="211"/>
      <c r="AQ15" s="211"/>
      <c r="AR15" s="211"/>
      <c r="AS15" s="211"/>
      <c r="AT15" s="211"/>
      <c r="AU15" s="211"/>
      <c r="AV15" s="211"/>
      <c r="AW15" s="211"/>
      <c r="AX15" s="211"/>
      <c r="AY15" s="211"/>
    </row>
    <row r="16" spans="1:54" ht="15">
      <c r="A16" s="191">
        <f>YampaRiverInflow.TotalOutflow!A16</f>
        <v>43831</v>
      </c>
      <c r="B16" s="165">
        <v>9.0960000000000001</v>
      </c>
      <c r="C16" s="165">
        <v>10.512</v>
      </c>
      <c r="D16" s="165">
        <v>10.731999999999999</v>
      </c>
      <c r="E16" s="235">
        <v>13.836252</v>
      </c>
      <c r="F16" s="235">
        <v>13.248782</v>
      </c>
      <c r="G16" s="235">
        <v>20.046610000000001</v>
      </c>
      <c r="H16" s="235">
        <v>26.309258000000003</v>
      </c>
      <c r="I16" s="235">
        <v>13.399138000000001</v>
      </c>
      <c r="J16" s="235">
        <v>7.5585960000000014</v>
      </c>
      <c r="K16" s="235">
        <v>17.579034</v>
      </c>
      <c r="L16" s="235">
        <v>17.167010000000001</v>
      </c>
      <c r="M16" s="235">
        <v>17.192004000000001</v>
      </c>
      <c r="N16" s="235">
        <v>16.305914000000001</v>
      </c>
      <c r="O16" s="235">
        <v>18.317238</v>
      </c>
      <c r="P16" s="235">
        <v>101.21908400000001</v>
      </c>
      <c r="Q16" s="235">
        <v>14.084605999999999</v>
      </c>
      <c r="R16" s="235">
        <v>35.531559999999999</v>
      </c>
      <c r="S16" s="235">
        <v>11.366462</v>
      </c>
      <c r="T16" s="235">
        <v>12.906422000000001</v>
      </c>
      <c r="U16" s="235">
        <v>-12.26146</v>
      </c>
      <c r="V16" s="235">
        <v>9.9685600000000001</v>
      </c>
      <c r="W16" s="235">
        <v>3.9182399999999999</v>
      </c>
      <c r="X16" s="235">
        <v>5.2524799999999994</v>
      </c>
      <c r="Y16" s="235">
        <v>0.65434000000000003</v>
      </c>
      <c r="Z16" s="235">
        <v>10.38495</v>
      </c>
      <c r="AA16" s="235">
        <v>14.23559</v>
      </c>
      <c r="AB16" s="235">
        <v>9.8203300000000002</v>
      </c>
      <c r="AC16" s="235">
        <v>24.700430000000001</v>
      </c>
      <c r="AD16" s="235">
        <v>22.069479999999999</v>
      </c>
      <c r="AE16" s="235">
        <v>12.57952</v>
      </c>
      <c r="AF16" s="235">
        <v>19.210369999999998</v>
      </c>
      <c r="AG16" s="235">
        <v>24.414390000000001</v>
      </c>
      <c r="AH16" s="235">
        <v>14.356399999999999</v>
      </c>
      <c r="AI16" s="252">
        <v>-5.5168900000000001</v>
      </c>
      <c r="AJ16" s="252">
        <v>8.7599999999999997E-2</v>
      </c>
      <c r="AK16" s="252">
        <v>10.52117</v>
      </c>
      <c r="AL16" s="252">
        <v>15.80128</v>
      </c>
      <c r="AM16" s="252">
        <v>6.6924780000000004</v>
      </c>
      <c r="AN16" s="211"/>
      <c r="AO16" s="211"/>
      <c r="AP16" s="211"/>
      <c r="AQ16" s="211"/>
      <c r="AR16" s="211"/>
      <c r="AS16" s="211"/>
      <c r="AT16" s="211"/>
      <c r="AU16" s="211"/>
      <c r="AV16" s="211"/>
      <c r="AW16" s="211"/>
      <c r="AX16" s="211"/>
      <c r="AY16" s="211"/>
    </row>
    <row r="17" spans="1:51" ht="15">
      <c r="A17" s="191">
        <f>YampaRiverInflow.TotalOutflow!A17</f>
        <v>43862</v>
      </c>
      <c r="B17" s="165">
        <v>12.368</v>
      </c>
      <c r="C17" s="165">
        <v>10.584</v>
      </c>
      <c r="D17" s="165">
        <v>3.8969999999999998</v>
      </c>
      <c r="E17" s="235">
        <v>24.945210000000003</v>
      </c>
      <c r="F17" s="235">
        <v>20.465412000000001</v>
      </c>
      <c r="G17" s="235">
        <v>17.773367999999998</v>
      </c>
      <c r="H17" s="235">
        <v>21.627798000000002</v>
      </c>
      <c r="I17" s="235">
        <v>24.398584000000003</v>
      </c>
      <c r="J17" s="235">
        <v>22.760021999999999</v>
      </c>
      <c r="K17" s="235">
        <v>20.288758000000001</v>
      </c>
      <c r="L17" s="235">
        <v>20.558418000000003</v>
      </c>
      <c r="M17" s="235">
        <v>7.514894</v>
      </c>
      <c r="N17" s="235">
        <v>19.425978000000001</v>
      </c>
      <c r="O17" s="235">
        <v>27.521836</v>
      </c>
      <c r="P17" s="235">
        <v>75.754664000000005</v>
      </c>
      <c r="Q17" s="235">
        <v>14.718234000000001</v>
      </c>
      <c r="R17" s="235">
        <v>33.481140000000003</v>
      </c>
      <c r="S17" s="235">
        <v>10.668854</v>
      </c>
      <c r="T17" s="235">
        <v>-2.5262600000000002</v>
      </c>
      <c r="U17" s="235">
        <v>-10.192350000000001</v>
      </c>
      <c r="V17" s="235">
        <v>6.2821099999999994</v>
      </c>
      <c r="W17" s="235">
        <v>3.13246</v>
      </c>
      <c r="X17" s="235">
        <v>4.1601400000000002</v>
      </c>
      <c r="Y17" s="235">
        <v>2.8380700000000001</v>
      </c>
      <c r="Z17" s="235">
        <v>9.7490100000000002</v>
      </c>
      <c r="AA17" s="235">
        <v>16.001570000000001</v>
      </c>
      <c r="AB17" s="235">
        <v>9.5720700000000001</v>
      </c>
      <c r="AC17" s="235">
        <v>21.740169999999999</v>
      </c>
      <c r="AD17" s="235">
        <v>14.98456</v>
      </c>
      <c r="AE17" s="235">
        <v>10.01197</v>
      </c>
      <c r="AF17" s="235">
        <v>10.48507</v>
      </c>
      <c r="AG17" s="235">
        <v>13.671299999999999</v>
      </c>
      <c r="AH17" s="235">
        <v>11.7835</v>
      </c>
      <c r="AI17" s="252">
        <v>1.5763499999999999</v>
      </c>
      <c r="AJ17" s="252">
        <v>-4.5615100000000002</v>
      </c>
      <c r="AK17" s="252">
        <v>4.3772399999999996</v>
      </c>
      <c r="AL17" s="252">
        <v>6.30464</v>
      </c>
      <c r="AM17" s="252">
        <v>11.420924000000001</v>
      </c>
      <c r="AN17" s="211"/>
      <c r="AO17" s="211"/>
      <c r="AP17" s="211"/>
      <c r="AQ17" s="211"/>
      <c r="AR17" s="211"/>
      <c r="AS17" s="211"/>
      <c r="AT17" s="211"/>
      <c r="AU17" s="211"/>
      <c r="AV17" s="211"/>
      <c r="AW17" s="211"/>
      <c r="AX17" s="211"/>
      <c r="AY17" s="211"/>
    </row>
    <row r="18" spans="1:51" ht="15">
      <c r="A18" s="191">
        <f>YampaRiverInflow.TotalOutflow!A18</f>
        <v>43891</v>
      </c>
      <c r="B18" s="165">
        <v>5.0149999999999997</v>
      </c>
      <c r="C18" s="165">
        <v>8.0739999999999998</v>
      </c>
      <c r="D18" s="165">
        <v>5.12</v>
      </c>
      <c r="E18" s="235">
        <v>25.872128</v>
      </c>
      <c r="F18" s="235">
        <v>49.723404000000002</v>
      </c>
      <c r="G18" s="235">
        <v>19.559304000000001</v>
      </c>
      <c r="H18" s="235">
        <v>35.780078000000003</v>
      </c>
      <c r="I18" s="235">
        <v>21.771910000000002</v>
      </c>
      <c r="J18" s="235">
        <v>6.9283080000000012</v>
      </c>
      <c r="K18" s="235">
        <v>9.9853559999999995</v>
      </c>
      <c r="L18" s="235">
        <v>4.6072879999999996</v>
      </c>
      <c r="M18" s="235">
        <v>9.3644660000000002</v>
      </c>
      <c r="N18" s="235">
        <v>26.794340000000005</v>
      </c>
      <c r="O18" s="235">
        <v>39.915998000000002</v>
      </c>
      <c r="P18" s="235">
        <v>66.375816</v>
      </c>
      <c r="Q18" s="235">
        <v>17.63081</v>
      </c>
      <c r="R18" s="235">
        <v>62.605969999999999</v>
      </c>
      <c r="S18" s="235">
        <v>-10.494788</v>
      </c>
      <c r="T18" s="235">
        <v>-5.3588699999999996</v>
      </c>
      <c r="U18" s="235">
        <v>-15.49112</v>
      </c>
      <c r="V18" s="235">
        <v>36.322969999999998</v>
      </c>
      <c r="W18" s="235">
        <v>9.210090000000001</v>
      </c>
      <c r="X18" s="235">
        <v>5.7764899999999999</v>
      </c>
      <c r="Y18" s="235">
        <v>9.2872199999999996</v>
      </c>
      <c r="Z18" s="235">
        <v>8.1139899999999994</v>
      </c>
      <c r="AA18" s="235">
        <v>9.8301200000000009</v>
      </c>
      <c r="AB18" s="235">
        <v>14.49926</v>
      </c>
      <c r="AC18" s="235">
        <v>12.03308</v>
      </c>
      <c r="AD18" s="235">
        <v>4.5342399999999996</v>
      </c>
      <c r="AE18" s="235">
        <v>19.332849999999997</v>
      </c>
      <c r="AF18" s="235">
        <v>6.37479</v>
      </c>
      <c r="AG18" s="235">
        <v>9.2942099999999996</v>
      </c>
      <c r="AH18" s="235">
        <v>12.6425</v>
      </c>
      <c r="AI18" s="252">
        <v>6.9273500000000006</v>
      </c>
      <c r="AJ18" s="252">
        <v>-7.20953</v>
      </c>
      <c r="AK18" s="252">
        <v>6.0791599999999999</v>
      </c>
      <c r="AL18" s="252">
        <v>6.5443199999999999</v>
      </c>
      <c r="AM18" s="252">
        <v>13.23695</v>
      </c>
      <c r="AN18" s="211"/>
      <c r="AO18" s="211"/>
      <c r="AP18" s="211"/>
      <c r="AQ18" s="211"/>
      <c r="AR18" s="211"/>
      <c r="AS18" s="211"/>
      <c r="AT18" s="211"/>
      <c r="AU18" s="211"/>
      <c r="AV18" s="211"/>
      <c r="AW18" s="211"/>
      <c r="AX18" s="211"/>
      <c r="AY18" s="211"/>
    </row>
    <row r="19" spans="1:51" ht="15">
      <c r="A19" s="191">
        <f>YampaRiverInflow.TotalOutflow!A19</f>
        <v>43922</v>
      </c>
      <c r="B19" s="165">
        <v>4.2430000000000003</v>
      </c>
      <c r="C19" s="165">
        <v>7.9530000000000003</v>
      </c>
      <c r="D19" s="165">
        <v>8.1</v>
      </c>
      <c r="E19" s="235">
        <v>16.681022000000002</v>
      </c>
      <c r="F19" s="235">
        <v>25.769639999999999</v>
      </c>
      <c r="G19" s="235">
        <v>24.889088000000005</v>
      </c>
      <c r="H19" s="235">
        <v>28.007258</v>
      </c>
      <c r="I19" s="235">
        <v>23.441744000000003</v>
      </c>
      <c r="J19" s="235">
        <v>20.577144000000001</v>
      </c>
      <c r="K19" s="235">
        <v>25.502514000000001</v>
      </c>
      <c r="L19" s="235">
        <v>13.009960000000001</v>
      </c>
      <c r="M19" s="235">
        <v>4.4516200000000001</v>
      </c>
      <c r="N19" s="235">
        <v>18.399011999999999</v>
      </c>
      <c r="O19" s="235">
        <v>29.763325999999999</v>
      </c>
      <c r="P19" s="235">
        <v>41.261670000000002</v>
      </c>
      <c r="Q19" s="235">
        <v>7.7661820000000006</v>
      </c>
      <c r="R19" s="235">
        <v>14.708754000000001</v>
      </c>
      <c r="S19" s="235">
        <v>23.635946000000001</v>
      </c>
      <c r="T19" s="235">
        <v>6.8406400000000005</v>
      </c>
      <c r="U19" s="235">
        <v>-2.2138499999999999</v>
      </c>
      <c r="V19" s="235">
        <v>19.547470000000001</v>
      </c>
      <c r="W19" s="235">
        <v>11.52768</v>
      </c>
      <c r="X19" s="235">
        <v>17.343669999999999</v>
      </c>
      <c r="Y19" s="235">
        <v>13.49269</v>
      </c>
      <c r="Z19" s="235">
        <v>4.6643299999999996</v>
      </c>
      <c r="AA19" s="235">
        <v>2.3306399999999998</v>
      </c>
      <c r="AB19" s="235">
        <v>9.179590000000001</v>
      </c>
      <c r="AC19" s="235">
        <v>14.534559999999999</v>
      </c>
      <c r="AD19" s="235">
        <v>4.0880400000000003</v>
      </c>
      <c r="AE19" s="235">
        <v>12.77216</v>
      </c>
      <c r="AF19" s="235">
        <v>7.4774700000000003</v>
      </c>
      <c r="AG19" s="235">
        <v>12.525</v>
      </c>
      <c r="AH19" s="235">
        <v>22.5366</v>
      </c>
      <c r="AI19" s="252">
        <v>5.4246600000000003</v>
      </c>
      <c r="AJ19" s="252">
        <v>-1.42597</v>
      </c>
      <c r="AK19" s="252">
        <v>9.8915199999999999</v>
      </c>
      <c r="AL19" s="252">
        <v>9.72743</v>
      </c>
      <c r="AM19" s="252">
        <v>7.0186580000000003</v>
      </c>
      <c r="AN19" s="211"/>
      <c r="AO19" s="211"/>
      <c r="AP19" s="211"/>
      <c r="AQ19" s="211"/>
      <c r="AR19" s="211"/>
      <c r="AS19" s="211"/>
      <c r="AT19" s="211"/>
      <c r="AU19" s="211"/>
      <c r="AV19" s="211"/>
      <c r="AW19" s="211"/>
      <c r="AX19" s="211"/>
      <c r="AY19" s="211"/>
    </row>
    <row r="20" spans="1:51" ht="15">
      <c r="A20" s="191">
        <f>YampaRiverInflow.TotalOutflow!A20</f>
        <v>43952</v>
      </c>
      <c r="B20" s="165">
        <v>4.1159999999999997</v>
      </c>
      <c r="C20" s="165">
        <v>4.641</v>
      </c>
      <c r="D20" s="165">
        <v>6.0880000000000001</v>
      </c>
      <c r="E20" s="235">
        <v>20.596146000000001</v>
      </c>
      <c r="F20" s="235">
        <v>42.715372000000002</v>
      </c>
      <c r="G20" s="235">
        <v>8.9217919999999999</v>
      </c>
      <c r="H20" s="235">
        <v>-0.27216800000000002</v>
      </c>
      <c r="I20" s="235">
        <v>-15.576908</v>
      </c>
      <c r="J20" s="235">
        <v>10.261580000000002</v>
      </c>
      <c r="K20" s="235">
        <v>14.939944000000001</v>
      </c>
      <c r="L20" s="235">
        <v>-6.4280240000000006</v>
      </c>
      <c r="M20" s="235">
        <v>-2.930132</v>
      </c>
      <c r="N20" s="235">
        <v>9.3170699999999993</v>
      </c>
      <c r="O20" s="235">
        <v>17.687328000000001</v>
      </c>
      <c r="P20" s="235">
        <v>30.256135999999998</v>
      </c>
      <c r="Q20" s="235">
        <v>9.5716059999999992</v>
      </c>
      <c r="R20" s="235">
        <v>29.325434000000005</v>
      </c>
      <c r="S20" s="235">
        <v>5.5503300000000007</v>
      </c>
      <c r="T20" s="235">
        <v>8.0619300000000003</v>
      </c>
      <c r="U20" s="235">
        <v>-4.66012</v>
      </c>
      <c r="V20" s="235">
        <v>9.683209999999999</v>
      </c>
      <c r="W20" s="235">
        <v>23.337949999999999</v>
      </c>
      <c r="X20" s="235">
        <v>11.09249</v>
      </c>
      <c r="Y20" s="235">
        <v>14.89179</v>
      </c>
      <c r="Z20" s="235">
        <v>9.6852700000000009</v>
      </c>
      <c r="AA20" s="235">
        <v>5.5847100000000003</v>
      </c>
      <c r="AB20" s="235">
        <v>4.1686000000000005</v>
      </c>
      <c r="AC20" s="235">
        <v>14.016170000000001</v>
      </c>
      <c r="AD20" s="235">
        <v>5.02379</v>
      </c>
      <c r="AE20" s="235">
        <v>16.882990000000003</v>
      </c>
      <c r="AF20" s="235">
        <v>3.9549799999999999</v>
      </c>
      <c r="AG20" s="235">
        <v>10.53945</v>
      </c>
      <c r="AH20" s="235">
        <v>19.5229</v>
      </c>
      <c r="AI20" s="252">
        <v>4.9721899999999994</v>
      </c>
      <c r="AJ20" s="252">
        <v>1.2309300000000001</v>
      </c>
      <c r="AK20" s="252">
        <v>4.9847600000000005</v>
      </c>
      <c r="AL20" s="252">
        <v>9.3964200000000009</v>
      </c>
      <c r="AM20" s="252">
        <v>8.1567039999999995</v>
      </c>
      <c r="AN20" s="211"/>
      <c r="AO20" s="211"/>
      <c r="AP20" s="211"/>
      <c r="AQ20" s="211"/>
      <c r="AR20" s="211"/>
      <c r="AS20" s="211"/>
      <c r="AT20" s="211"/>
      <c r="AU20" s="211"/>
      <c r="AV20" s="211"/>
      <c r="AW20" s="211"/>
      <c r="AX20" s="211"/>
      <c r="AY20" s="211"/>
    </row>
    <row r="21" spans="1:51" ht="15">
      <c r="A21" s="191">
        <f>YampaRiverInflow.TotalOutflow!A21</f>
        <v>43983</v>
      </c>
      <c r="B21" s="165">
        <v>1.653</v>
      </c>
      <c r="C21" s="165">
        <v>1.917</v>
      </c>
      <c r="D21" s="165">
        <v>7.782</v>
      </c>
      <c r="E21" s="235">
        <v>4.958564</v>
      </c>
      <c r="F21" s="235">
        <v>-2.5423</v>
      </c>
      <c r="G21" s="235">
        <v>8.1491520000000008</v>
      </c>
      <c r="H21" s="235">
        <v>20.665317999999999</v>
      </c>
      <c r="I21" s="235">
        <v>14.274572000000001</v>
      </c>
      <c r="J21" s="235">
        <v>14.059692000000002</v>
      </c>
      <c r="K21" s="235">
        <v>2.4844780000000002</v>
      </c>
      <c r="L21" s="235">
        <v>1.888352</v>
      </c>
      <c r="M21" s="235">
        <v>10.006266000000002</v>
      </c>
      <c r="N21" s="235">
        <v>19.542680000000001</v>
      </c>
      <c r="O21" s="235">
        <v>1.2684000000000002</v>
      </c>
      <c r="P21" s="235">
        <v>4.9412060000000002</v>
      </c>
      <c r="Q21" s="235">
        <v>-1.180104</v>
      </c>
      <c r="R21" s="235">
        <v>16.706314000000003</v>
      </c>
      <c r="S21" s="235">
        <v>1.3633040000000001</v>
      </c>
      <c r="T21" s="235">
        <v>-0.79383999999999999</v>
      </c>
      <c r="U21" s="235">
        <v>-23.251810000000003</v>
      </c>
      <c r="V21" s="235">
        <v>12.69872</v>
      </c>
      <c r="W21" s="235">
        <v>19.039000000000001</v>
      </c>
      <c r="X21" s="235">
        <v>6.8687700000000005</v>
      </c>
      <c r="Y21" s="235">
        <v>14.246139999999999</v>
      </c>
      <c r="Z21" s="235">
        <v>18.845080000000003</v>
      </c>
      <c r="AA21" s="235">
        <v>7.4909099999999995</v>
      </c>
      <c r="AB21" s="235">
        <v>13.8124</v>
      </c>
      <c r="AC21" s="235">
        <v>24.775919999999999</v>
      </c>
      <c r="AD21" s="235">
        <v>9.7531100000000013</v>
      </c>
      <c r="AE21" s="235">
        <v>18.740459999999999</v>
      </c>
      <c r="AF21" s="235">
        <v>5.9942099999999998</v>
      </c>
      <c r="AG21" s="235">
        <v>10.93661</v>
      </c>
      <c r="AH21" s="235">
        <v>14.07673</v>
      </c>
      <c r="AI21" s="252">
        <v>3.54962</v>
      </c>
      <c r="AJ21" s="252">
        <v>6.4226899999999993</v>
      </c>
      <c r="AK21" s="252">
        <v>10.59356</v>
      </c>
      <c r="AL21" s="252">
        <v>1.32226</v>
      </c>
      <c r="AM21" s="252">
        <v>3.633238</v>
      </c>
      <c r="AN21" s="211"/>
      <c r="AO21" s="211"/>
      <c r="AP21" s="211"/>
      <c r="AQ21" s="211"/>
      <c r="AR21" s="211"/>
      <c r="AS21" s="211"/>
      <c r="AT21" s="211"/>
      <c r="AU21" s="211"/>
      <c r="AV21" s="211"/>
      <c r="AW21" s="211"/>
      <c r="AX21" s="211"/>
      <c r="AY21" s="211"/>
    </row>
    <row r="22" spans="1:51" ht="15">
      <c r="A22" s="191">
        <f>YampaRiverInflow.TotalOutflow!A22</f>
        <v>44013</v>
      </c>
      <c r="B22" s="165">
        <v>11.367000000000001</v>
      </c>
      <c r="C22" s="165">
        <v>10.427</v>
      </c>
      <c r="D22" s="165">
        <v>18.847000000000001</v>
      </c>
      <c r="E22" s="235">
        <v>14.528888</v>
      </c>
      <c r="F22" s="235">
        <v>41.655764000000005</v>
      </c>
      <c r="G22" s="235">
        <v>46.755935999999998</v>
      </c>
      <c r="H22" s="235">
        <v>13.937982000000002</v>
      </c>
      <c r="I22" s="235">
        <v>-9.5202080000000002</v>
      </c>
      <c r="J22" s="235">
        <v>16.145548000000002</v>
      </c>
      <c r="K22" s="235">
        <v>8.3940580000000011</v>
      </c>
      <c r="L22" s="235">
        <v>24.153351999999998</v>
      </c>
      <c r="M22" s="235">
        <v>8.4327039999999993</v>
      </c>
      <c r="N22" s="235">
        <v>3.5028120000000005</v>
      </c>
      <c r="O22" s="235">
        <v>15.702810000000001</v>
      </c>
      <c r="P22" s="235">
        <v>2.0310160000000002</v>
      </c>
      <c r="Q22" s="235">
        <v>8.0089059999999996</v>
      </c>
      <c r="R22" s="235">
        <v>20.697440000000004</v>
      </c>
      <c r="S22" s="235">
        <v>17.755964000000002</v>
      </c>
      <c r="T22" s="235">
        <v>11.63293</v>
      </c>
      <c r="U22" s="235">
        <v>-12.476629999999998</v>
      </c>
      <c r="V22" s="235">
        <v>23.625509999999998</v>
      </c>
      <c r="W22" s="235">
        <v>20.54889</v>
      </c>
      <c r="X22" s="235">
        <v>8.319090000000001</v>
      </c>
      <c r="Y22" s="235">
        <v>20.105460000000001</v>
      </c>
      <c r="Z22" s="235">
        <v>19.50067</v>
      </c>
      <c r="AA22" s="235">
        <v>8.3446700000000007</v>
      </c>
      <c r="AB22" s="235">
        <v>18.455950000000001</v>
      </c>
      <c r="AC22" s="235">
        <v>31.79073</v>
      </c>
      <c r="AD22" s="235">
        <v>14.55987</v>
      </c>
      <c r="AE22" s="235">
        <v>21.886839999999999</v>
      </c>
      <c r="AF22" s="235">
        <v>25.583909999999999</v>
      </c>
      <c r="AG22" s="235">
        <v>21.074020000000001</v>
      </c>
      <c r="AH22" s="235">
        <v>18.544400000000003</v>
      </c>
      <c r="AI22" s="252">
        <v>6.5901300000000003</v>
      </c>
      <c r="AJ22" s="252">
        <v>14.91146</v>
      </c>
      <c r="AK22" s="252">
        <v>14.38373</v>
      </c>
      <c r="AL22" s="252">
        <v>27.614090000000001</v>
      </c>
      <c r="AM22" s="252">
        <v>1.747992</v>
      </c>
      <c r="AN22" s="211"/>
      <c r="AO22" s="211"/>
      <c r="AP22" s="211"/>
      <c r="AQ22" s="211"/>
      <c r="AR22" s="211"/>
      <c r="AS22" s="211"/>
      <c r="AT22" s="211"/>
      <c r="AU22" s="211"/>
      <c r="AV22" s="211"/>
      <c r="AW22" s="211"/>
      <c r="AX22" s="211"/>
      <c r="AY22" s="211"/>
    </row>
    <row r="23" spans="1:51" ht="15">
      <c r="A23" s="191">
        <f>YampaRiverInflow.TotalOutflow!A23</f>
        <v>44044</v>
      </c>
      <c r="B23" s="165">
        <v>17.329000000000001</v>
      </c>
      <c r="C23" s="165">
        <v>13.44</v>
      </c>
      <c r="D23" s="165">
        <v>17.846</v>
      </c>
      <c r="E23" s="235">
        <v>23.597766000000004</v>
      </c>
      <c r="F23" s="235">
        <v>33.662408000000006</v>
      </c>
      <c r="G23" s="235">
        <v>46.49971</v>
      </c>
      <c r="H23" s="235">
        <v>0.7424400000000001</v>
      </c>
      <c r="I23" s="235">
        <v>14.672851999999999</v>
      </c>
      <c r="J23" s="235">
        <v>32.564776000000002</v>
      </c>
      <c r="K23" s="235">
        <v>18.685385999999998</v>
      </c>
      <c r="L23" s="235">
        <v>18.337461999999999</v>
      </c>
      <c r="M23" s="235">
        <v>16.435265999999999</v>
      </c>
      <c r="N23" s="235">
        <v>21.988620000000001</v>
      </c>
      <c r="O23" s="235">
        <v>28.766426000000003</v>
      </c>
      <c r="P23" s="235">
        <v>19.739957999999998</v>
      </c>
      <c r="Q23" s="235">
        <v>11.451958000000001</v>
      </c>
      <c r="R23" s="235">
        <v>20.660824000000002</v>
      </c>
      <c r="S23" s="235">
        <v>13.796706</v>
      </c>
      <c r="T23" s="235">
        <v>9.7706299999999988</v>
      </c>
      <c r="U23" s="235">
        <v>7.4435000000000002</v>
      </c>
      <c r="V23" s="235">
        <v>20.504860000000001</v>
      </c>
      <c r="W23" s="235">
        <v>22.135639999999999</v>
      </c>
      <c r="X23" s="235">
        <v>5.2130799999999997</v>
      </c>
      <c r="Y23" s="235">
        <v>14.802440000000001</v>
      </c>
      <c r="Z23" s="235">
        <v>21.94164</v>
      </c>
      <c r="AA23" s="235">
        <v>8.4181799999999996</v>
      </c>
      <c r="AB23" s="235">
        <v>21.659500000000001</v>
      </c>
      <c r="AC23" s="235">
        <v>35.8294</v>
      </c>
      <c r="AD23" s="235">
        <v>14.210139999999999</v>
      </c>
      <c r="AE23" s="235">
        <v>24.195160000000001</v>
      </c>
      <c r="AF23" s="235">
        <v>26.496269999999999</v>
      </c>
      <c r="AG23" s="235">
        <v>24.024999999999999</v>
      </c>
      <c r="AH23" s="235">
        <v>22.344560000000001</v>
      </c>
      <c r="AI23" s="252">
        <v>9.8739599999999985</v>
      </c>
      <c r="AJ23" s="252">
        <v>13.84548</v>
      </c>
      <c r="AK23" s="252">
        <v>16.93469</v>
      </c>
      <c r="AL23" s="252">
        <v>14.48996</v>
      </c>
      <c r="AM23" s="252">
        <v>23.217804000000005</v>
      </c>
      <c r="AN23" s="211"/>
      <c r="AO23" s="211"/>
      <c r="AP23" s="211"/>
      <c r="AQ23" s="211"/>
      <c r="AR23" s="211"/>
      <c r="AS23" s="211"/>
      <c r="AT23" s="211"/>
      <c r="AU23" s="211"/>
      <c r="AV23" s="211"/>
      <c r="AW23" s="211"/>
      <c r="AX23" s="211"/>
      <c r="AY23" s="211"/>
    </row>
    <row r="24" spans="1:51" ht="15">
      <c r="A24" s="191">
        <f>YampaRiverInflow.TotalOutflow!A24</f>
        <v>44075</v>
      </c>
      <c r="B24" s="165">
        <v>11.781000000000001</v>
      </c>
      <c r="C24" s="165">
        <v>16.428999999999998</v>
      </c>
      <c r="D24" s="165">
        <v>10.945</v>
      </c>
      <c r="E24" s="235">
        <v>24.377366000000002</v>
      </c>
      <c r="F24" s="235">
        <v>9.1880220000000001</v>
      </c>
      <c r="G24" s="235">
        <v>20.53886</v>
      </c>
      <c r="H24" s="235">
        <v>12.485670000000001</v>
      </c>
      <c r="I24" s="235">
        <v>12.587112000000001</v>
      </c>
      <c r="J24" s="235">
        <v>13.715842000000002</v>
      </c>
      <c r="K24" s="235">
        <v>14.078788000000001</v>
      </c>
      <c r="L24" s="235">
        <v>17.133922000000002</v>
      </c>
      <c r="M24" s="235">
        <v>36.728893999999997</v>
      </c>
      <c r="N24" s="235">
        <v>21.500264000000001</v>
      </c>
      <c r="O24" s="235">
        <v>26.366382000000002</v>
      </c>
      <c r="P24" s="235">
        <v>15.737406</v>
      </c>
      <c r="Q24" s="235">
        <v>14.914582000000003</v>
      </c>
      <c r="R24" s="235">
        <v>14.839589999999999</v>
      </c>
      <c r="S24" s="235">
        <v>10.647540000000001</v>
      </c>
      <c r="T24" s="235">
        <v>-6.0112700000000006</v>
      </c>
      <c r="U24" s="235">
        <v>19.914009999999998</v>
      </c>
      <c r="V24" s="235">
        <v>13.555149999999999</v>
      </c>
      <c r="W24" s="235">
        <v>15.397549999999999</v>
      </c>
      <c r="X24" s="235">
        <v>7.1036899999999994</v>
      </c>
      <c r="Y24" s="235">
        <v>8.6973899999999986</v>
      </c>
      <c r="Z24" s="235">
        <v>11.841569999999999</v>
      </c>
      <c r="AA24" s="235">
        <v>3.6388400000000001</v>
      </c>
      <c r="AB24" s="235">
        <v>18.084299999999999</v>
      </c>
      <c r="AC24" s="235">
        <v>24.926950000000001</v>
      </c>
      <c r="AD24" s="235">
        <v>13.032249999999999</v>
      </c>
      <c r="AE24" s="235">
        <v>14.707469999999999</v>
      </c>
      <c r="AF24" s="235">
        <v>15.101129999999999</v>
      </c>
      <c r="AG24" s="235">
        <v>9.3519199999999998</v>
      </c>
      <c r="AH24" s="235">
        <v>35.037589999999994</v>
      </c>
      <c r="AI24" s="252">
        <v>-2.8639899999999998</v>
      </c>
      <c r="AJ24" s="252">
        <v>6.7481800000000005</v>
      </c>
      <c r="AK24" s="252">
        <v>15.02529</v>
      </c>
      <c r="AL24" s="252">
        <v>11.451879999999999</v>
      </c>
      <c r="AM24" s="252">
        <v>15.371198000000001</v>
      </c>
      <c r="AN24" s="211"/>
      <c r="AO24" s="211"/>
      <c r="AP24" s="211"/>
      <c r="AQ24" s="211"/>
      <c r="AR24" s="211"/>
      <c r="AS24" s="211"/>
      <c r="AT24" s="211"/>
      <c r="AU24" s="211"/>
      <c r="AV24" s="211"/>
      <c r="AW24" s="211"/>
      <c r="AX24" s="211"/>
      <c r="AY24" s="211"/>
    </row>
    <row r="25" spans="1:51" ht="15">
      <c r="A25" s="191">
        <f>YampaRiverInflow.TotalOutflow!A25</f>
        <v>44105</v>
      </c>
      <c r="B25" s="165">
        <v>5.6680000000000001</v>
      </c>
      <c r="C25" s="165">
        <v>5.6680000000000001</v>
      </c>
      <c r="D25" s="165">
        <v>5.67</v>
      </c>
      <c r="E25" s="235">
        <v>0.89675000000000005</v>
      </c>
      <c r="F25" s="235">
        <v>27.212436</v>
      </c>
      <c r="G25" s="235">
        <v>21.019506</v>
      </c>
      <c r="H25" s="235">
        <v>15.296984</v>
      </c>
      <c r="I25" s="235">
        <v>17.363528000000002</v>
      </c>
      <c r="J25" s="235">
        <v>15.145718</v>
      </c>
      <c r="K25" s="235">
        <v>19.380140000000001</v>
      </c>
      <c r="L25" s="235">
        <v>13.376776000000001</v>
      </c>
      <c r="M25" s="235">
        <v>4.7494760000000005</v>
      </c>
      <c r="N25" s="235">
        <v>8.6108960000000003</v>
      </c>
      <c r="O25" s="235">
        <v>17.934583999999997</v>
      </c>
      <c r="P25" s="235">
        <v>11.836898000000001</v>
      </c>
      <c r="Q25" s="235">
        <v>11.503132000000001</v>
      </c>
      <c r="R25" s="235">
        <v>12.135444000000001</v>
      </c>
      <c r="S25" s="235">
        <v>6.3876860000000004</v>
      </c>
      <c r="T25" s="235">
        <v>-7.82599</v>
      </c>
      <c r="U25" s="235">
        <v>24.362849999999998</v>
      </c>
      <c r="V25" s="235">
        <v>10.95425</v>
      </c>
      <c r="W25" s="235">
        <v>11.723360000000001</v>
      </c>
      <c r="X25" s="235">
        <v>4.6145899999999997</v>
      </c>
      <c r="Y25" s="235">
        <v>6.6953500000000004</v>
      </c>
      <c r="Z25" s="235">
        <v>9.5123700000000007</v>
      </c>
      <c r="AA25" s="235">
        <v>-0.49925999999999998</v>
      </c>
      <c r="AB25" s="235">
        <v>18.132660000000001</v>
      </c>
      <c r="AC25" s="235">
        <v>19.22006</v>
      </c>
      <c r="AD25" s="235">
        <v>10.97871</v>
      </c>
      <c r="AE25" s="235">
        <v>13.21185</v>
      </c>
      <c r="AF25" s="235">
        <v>14.04824</v>
      </c>
      <c r="AG25" s="235">
        <v>6.9533999999999994</v>
      </c>
      <c r="AH25" s="235">
        <v>23.35398</v>
      </c>
      <c r="AI25" s="252">
        <v>-2.8656299999999999</v>
      </c>
      <c r="AJ25" s="252">
        <v>2.3012199999999998</v>
      </c>
      <c r="AK25" s="252">
        <v>14.73507</v>
      </c>
      <c r="AL25" s="252">
        <v>8.505370000000001</v>
      </c>
      <c r="AM25" s="252">
        <v>11.385834000000001</v>
      </c>
      <c r="AN25" s="211"/>
      <c r="AO25" s="211"/>
      <c r="AP25" s="211"/>
      <c r="AQ25" s="211"/>
      <c r="AR25" s="211"/>
      <c r="AS25" s="211"/>
      <c r="AT25" s="211"/>
      <c r="AU25" s="211"/>
      <c r="AV25" s="211"/>
      <c r="AW25" s="211"/>
      <c r="AX25" s="211"/>
      <c r="AY25" s="211"/>
    </row>
    <row r="26" spans="1:51" ht="15">
      <c r="A26" s="191">
        <f>YampaRiverInflow.TotalOutflow!A26</f>
        <v>44136</v>
      </c>
      <c r="B26" s="165">
        <v>5.7000000000000002E-2</v>
      </c>
      <c r="C26" s="165">
        <v>5.7000000000000002E-2</v>
      </c>
      <c r="D26" s="165">
        <v>0.06</v>
      </c>
      <c r="E26" s="235">
        <v>12.644528000000001</v>
      </c>
      <c r="F26" s="235">
        <v>20.419766000000003</v>
      </c>
      <c r="G26" s="235">
        <v>19.335204000000001</v>
      </c>
      <c r="H26" s="235">
        <v>16.094632000000001</v>
      </c>
      <c r="I26" s="235">
        <v>11.450326</v>
      </c>
      <c r="J26" s="235">
        <v>26.131626000000004</v>
      </c>
      <c r="K26" s="235">
        <v>8.3835399999999982</v>
      </c>
      <c r="L26" s="235">
        <v>1.6175140000000001</v>
      </c>
      <c r="M26" s="235">
        <v>4.4911860000000008</v>
      </c>
      <c r="N26" s="235">
        <v>8.991363999999999</v>
      </c>
      <c r="O26" s="235">
        <v>10.960080000000001</v>
      </c>
      <c r="P26" s="235">
        <v>12.147136</v>
      </c>
      <c r="Q26" s="235">
        <v>3.6625680000000003</v>
      </c>
      <c r="R26" s="235">
        <v>15.820898000000001</v>
      </c>
      <c r="S26" s="235">
        <v>14.533392000000001</v>
      </c>
      <c r="T26" s="235">
        <v>-12.37326</v>
      </c>
      <c r="U26" s="235">
        <v>14.93168</v>
      </c>
      <c r="V26" s="235">
        <v>-5.1652700000000005</v>
      </c>
      <c r="W26" s="235">
        <v>10.395850000000001</v>
      </c>
      <c r="X26" s="235">
        <v>4.0648400000000002</v>
      </c>
      <c r="Y26" s="235">
        <v>3.5380700000000003</v>
      </c>
      <c r="Z26" s="235">
        <v>7.5272700000000006</v>
      </c>
      <c r="AA26" s="235">
        <v>13.11669</v>
      </c>
      <c r="AB26" s="235">
        <v>15.47784</v>
      </c>
      <c r="AC26" s="235">
        <v>21.893450000000001</v>
      </c>
      <c r="AD26" s="235">
        <v>12.1463</v>
      </c>
      <c r="AE26" s="235">
        <v>8.651209999999999</v>
      </c>
      <c r="AF26" s="235">
        <v>9.7618099999999988</v>
      </c>
      <c r="AG26" s="235">
        <v>16.488720000000001</v>
      </c>
      <c r="AH26" s="235">
        <v>4.6226700000000003</v>
      </c>
      <c r="AI26" s="252">
        <v>5.9689499999999995</v>
      </c>
      <c r="AJ26" s="252">
        <v>-1.0023</v>
      </c>
      <c r="AK26" s="252">
        <v>2.8529</v>
      </c>
      <c r="AL26" s="252">
        <v>5.8924399999999997</v>
      </c>
      <c r="AM26" s="252">
        <v>14.328964000000001</v>
      </c>
      <c r="AN26" s="211"/>
      <c r="AO26" s="211"/>
      <c r="AP26" s="211"/>
      <c r="AQ26" s="211"/>
      <c r="AR26" s="211"/>
      <c r="AS26" s="211"/>
      <c r="AT26" s="211"/>
      <c r="AU26" s="211"/>
      <c r="AV26" s="211"/>
      <c r="AW26" s="211"/>
      <c r="AX26" s="211"/>
      <c r="AY26" s="211"/>
    </row>
    <row r="27" spans="1:51" ht="15">
      <c r="A27" s="191">
        <f>YampaRiverInflow.TotalOutflow!A27</f>
        <v>44166</v>
      </c>
      <c r="B27" s="165">
        <v>4.8710000000000004</v>
      </c>
      <c r="C27" s="165">
        <v>4.8710000000000004</v>
      </c>
      <c r="D27" s="165">
        <v>4.87</v>
      </c>
      <c r="E27" s="235">
        <v>26.422100000000004</v>
      </c>
      <c r="F27" s="235">
        <v>30.541180000000001</v>
      </c>
      <c r="G27" s="235">
        <v>25.264988000000002</v>
      </c>
      <c r="H27" s="235">
        <v>17.192216000000002</v>
      </c>
      <c r="I27" s="235">
        <v>14.472434000000002</v>
      </c>
      <c r="J27" s="235">
        <v>14.617889999999999</v>
      </c>
      <c r="K27" s="235">
        <v>12.40625</v>
      </c>
      <c r="L27" s="235">
        <v>14.303154000000003</v>
      </c>
      <c r="M27" s="235">
        <v>8.5718779999999999</v>
      </c>
      <c r="N27" s="235">
        <v>16.566911999999999</v>
      </c>
      <c r="O27" s="235">
        <v>23.606604000000004</v>
      </c>
      <c r="P27" s="235">
        <v>11.927992</v>
      </c>
      <c r="Q27" s="235">
        <v>18.697578</v>
      </c>
      <c r="R27" s="235">
        <v>16.272072000000001</v>
      </c>
      <c r="S27" s="235">
        <v>6.2282960000000003</v>
      </c>
      <c r="T27" s="235">
        <v>-16.238409999999998</v>
      </c>
      <c r="U27" s="235">
        <v>12.00187</v>
      </c>
      <c r="V27" s="235">
        <v>6.5915499999999998</v>
      </c>
      <c r="W27" s="235">
        <v>12.228569999999999</v>
      </c>
      <c r="X27" s="235">
        <v>1.01868</v>
      </c>
      <c r="Y27" s="235">
        <v>6.6875100000000005</v>
      </c>
      <c r="Z27" s="235">
        <v>11.483219999999999</v>
      </c>
      <c r="AA27" s="235">
        <v>-2.7016499999999999</v>
      </c>
      <c r="AB27" s="235">
        <v>25.948370000000001</v>
      </c>
      <c r="AC27" s="235">
        <v>22.778939999999999</v>
      </c>
      <c r="AD27" s="235">
        <v>11.792920000000001</v>
      </c>
      <c r="AE27" s="235">
        <v>17.610810000000001</v>
      </c>
      <c r="AF27" s="235">
        <v>24.307770000000001</v>
      </c>
      <c r="AG27" s="235">
        <v>18.407709999999998</v>
      </c>
      <c r="AH27" s="235">
        <v>2.61571</v>
      </c>
      <c r="AI27" s="252">
        <v>-1.4079200000000001</v>
      </c>
      <c r="AJ27" s="252">
        <v>-6.0315000000000003</v>
      </c>
      <c r="AK27" s="252">
        <v>15.691600000000001</v>
      </c>
      <c r="AL27" s="252">
        <v>6.0872700000000002</v>
      </c>
      <c r="AM27" s="252">
        <v>11.088239999999999</v>
      </c>
      <c r="AN27" s="211"/>
      <c r="AO27" s="211"/>
      <c r="AP27" s="211"/>
      <c r="AQ27" s="211"/>
      <c r="AR27" s="211"/>
      <c r="AS27" s="211"/>
      <c r="AT27" s="211"/>
      <c r="AU27" s="211"/>
      <c r="AV27" s="211"/>
      <c r="AW27" s="211"/>
      <c r="AX27" s="211"/>
      <c r="AY27" s="211"/>
    </row>
    <row r="28" spans="1:51" ht="15">
      <c r="A28" s="191">
        <f>YampaRiverInflow.TotalOutflow!A28</f>
        <v>44197</v>
      </c>
      <c r="B28" s="165">
        <v>9.0960000000000001</v>
      </c>
      <c r="C28" s="165">
        <v>10.512</v>
      </c>
      <c r="D28" s="165">
        <v>10.731999999999999</v>
      </c>
      <c r="E28" s="235">
        <v>13.248782</v>
      </c>
      <c r="F28" s="235">
        <v>20.046610000000001</v>
      </c>
      <c r="G28" s="235">
        <v>26.309258000000003</v>
      </c>
      <c r="H28" s="235">
        <v>13.399138000000001</v>
      </c>
      <c r="I28" s="235">
        <v>7.5585960000000014</v>
      </c>
      <c r="J28" s="235">
        <v>17.579034</v>
      </c>
      <c r="K28" s="235">
        <v>17.167010000000001</v>
      </c>
      <c r="L28" s="235">
        <v>17.192004000000001</v>
      </c>
      <c r="M28" s="235">
        <v>16.305914000000001</v>
      </c>
      <c r="N28" s="235">
        <v>18.317238</v>
      </c>
      <c r="O28" s="235">
        <v>101.21908400000001</v>
      </c>
      <c r="P28" s="235">
        <v>14.084605999999999</v>
      </c>
      <c r="Q28" s="235">
        <v>35.531559999999999</v>
      </c>
      <c r="R28" s="235">
        <v>11.366462</v>
      </c>
      <c r="S28" s="235">
        <v>12.906422000000001</v>
      </c>
      <c r="T28" s="235">
        <v>-12.26146</v>
      </c>
      <c r="U28" s="235">
        <v>9.9685600000000001</v>
      </c>
      <c r="V28" s="235">
        <v>3.9182399999999999</v>
      </c>
      <c r="W28" s="235">
        <v>5.2524799999999994</v>
      </c>
      <c r="X28" s="235">
        <v>0.65434000000000003</v>
      </c>
      <c r="Y28" s="235">
        <v>10.38495</v>
      </c>
      <c r="Z28" s="235">
        <v>14.23559</v>
      </c>
      <c r="AA28" s="235">
        <v>9.8203300000000002</v>
      </c>
      <c r="AB28" s="235">
        <v>24.700430000000001</v>
      </c>
      <c r="AC28" s="235">
        <v>22.069479999999999</v>
      </c>
      <c r="AD28" s="235">
        <v>12.57952</v>
      </c>
      <c r="AE28" s="235">
        <v>19.210369999999998</v>
      </c>
      <c r="AF28" s="235">
        <v>24.414390000000001</v>
      </c>
      <c r="AG28" s="235">
        <v>14.356399999999999</v>
      </c>
      <c r="AH28" s="235">
        <v>-5.5168900000000001</v>
      </c>
      <c r="AI28" s="252">
        <v>8.7599999999999997E-2</v>
      </c>
      <c r="AJ28" s="252">
        <v>10.52117</v>
      </c>
      <c r="AK28" s="252">
        <v>15.80128</v>
      </c>
      <c r="AL28" s="252">
        <v>6.6924780000000004</v>
      </c>
      <c r="AM28" s="252">
        <v>12.522880000000001</v>
      </c>
      <c r="AN28" s="211"/>
      <c r="AO28" s="211"/>
      <c r="AP28" s="211"/>
      <c r="AQ28" s="211"/>
      <c r="AR28" s="211"/>
      <c r="AS28" s="211"/>
      <c r="AT28" s="211"/>
      <c r="AU28" s="211"/>
      <c r="AV28" s="211"/>
      <c r="AW28" s="211"/>
      <c r="AX28" s="211"/>
      <c r="AY28" s="211"/>
    </row>
    <row r="29" spans="1:51" ht="15">
      <c r="A29" s="191">
        <f>YampaRiverInflow.TotalOutflow!A29</f>
        <v>44228</v>
      </c>
      <c r="B29" s="165">
        <v>12.368</v>
      </c>
      <c r="C29" s="165">
        <v>10.584</v>
      </c>
      <c r="D29" s="165">
        <v>3.8969999999999998</v>
      </c>
      <c r="E29" s="235">
        <v>20.465412000000001</v>
      </c>
      <c r="F29" s="235">
        <v>17.773367999999998</v>
      </c>
      <c r="G29" s="235">
        <v>21.627798000000002</v>
      </c>
      <c r="H29" s="235">
        <v>24.398584000000003</v>
      </c>
      <c r="I29" s="235">
        <v>22.760021999999999</v>
      </c>
      <c r="J29" s="235">
        <v>20.288758000000001</v>
      </c>
      <c r="K29" s="235">
        <v>20.558418000000003</v>
      </c>
      <c r="L29" s="235">
        <v>7.514894</v>
      </c>
      <c r="M29" s="235">
        <v>19.425978000000001</v>
      </c>
      <c r="N29" s="235">
        <v>27.521836</v>
      </c>
      <c r="O29" s="235">
        <v>75.754664000000005</v>
      </c>
      <c r="P29" s="235">
        <v>14.718234000000001</v>
      </c>
      <c r="Q29" s="235">
        <v>33.481140000000003</v>
      </c>
      <c r="R29" s="235">
        <v>10.668854</v>
      </c>
      <c r="S29" s="235">
        <v>-2.5262600000000002</v>
      </c>
      <c r="T29" s="235">
        <v>-10.192350000000001</v>
      </c>
      <c r="U29" s="235">
        <v>6.2821099999999994</v>
      </c>
      <c r="V29" s="235">
        <v>3.13246</v>
      </c>
      <c r="W29" s="235">
        <v>4.1601400000000002</v>
      </c>
      <c r="X29" s="235">
        <v>2.8380700000000001</v>
      </c>
      <c r="Y29" s="235">
        <v>9.7490100000000002</v>
      </c>
      <c r="Z29" s="235">
        <v>16.001570000000001</v>
      </c>
      <c r="AA29" s="235">
        <v>9.5720700000000001</v>
      </c>
      <c r="AB29" s="235">
        <v>21.740169999999999</v>
      </c>
      <c r="AC29" s="235">
        <v>14.98456</v>
      </c>
      <c r="AD29" s="235">
        <v>10.01197</v>
      </c>
      <c r="AE29" s="235">
        <v>10.48507</v>
      </c>
      <c r="AF29" s="235">
        <v>13.671299999999999</v>
      </c>
      <c r="AG29" s="235">
        <v>11.7835</v>
      </c>
      <c r="AH29" s="235">
        <v>1.5763499999999999</v>
      </c>
      <c r="AI29" s="252">
        <v>-4.5615100000000002</v>
      </c>
      <c r="AJ29" s="252">
        <v>4.3772399999999996</v>
      </c>
      <c r="AK29" s="252">
        <v>6.30464</v>
      </c>
      <c r="AL29" s="252">
        <v>11.420924000000001</v>
      </c>
      <c r="AM29" s="252">
        <v>22.01473</v>
      </c>
      <c r="AN29" s="211"/>
      <c r="AO29" s="211"/>
      <c r="AP29" s="211"/>
      <c r="AQ29" s="211"/>
      <c r="AR29" s="211"/>
      <c r="AS29" s="211"/>
      <c r="AT29" s="211"/>
      <c r="AU29" s="211"/>
      <c r="AV29" s="211"/>
      <c r="AW29" s="211"/>
      <c r="AX29" s="211"/>
      <c r="AY29" s="211"/>
    </row>
    <row r="30" spans="1:51" ht="15">
      <c r="A30" s="191">
        <f>YampaRiverInflow.TotalOutflow!A30</f>
        <v>44256</v>
      </c>
      <c r="B30" s="165">
        <v>5.0149999999999997</v>
      </c>
      <c r="C30" s="165">
        <v>8.0739999999999998</v>
      </c>
      <c r="D30" s="165">
        <v>5.12</v>
      </c>
      <c r="E30" s="235">
        <v>49.723404000000002</v>
      </c>
      <c r="F30" s="235">
        <v>19.559304000000001</v>
      </c>
      <c r="G30" s="235">
        <v>35.780078000000003</v>
      </c>
      <c r="H30" s="235">
        <v>21.771910000000002</v>
      </c>
      <c r="I30" s="235">
        <v>6.9283080000000012</v>
      </c>
      <c r="J30" s="235">
        <v>9.9853559999999995</v>
      </c>
      <c r="K30" s="235">
        <v>4.6072879999999996</v>
      </c>
      <c r="L30" s="235">
        <v>9.3644660000000002</v>
      </c>
      <c r="M30" s="235">
        <v>26.794340000000005</v>
      </c>
      <c r="N30" s="235">
        <v>39.915998000000002</v>
      </c>
      <c r="O30" s="235">
        <v>66.375816</v>
      </c>
      <c r="P30" s="235">
        <v>17.63081</v>
      </c>
      <c r="Q30" s="235">
        <v>62.605969999999999</v>
      </c>
      <c r="R30" s="235">
        <v>-10.494788</v>
      </c>
      <c r="S30" s="235">
        <v>-5.3588699999999996</v>
      </c>
      <c r="T30" s="235">
        <v>-15.49112</v>
      </c>
      <c r="U30" s="235">
        <v>36.322969999999998</v>
      </c>
      <c r="V30" s="235">
        <v>9.210090000000001</v>
      </c>
      <c r="W30" s="235">
        <v>5.7764899999999999</v>
      </c>
      <c r="X30" s="235">
        <v>9.2872199999999996</v>
      </c>
      <c r="Y30" s="235">
        <v>8.1139899999999994</v>
      </c>
      <c r="Z30" s="235">
        <v>9.8301200000000009</v>
      </c>
      <c r="AA30" s="235">
        <v>14.49926</v>
      </c>
      <c r="AB30" s="235">
        <v>12.03308</v>
      </c>
      <c r="AC30" s="235">
        <v>4.5342399999999996</v>
      </c>
      <c r="AD30" s="235">
        <v>19.332849999999997</v>
      </c>
      <c r="AE30" s="235">
        <v>6.37479</v>
      </c>
      <c r="AF30" s="235">
        <v>9.2942099999999996</v>
      </c>
      <c r="AG30" s="235">
        <v>12.6425</v>
      </c>
      <c r="AH30" s="235">
        <v>6.9273500000000006</v>
      </c>
      <c r="AI30" s="252">
        <v>-7.20953</v>
      </c>
      <c r="AJ30" s="252">
        <v>6.0791599999999999</v>
      </c>
      <c r="AK30" s="252">
        <v>6.5443199999999999</v>
      </c>
      <c r="AL30" s="252">
        <v>13.23695</v>
      </c>
      <c r="AM30" s="252">
        <v>24.268612000000001</v>
      </c>
      <c r="AN30" s="211"/>
      <c r="AO30" s="211"/>
      <c r="AP30" s="211"/>
      <c r="AQ30" s="211"/>
      <c r="AR30" s="211"/>
      <c r="AS30" s="211"/>
      <c r="AT30" s="211"/>
      <c r="AU30" s="211"/>
      <c r="AV30" s="211"/>
      <c r="AW30" s="211"/>
      <c r="AX30" s="211"/>
      <c r="AY30" s="211"/>
    </row>
    <row r="31" spans="1:51" ht="15">
      <c r="A31" s="191">
        <f>YampaRiverInflow.TotalOutflow!A31</f>
        <v>44287</v>
      </c>
      <c r="B31" s="165">
        <v>4.2430000000000003</v>
      </c>
      <c r="C31" s="165">
        <v>7.9530000000000003</v>
      </c>
      <c r="D31" s="165">
        <v>8.1</v>
      </c>
      <c r="E31" s="235">
        <v>25.769639999999999</v>
      </c>
      <c r="F31" s="235">
        <v>24.889088000000005</v>
      </c>
      <c r="G31" s="235">
        <v>28.007258</v>
      </c>
      <c r="H31" s="235">
        <v>23.441744000000003</v>
      </c>
      <c r="I31" s="235">
        <v>20.577144000000001</v>
      </c>
      <c r="J31" s="235">
        <v>25.502514000000001</v>
      </c>
      <c r="K31" s="235">
        <v>13.009960000000001</v>
      </c>
      <c r="L31" s="235">
        <v>4.4516200000000001</v>
      </c>
      <c r="M31" s="235">
        <v>18.399011999999999</v>
      </c>
      <c r="N31" s="235">
        <v>29.763325999999999</v>
      </c>
      <c r="O31" s="235">
        <v>41.261670000000002</v>
      </c>
      <c r="P31" s="235">
        <v>7.7661820000000006</v>
      </c>
      <c r="Q31" s="235">
        <v>14.708754000000001</v>
      </c>
      <c r="R31" s="235">
        <v>23.635946000000001</v>
      </c>
      <c r="S31" s="235">
        <v>6.8406400000000005</v>
      </c>
      <c r="T31" s="235">
        <v>-2.2138499999999999</v>
      </c>
      <c r="U31" s="235">
        <v>19.547470000000001</v>
      </c>
      <c r="V31" s="235">
        <v>11.52768</v>
      </c>
      <c r="W31" s="235">
        <v>17.343669999999999</v>
      </c>
      <c r="X31" s="235">
        <v>13.49269</v>
      </c>
      <c r="Y31" s="235">
        <v>4.6643299999999996</v>
      </c>
      <c r="Z31" s="235">
        <v>2.3306399999999998</v>
      </c>
      <c r="AA31" s="235">
        <v>9.179590000000001</v>
      </c>
      <c r="AB31" s="235">
        <v>14.534559999999999</v>
      </c>
      <c r="AC31" s="235">
        <v>4.0880400000000003</v>
      </c>
      <c r="AD31" s="235">
        <v>12.77216</v>
      </c>
      <c r="AE31" s="235">
        <v>7.4774700000000003</v>
      </c>
      <c r="AF31" s="235">
        <v>12.525</v>
      </c>
      <c r="AG31" s="235">
        <v>22.5366</v>
      </c>
      <c r="AH31" s="235">
        <v>5.4246600000000003</v>
      </c>
      <c r="AI31" s="252">
        <v>-1.42597</v>
      </c>
      <c r="AJ31" s="252">
        <v>9.8915199999999999</v>
      </c>
      <c r="AK31" s="252">
        <v>9.72743</v>
      </c>
      <c r="AL31" s="252">
        <v>7.0186580000000003</v>
      </c>
      <c r="AM31" s="252">
        <v>14.715734000000001</v>
      </c>
      <c r="AN31" s="211"/>
      <c r="AO31" s="211"/>
      <c r="AP31" s="211"/>
      <c r="AQ31" s="211"/>
      <c r="AR31" s="211"/>
      <c r="AS31" s="211"/>
      <c r="AT31" s="211"/>
      <c r="AU31" s="211"/>
      <c r="AV31" s="211"/>
      <c r="AW31" s="211"/>
      <c r="AX31" s="211"/>
      <c r="AY31" s="211"/>
    </row>
    <row r="32" spans="1:51" ht="15">
      <c r="A32" s="191">
        <f>YampaRiverInflow.TotalOutflow!A32</f>
        <v>44317</v>
      </c>
      <c r="B32" s="165">
        <v>4.1159999999999997</v>
      </c>
      <c r="C32" s="165">
        <v>4.641</v>
      </c>
      <c r="D32" s="165">
        <v>6.0880000000000001</v>
      </c>
      <c r="E32" s="235">
        <v>42.715372000000002</v>
      </c>
      <c r="F32" s="235">
        <v>8.9217919999999999</v>
      </c>
      <c r="G32" s="235">
        <v>-0.27216800000000002</v>
      </c>
      <c r="H32" s="235">
        <v>-15.576908</v>
      </c>
      <c r="I32" s="235">
        <v>10.261580000000002</v>
      </c>
      <c r="J32" s="235">
        <v>14.939944000000001</v>
      </c>
      <c r="K32" s="235">
        <v>-6.4280240000000006</v>
      </c>
      <c r="L32" s="235">
        <v>-2.930132</v>
      </c>
      <c r="M32" s="235">
        <v>9.3170699999999993</v>
      </c>
      <c r="N32" s="235">
        <v>17.687328000000001</v>
      </c>
      <c r="O32" s="235">
        <v>30.256135999999998</v>
      </c>
      <c r="P32" s="235">
        <v>9.5716059999999992</v>
      </c>
      <c r="Q32" s="235">
        <v>29.325434000000005</v>
      </c>
      <c r="R32" s="235">
        <v>5.5503300000000007</v>
      </c>
      <c r="S32" s="235">
        <v>8.0619300000000003</v>
      </c>
      <c r="T32" s="235">
        <v>-4.66012</v>
      </c>
      <c r="U32" s="235">
        <v>9.683209999999999</v>
      </c>
      <c r="V32" s="235">
        <v>23.337949999999999</v>
      </c>
      <c r="W32" s="235">
        <v>11.09249</v>
      </c>
      <c r="X32" s="235">
        <v>14.89179</v>
      </c>
      <c r="Y32" s="235">
        <v>9.6852700000000009</v>
      </c>
      <c r="Z32" s="235">
        <v>5.5847100000000003</v>
      </c>
      <c r="AA32" s="235">
        <v>4.1686000000000005</v>
      </c>
      <c r="AB32" s="235">
        <v>14.016170000000001</v>
      </c>
      <c r="AC32" s="235">
        <v>5.02379</v>
      </c>
      <c r="AD32" s="235">
        <v>16.882990000000003</v>
      </c>
      <c r="AE32" s="235">
        <v>3.9549799999999999</v>
      </c>
      <c r="AF32" s="235">
        <v>10.53945</v>
      </c>
      <c r="AG32" s="235">
        <v>19.5229</v>
      </c>
      <c r="AH32" s="235">
        <v>4.9721899999999994</v>
      </c>
      <c r="AI32" s="252">
        <v>1.2309300000000001</v>
      </c>
      <c r="AJ32" s="252">
        <v>4.9847600000000005</v>
      </c>
      <c r="AK32" s="252">
        <v>9.3964200000000009</v>
      </c>
      <c r="AL32" s="252">
        <v>8.1567039999999995</v>
      </c>
      <c r="AM32" s="252">
        <v>18.447317999999999</v>
      </c>
      <c r="AN32" s="211"/>
      <c r="AO32" s="211"/>
      <c r="AP32" s="211"/>
      <c r="AQ32" s="211"/>
      <c r="AR32" s="211"/>
      <c r="AS32" s="211"/>
      <c r="AT32" s="211"/>
      <c r="AU32" s="211"/>
      <c r="AV32" s="211"/>
      <c r="AW32" s="211"/>
      <c r="AX32" s="211"/>
      <c r="AY32" s="211"/>
    </row>
    <row r="33" spans="1:51" ht="15">
      <c r="A33" s="191">
        <f>YampaRiverInflow.TotalOutflow!A33</f>
        <v>44348</v>
      </c>
      <c r="B33" s="165">
        <v>1.653</v>
      </c>
      <c r="C33" s="165">
        <v>1.917</v>
      </c>
      <c r="D33" s="165">
        <v>7.782</v>
      </c>
      <c r="E33" s="235">
        <v>-2.5423</v>
      </c>
      <c r="F33" s="235">
        <v>8.1491520000000008</v>
      </c>
      <c r="G33" s="235">
        <v>20.665317999999999</v>
      </c>
      <c r="H33" s="235">
        <v>14.274572000000001</v>
      </c>
      <c r="I33" s="235">
        <v>14.059692000000002</v>
      </c>
      <c r="J33" s="235">
        <v>2.4844780000000002</v>
      </c>
      <c r="K33" s="235">
        <v>1.888352</v>
      </c>
      <c r="L33" s="235">
        <v>10.006266000000002</v>
      </c>
      <c r="M33" s="235">
        <v>19.542680000000001</v>
      </c>
      <c r="N33" s="235">
        <v>1.2684000000000002</v>
      </c>
      <c r="O33" s="235">
        <v>4.9412060000000002</v>
      </c>
      <c r="P33" s="235">
        <v>-1.180104</v>
      </c>
      <c r="Q33" s="235">
        <v>16.706314000000003</v>
      </c>
      <c r="R33" s="235">
        <v>1.3633040000000001</v>
      </c>
      <c r="S33" s="235">
        <v>-0.79383999999999999</v>
      </c>
      <c r="T33" s="235">
        <v>-23.251810000000003</v>
      </c>
      <c r="U33" s="235">
        <v>12.69872</v>
      </c>
      <c r="V33" s="235">
        <v>19.039000000000001</v>
      </c>
      <c r="W33" s="235">
        <v>6.8687700000000005</v>
      </c>
      <c r="X33" s="235">
        <v>14.246139999999999</v>
      </c>
      <c r="Y33" s="235">
        <v>18.845080000000003</v>
      </c>
      <c r="Z33" s="235">
        <v>7.4909099999999995</v>
      </c>
      <c r="AA33" s="235">
        <v>13.8124</v>
      </c>
      <c r="AB33" s="235">
        <v>24.775919999999999</v>
      </c>
      <c r="AC33" s="235">
        <v>9.7531100000000013</v>
      </c>
      <c r="AD33" s="235">
        <v>18.740459999999999</v>
      </c>
      <c r="AE33" s="235">
        <v>5.9942099999999998</v>
      </c>
      <c r="AF33" s="235">
        <v>10.93661</v>
      </c>
      <c r="AG33" s="235">
        <v>14.07673</v>
      </c>
      <c r="AH33" s="235">
        <v>3.54962</v>
      </c>
      <c r="AI33" s="252">
        <v>6.4226899999999993</v>
      </c>
      <c r="AJ33" s="252">
        <v>10.59356</v>
      </c>
      <c r="AK33" s="252">
        <v>1.32226</v>
      </c>
      <c r="AL33" s="252">
        <v>3.633238</v>
      </c>
      <c r="AM33" s="252">
        <v>2.8407460000000002</v>
      </c>
      <c r="AN33" s="211"/>
      <c r="AO33" s="211"/>
      <c r="AP33" s="211"/>
      <c r="AQ33" s="211"/>
      <c r="AR33" s="211"/>
      <c r="AS33" s="211"/>
      <c r="AT33" s="211"/>
      <c r="AU33" s="211"/>
      <c r="AV33" s="211"/>
      <c r="AW33" s="211"/>
      <c r="AX33" s="211"/>
      <c r="AY33" s="211"/>
    </row>
    <row r="34" spans="1:51" ht="15">
      <c r="A34" s="191">
        <f>YampaRiverInflow.TotalOutflow!A34</f>
        <v>44378</v>
      </c>
      <c r="B34" s="165">
        <v>11.367000000000001</v>
      </c>
      <c r="C34" s="165">
        <v>10.427</v>
      </c>
      <c r="D34" s="165">
        <v>18.847000000000001</v>
      </c>
      <c r="E34" s="235">
        <v>41.655764000000005</v>
      </c>
      <c r="F34" s="235">
        <v>46.755935999999998</v>
      </c>
      <c r="G34" s="235">
        <v>13.937982000000002</v>
      </c>
      <c r="H34" s="235">
        <v>-9.5202080000000002</v>
      </c>
      <c r="I34" s="235">
        <v>16.145548000000002</v>
      </c>
      <c r="J34" s="235">
        <v>8.3940580000000011</v>
      </c>
      <c r="K34" s="235">
        <v>24.153351999999998</v>
      </c>
      <c r="L34" s="235">
        <v>8.4327039999999993</v>
      </c>
      <c r="M34" s="235">
        <v>3.5028120000000005</v>
      </c>
      <c r="N34" s="235">
        <v>15.702810000000001</v>
      </c>
      <c r="O34" s="235">
        <v>2.0310160000000002</v>
      </c>
      <c r="P34" s="235">
        <v>8.0089059999999996</v>
      </c>
      <c r="Q34" s="235">
        <v>20.697440000000004</v>
      </c>
      <c r="R34" s="235">
        <v>17.755964000000002</v>
      </c>
      <c r="S34" s="235">
        <v>11.63293</v>
      </c>
      <c r="T34" s="235">
        <v>-12.476629999999998</v>
      </c>
      <c r="U34" s="235">
        <v>23.625509999999998</v>
      </c>
      <c r="V34" s="235">
        <v>20.54889</v>
      </c>
      <c r="W34" s="235">
        <v>8.319090000000001</v>
      </c>
      <c r="X34" s="235">
        <v>20.105460000000001</v>
      </c>
      <c r="Y34" s="235">
        <v>19.50067</v>
      </c>
      <c r="Z34" s="235">
        <v>8.3446700000000007</v>
      </c>
      <c r="AA34" s="235">
        <v>18.455950000000001</v>
      </c>
      <c r="AB34" s="235">
        <v>31.79073</v>
      </c>
      <c r="AC34" s="235">
        <v>14.55987</v>
      </c>
      <c r="AD34" s="235">
        <v>21.886839999999999</v>
      </c>
      <c r="AE34" s="235">
        <v>25.583909999999999</v>
      </c>
      <c r="AF34" s="235">
        <v>21.074020000000001</v>
      </c>
      <c r="AG34" s="235">
        <v>18.544400000000003</v>
      </c>
      <c r="AH34" s="235">
        <v>6.5901300000000003</v>
      </c>
      <c r="AI34" s="252">
        <v>14.91146</v>
      </c>
      <c r="AJ34" s="252">
        <v>14.38373</v>
      </c>
      <c r="AK34" s="252">
        <v>27.614090000000001</v>
      </c>
      <c r="AL34" s="252">
        <v>1.747992</v>
      </c>
      <c r="AM34" s="252">
        <v>12.233666000000001</v>
      </c>
      <c r="AN34" s="211"/>
      <c r="AO34" s="211"/>
      <c r="AP34" s="211"/>
      <c r="AQ34" s="211"/>
      <c r="AR34" s="211"/>
      <c r="AS34" s="211"/>
      <c r="AT34" s="211"/>
      <c r="AU34" s="211"/>
      <c r="AV34" s="211"/>
      <c r="AW34" s="211"/>
      <c r="AX34" s="211"/>
      <c r="AY34" s="211"/>
    </row>
    <row r="35" spans="1:51" ht="15">
      <c r="A35" s="191">
        <f>YampaRiverInflow.TotalOutflow!A35</f>
        <v>44409</v>
      </c>
      <c r="B35" s="165">
        <v>17.329000000000001</v>
      </c>
      <c r="C35" s="165">
        <v>13.44</v>
      </c>
      <c r="D35" s="165">
        <v>17.846</v>
      </c>
      <c r="E35" s="235">
        <v>33.662408000000006</v>
      </c>
      <c r="F35" s="235">
        <v>46.49971</v>
      </c>
      <c r="G35" s="235">
        <v>0.7424400000000001</v>
      </c>
      <c r="H35" s="235">
        <v>14.672851999999999</v>
      </c>
      <c r="I35" s="235">
        <v>32.564776000000002</v>
      </c>
      <c r="J35" s="235">
        <v>18.685385999999998</v>
      </c>
      <c r="K35" s="235">
        <v>18.337461999999999</v>
      </c>
      <c r="L35" s="235">
        <v>16.435265999999999</v>
      </c>
      <c r="M35" s="235">
        <v>21.988620000000001</v>
      </c>
      <c r="N35" s="235">
        <v>28.766426000000003</v>
      </c>
      <c r="O35" s="235">
        <v>19.739957999999998</v>
      </c>
      <c r="P35" s="235">
        <v>11.451958000000001</v>
      </c>
      <c r="Q35" s="235">
        <v>20.660824000000002</v>
      </c>
      <c r="R35" s="235">
        <v>13.796706</v>
      </c>
      <c r="S35" s="235">
        <v>9.7706299999999988</v>
      </c>
      <c r="T35" s="235">
        <v>7.4435000000000002</v>
      </c>
      <c r="U35" s="235">
        <v>20.504860000000001</v>
      </c>
      <c r="V35" s="235">
        <v>22.135639999999999</v>
      </c>
      <c r="W35" s="235">
        <v>5.2130799999999997</v>
      </c>
      <c r="X35" s="235">
        <v>14.802440000000001</v>
      </c>
      <c r="Y35" s="235">
        <v>21.94164</v>
      </c>
      <c r="Z35" s="235">
        <v>8.4181799999999996</v>
      </c>
      <c r="AA35" s="235">
        <v>21.659500000000001</v>
      </c>
      <c r="AB35" s="235">
        <v>35.8294</v>
      </c>
      <c r="AC35" s="235">
        <v>14.210139999999999</v>
      </c>
      <c r="AD35" s="235">
        <v>24.195160000000001</v>
      </c>
      <c r="AE35" s="235">
        <v>26.496269999999999</v>
      </c>
      <c r="AF35" s="235">
        <v>24.024999999999999</v>
      </c>
      <c r="AG35" s="235">
        <v>22.344560000000001</v>
      </c>
      <c r="AH35" s="235">
        <v>9.8739599999999985</v>
      </c>
      <c r="AI35" s="252">
        <v>13.84548</v>
      </c>
      <c r="AJ35" s="252">
        <v>16.93469</v>
      </c>
      <c r="AK35" s="252">
        <v>14.48996</v>
      </c>
      <c r="AL35" s="252">
        <v>23.217804000000005</v>
      </c>
      <c r="AM35" s="252">
        <v>21.390052000000001</v>
      </c>
      <c r="AN35" s="211"/>
      <c r="AO35" s="211"/>
      <c r="AP35" s="211"/>
      <c r="AQ35" s="211"/>
      <c r="AR35" s="211"/>
      <c r="AS35" s="211"/>
      <c r="AT35" s="211"/>
      <c r="AU35" s="211"/>
      <c r="AV35" s="211"/>
      <c r="AW35" s="211"/>
      <c r="AX35" s="211"/>
      <c r="AY35" s="211"/>
    </row>
    <row r="36" spans="1:51" ht="15">
      <c r="A36" s="191">
        <f>YampaRiverInflow.TotalOutflow!A36</f>
        <v>44440</v>
      </c>
      <c r="B36" s="165">
        <v>11.781000000000001</v>
      </c>
      <c r="C36" s="165">
        <v>16.428999999999998</v>
      </c>
      <c r="D36" s="165">
        <v>10.945</v>
      </c>
      <c r="E36" s="235">
        <v>9.1880220000000001</v>
      </c>
      <c r="F36" s="235">
        <v>20.53886</v>
      </c>
      <c r="G36" s="235">
        <v>12.485670000000001</v>
      </c>
      <c r="H36" s="235">
        <v>12.587112000000001</v>
      </c>
      <c r="I36" s="235">
        <v>13.715842000000002</v>
      </c>
      <c r="J36" s="235">
        <v>14.078788000000001</v>
      </c>
      <c r="K36" s="235">
        <v>17.133922000000002</v>
      </c>
      <c r="L36" s="235">
        <v>36.728893999999997</v>
      </c>
      <c r="M36" s="235">
        <v>21.500264000000001</v>
      </c>
      <c r="N36" s="235">
        <v>26.366382000000002</v>
      </c>
      <c r="O36" s="235">
        <v>15.737406</v>
      </c>
      <c r="P36" s="235">
        <v>14.914582000000003</v>
      </c>
      <c r="Q36" s="235">
        <v>14.839589999999999</v>
      </c>
      <c r="R36" s="235">
        <v>10.647540000000001</v>
      </c>
      <c r="S36" s="235">
        <v>-6.0112700000000006</v>
      </c>
      <c r="T36" s="235">
        <v>19.914009999999998</v>
      </c>
      <c r="U36" s="235">
        <v>13.555149999999999</v>
      </c>
      <c r="V36" s="235">
        <v>15.397549999999999</v>
      </c>
      <c r="W36" s="235">
        <v>7.1036899999999994</v>
      </c>
      <c r="X36" s="235">
        <v>8.6973899999999986</v>
      </c>
      <c r="Y36" s="235">
        <v>11.841569999999999</v>
      </c>
      <c r="Z36" s="235">
        <v>3.6388400000000001</v>
      </c>
      <c r="AA36" s="235">
        <v>18.084299999999999</v>
      </c>
      <c r="AB36" s="235">
        <v>24.926950000000001</v>
      </c>
      <c r="AC36" s="235">
        <v>13.032249999999999</v>
      </c>
      <c r="AD36" s="235">
        <v>14.707469999999999</v>
      </c>
      <c r="AE36" s="235">
        <v>15.101129999999999</v>
      </c>
      <c r="AF36" s="235">
        <v>9.3519199999999998</v>
      </c>
      <c r="AG36" s="235">
        <v>35.037589999999994</v>
      </c>
      <c r="AH36" s="235">
        <v>-2.8639899999999998</v>
      </c>
      <c r="AI36" s="252">
        <v>6.7481800000000005</v>
      </c>
      <c r="AJ36" s="252">
        <v>15.02529</v>
      </c>
      <c r="AK36" s="252">
        <v>11.451879999999999</v>
      </c>
      <c r="AL36" s="252">
        <v>15.371198000000001</v>
      </c>
      <c r="AM36" s="252">
        <v>22.553249999999998</v>
      </c>
      <c r="AN36" s="211"/>
      <c r="AO36" s="211"/>
      <c r="AP36" s="211"/>
      <c r="AQ36" s="211"/>
      <c r="AR36" s="211"/>
      <c r="AS36" s="211"/>
      <c r="AT36" s="211"/>
      <c r="AU36" s="211"/>
      <c r="AV36" s="211"/>
      <c r="AW36" s="211"/>
      <c r="AX36" s="211"/>
      <c r="AY36" s="211"/>
    </row>
    <row r="37" spans="1:51" ht="15">
      <c r="A37" s="191">
        <f>YampaRiverInflow.TotalOutflow!A37</f>
        <v>44470</v>
      </c>
      <c r="B37" s="165">
        <v>5.6680000000000001</v>
      </c>
      <c r="C37" s="165">
        <v>5.6680000000000001</v>
      </c>
      <c r="D37" s="165">
        <v>5.67</v>
      </c>
      <c r="E37" s="235">
        <v>27.212436</v>
      </c>
      <c r="F37" s="235">
        <v>21.019506</v>
      </c>
      <c r="G37" s="235">
        <v>15.296984</v>
      </c>
      <c r="H37" s="235">
        <v>17.363528000000002</v>
      </c>
      <c r="I37" s="235">
        <v>15.145718</v>
      </c>
      <c r="J37" s="235">
        <v>19.380140000000001</v>
      </c>
      <c r="K37" s="235">
        <v>13.376776000000001</v>
      </c>
      <c r="L37" s="235">
        <v>4.7494760000000005</v>
      </c>
      <c r="M37" s="235">
        <v>8.6108960000000003</v>
      </c>
      <c r="N37" s="235">
        <v>17.934583999999997</v>
      </c>
      <c r="O37" s="235">
        <v>11.836898000000001</v>
      </c>
      <c r="P37" s="235">
        <v>11.503132000000001</v>
      </c>
      <c r="Q37" s="235">
        <v>12.135444000000001</v>
      </c>
      <c r="R37" s="235">
        <v>6.3876860000000004</v>
      </c>
      <c r="S37" s="235">
        <v>-7.82599</v>
      </c>
      <c r="T37" s="235">
        <v>24.362849999999998</v>
      </c>
      <c r="U37" s="235">
        <v>10.95425</v>
      </c>
      <c r="V37" s="235">
        <v>11.723360000000001</v>
      </c>
      <c r="W37" s="235">
        <v>4.6145899999999997</v>
      </c>
      <c r="X37" s="235">
        <v>6.6953500000000004</v>
      </c>
      <c r="Y37" s="235">
        <v>9.5123700000000007</v>
      </c>
      <c r="Z37" s="235">
        <v>-0.49925999999999998</v>
      </c>
      <c r="AA37" s="235">
        <v>18.132660000000001</v>
      </c>
      <c r="AB37" s="235">
        <v>19.22006</v>
      </c>
      <c r="AC37" s="235">
        <v>10.97871</v>
      </c>
      <c r="AD37" s="235">
        <v>13.21185</v>
      </c>
      <c r="AE37" s="235">
        <v>14.04824</v>
      </c>
      <c r="AF37" s="235">
        <v>6.9533999999999994</v>
      </c>
      <c r="AG37" s="235">
        <v>23.35398</v>
      </c>
      <c r="AH37" s="235">
        <v>-2.8656299999999999</v>
      </c>
      <c r="AI37" s="252">
        <v>2.3012199999999998</v>
      </c>
      <c r="AJ37" s="252">
        <v>14.73507</v>
      </c>
      <c r="AK37" s="252">
        <v>8.505370000000001</v>
      </c>
      <c r="AL37" s="252">
        <v>11.385834000000001</v>
      </c>
      <c r="AM37" s="252">
        <v>-0.71860800000000002</v>
      </c>
      <c r="AN37" s="211"/>
      <c r="AO37" s="211"/>
      <c r="AP37" s="211"/>
      <c r="AQ37" s="211"/>
      <c r="AR37" s="211"/>
      <c r="AS37" s="211"/>
      <c r="AT37" s="211"/>
      <c r="AU37" s="211"/>
      <c r="AV37" s="211"/>
      <c r="AW37" s="211"/>
      <c r="AX37" s="211"/>
      <c r="AY37" s="211"/>
    </row>
    <row r="38" spans="1:51" ht="15">
      <c r="A38" s="191">
        <f>YampaRiverInflow.TotalOutflow!A38</f>
        <v>44501</v>
      </c>
      <c r="B38" s="165">
        <v>5.7000000000000002E-2</v>
      </c>
      <c r="C38" s="165">
        <v>5.7000000000000002E-2</v>
      </c>
      <c r="D38" s="165">
        <v>0.06</v>
      </c>
      <c r="E38" s="235">
        <v>20.419766000000003</v>
      </c>
      <c r="F38" s="235">
        <v>19.335204000000001</v>
      </c>
      <c r="G38" s="235">
        <v>16.094632000000001</v>
      </c>
      <c r="H38" s="235">
        <v>11.450326</v>
      </c>
      <c r="I38" s="235">
        <v>26.131626000000004</v>
      </c>
      <c r="J38" s="235">
        <v>8.3835399999999982</v>
      </c>
      <c r="K38" s="235">
        <v>1.6175140000000001</v>
      </c>
      <c r="L38" s="235">
        <v>4.4911860000000008</v>
      </c>
      <c r="M38" s="235">
        <v>8.991363999999999</v>
      </c>
      <c r="N38" s="235">
        <v>10.960080000000001</v>
      </c>
      <c r="O38" s="235">
        <v>12.147136</v>
      </c>
      <c r="P38" s="235">
        <v>3.6625680000000003</v>
      </c>
      <c r="Q38" s="235">
        <v>15.820898000000001</v>
      </c>
      <c r="R38" s="235">
        <v>14.533392000000001</v>
      </c>
      <c r="S38" s="235">
        <v>-12.37326</v>
      </c>
      <c r="T38" s="235">
        <v>14.93168</v>
      </c>
      <c r="U38" s="235">
        <v>-5.1652700000000005</v>
      </c>
      <c r="V38" s="235">
        <v>10.395850000000001</v>
      </c>
      <c r="W38" s="235">
        <v>4.0648400000000002</v>
      </c>
      <c r="X38" s="235">
        <v>3.5380700000000003</v>
      </c>
      <c r="Y38" s="235">
        <v>7.5272700000000006</v>
      </c>
      <c r="Z38" s="235">
        <v>13.11669</v>
      </c>
      <c r="AA38" s="235">
        <v>15.47784</v>
      </c>
      <c r="AB38" s="235">
        <v>21.893450000000001</v>
      </c>
      <c r="AC38" s="235">
        <v>12.1463</v>
      </c>
      <c r="AD38" s="235">
        <v>8.651209999999999</v>
      </c>
      <c r="AE38" s="235">
        <v>9.7618099999999988</v>
      </c>
      <c r="AF38" s="235">
        <v>16.488720000000001</v>
      </c>
      <c r="AG38" s="235">
        <v>4.6226700000000003</v>
      </c>
      <c r="AH38" s="235">
        <v>5.9689499999999995</v>
      </c>
      <c r="AI38" s="252">
        <v>-1.0023</v>
      </c>
      <c r="AJ38" s="252">
        <v>2.8529</v>
      </c>
      <c r="AK38" s="252">
        <v>5.8924399999999997</v>
      </c>
      <c r="AL38" s="252">
        <v>14.328964000000001</v>
      </c>
      <c r="AM38" s="252">
        <v>10.843160000000001</v>
      </c>
      <c r="AN38" s="211"/>
      <c r="AO38" s="211"/>
      <c r="AP38" s="211"/>
      <c r="AQ38" s="211"/>
      <c r="AR38" s="211"/>
      <c r="AS38" s="211"/>
      <c r="AT38" s="211"/>
      <c r="AU38" s="211"/>
      <c r="AV38" s="211"/>
      <c r="AW38" s="211"/>
      <c r="AX38" s="211"/>
      <c r="AY38" s="211"/>
    </row>
    <row r="39" spans="1:51" ht="15">
      <c r="A39" s="191">
        <f>YampaRiverInflow.TotalOutflow!A39</f>
        <v>44531</v>
      </c>
      <c r="B39" s="165">
        <v>4.8710000000000004</v>
      </c>
      <c r="C39" s="165">
        <v>4.8710000000000004</v>
      </c>
      <c r="D39" s="165">
        <v>4.87</v>
      </c>
      <c r="E39" s="235">
        <v>30.541180000000001</v>
      </c>
      <c r="F39" s="235">
        <v>25.264988000000002</v>
      </c>
      <c r="G39" s="235">
        <v>17.192216000000002</v>
      </c>
      <c r="H39" s="235">
        <v>14.472434000000002</v>
      </c>
      <c r="I39" s="235">
        <v>14.617889999999999</v>
      </c>
      <c r="J39" s="235">
        <v>12.40625</v>
      </c>
      <c r="K39" s="235">
        <v>14.303154000000003</v>
      </c>
      <c r="L39" s="235">
        <v>8.5718779999999999</v>
      </c>
      <c r="M39" s="235">
        <v>16.566911999999999</v>
      </c>
      <c r="N39" s="235">
        <v>23.606604000000004</v>
      </c>
      <c r="O39" s="235">
        <v>11.927992</v>
      </c>
      <c r="P39" s="235">
        <v>18.697578</v>
      </c>
      <c r="Q39" s="235">
        <v>16.272072000000001</v>
      </c>
      <c r="R39" s="235">
        <v>6.2282960000000003</v>
      </c>
      <c r="S39" s="235">
        <v>-16.238409999999998</v>
      </c>
      <c r="T39" s="235">
        <v>12.00187</v>
      </c>
      <c r="U39" s="235">
        <v>6.5915499999999998</v>
      </c>
      <c r="V39" s="235">
        <v>12.228569999999999</v>
      </c>
      <c r="W39" s="235">
        <v>1.01868</v>
      </c>
      <c r="X39" s="235">
        <v>6.6875100000000005</v>
      </c>
      <c r="Y39" s="235">
        <v>11.483219999999999</v>
      </c>
      <c r="Z39" s="235">
        <v>-2.7016499999999999</v>
      </c>
      <c r="AA39" s="235">
        <v>25.948370000000001</v>
      </c>
      <c r="AB39" s="235">
        <v>22.778939999999999</v>
      </c>
      <c r="AC39" s="235">
        <v>11.792920000000001</v>
      </c>
      <c r="AD39" s="235">
        <v>17.610810000000001</v>
      </c>
      <c r="AE39" s="235">
        <v>24.307770000000001</v>
      </c>
      <c r="AF39" s="235">
        <v>18.407709999999998</v>
      </c>
      <c r="AG39" s="235">
        <v>2.61571</v>
      </c>
      <c r="AH39" s="235">
        <v>-1.4079200000000001</v>
      </c>
      <c r="AI39" s="252">
        <v>-6.0315000000000003</v>
      </c>
      <c r="AJ39" s="252">
        <v>15.691600000000001</v>
      </c>
      <c r="AK39" s="252">
        <v>6.0872700000000002</v>
      </c>
      <c r="AL39" s="252">
        <v>11.088239999999999</v>
      </c>
      <c r="AM39" s="252">
        <v>24.479745999999999</v>
      </c>
      <c r="AN39" s="211"/>
      <c r="AO39" s="211"/>
      <c r="AP39" s="211"/>
      <c r="AQ39" s="211"/>
      <c r="AR39" s="211"/>
      <c r="AS39" s="211"/>
      <c r="AT39" s="211"/>
      <c r="AU39" s="211"/>
      <c r="AV39" s="211"/>
      <c r="AW39" s="211"/>
      <c r="AX39" s="211"/>
      <c r="AY39" s="211"/>
    </row>
    <row r="40" spans="1:51" ht="15">
      <c r="A40" s="191">
        <f>YampaRiverInflow.TotalOutflow!A40</f>
        <v>44562</v>
      </c>
      <c r="B40" s="165">
        <v>9.0960000000000001</v>
      </c>
      <c r="C40" s="165">
        <v>10.512</v>
      </c>
      <c r="D40" s="165">
        <v>10.731999999999999</v>
      </c>
      <c r="E40" s="235">
        <v>20.046610000000001</v>
      </c>
      <c r="F40" s="235">
        <v>26.309258000000003</v>
      </c>
      <c r="G40" s="235">
        <v>13.399138000000001</v>
      </c>
      <c r="H40" s="235">
        <v>7.5585960000000014</v>
      </c>
      <c r="I40" s="235">
        <v>17.579034</v>
      </c>
      <c r="J40" s="235">
        <v>17.167010000000001</v>
      </c>
      <c r="K40" s="235">
        <v>17.192004000000001</v>
      </c>
      <c r="L40" s="235">
        <v>16.305914000000001</v>
      </c>
      <c r="M40" s="235">
        <v>18.317238</v>
      </c>
      <c r="N40" s="235">
        <v>101.21908400000001</v>
      </c>
      <c r="O40" s="235">
        <v>14.084605999999999</v>
      </c>
      <c r="P40" s="235">
        <v>35.531559999999999</v>
      </c>
      <c r="Q40" s="235">
        <v>11.366462</v>
      </c>
      <c r="R40" s="235">
        <v>12.906422000000001</v>
      </c>
      <c r="S40" s="235">
        <v>-12.26146</v>
      </c>
      <c r="T40" s="235">
        <v>9.9685600000000001</v>
      </c>
      <c r="U40" s="235">
        <v>3.9182399999999999</v>
      </c>
      <c r="V40" s="235">
        <v>5.2524799999999994</v>
      </c>
      <c r="W40" s="235">
        <v>0.65434000000000003</v>
      </c>
      <c r="X40" s="235">
        <v>10.38495</v>
      </c>
      <c r="Y40" s="235">
        <v>14.23559</v>
      </c>
      <c r="Z40" s="235">
        <v>9.8203300000000002</v>
      </c>
      <c r="AA40" s="235">
        <v>24.700430000000001</v>
      </c>
      <c r="AB40" s="235">
        <v>22.069479999999999</v>
      </c>
      <c r="AC40" s="235">
        <v>12.57952</v>
      </c>
      <c r="AD40" s="235">
        <v>19.210369999999998</v>
      </c>
      <c r="AE40" s="235">
        <v>24.414390000000001</v>
      </c>
      <c r="AF40" s="235">
        <v>14.356399999999999</v>
      </c>
      <c r="AG40" s="235">
        <v>-5.5168900000000001</v>
      </c>
      <c r="AH40" s="235">
        <v>8.7599999999999997E-2</v>
      </c>
      <c r="AI40" s="252">
        <v>10.52117</v>
      </c>
      <c r="AJ40" s="252">
        <v>15.80128</v>
      </c>
      <c r="AK40" s="252">
        <v>6.6924780000000004</v>
      </c>
      <c r="AL40" s="252">
        <v>12.522880000000001</v>
      </c>
      <c r="AM40" s="252">
        <v>13.408282000000002</v>
      </c>
      <c r="AN40" s="211"/>
      <c r="AO40" s="211"/>
      <c r="AP40" s="211"/>
      <c r="AQ40" s="211"/>
      <c r="AR40" s="211"/>
      <c r="AS40" s="211"/>
      <c r="AT40" s="211"/>
      <c r="AU40" s="211"/>
      <c r="AV40" s="211"/>
      <c r="AW40" s="211"/>
      <c r="AX40" s="211"/>
      <c r="AY40" s="211"/>
    </row>
    <row r="41" spans="1:51" ht="15">
      <c r="A41" s="191">
        <f>YampaRiverInflow.TotalOutflow!A41</f>
        <v>44593</v>
      </c>
      <c r="B41" s="165">
        <v>12.368</v>
      </c>
      <c r="C41" s="165">
        <v>10.584</v>
      </c>
      <c r="D41" s="165">
        <v>3.8969999999999998</v>
      </c>
      <c r="E41" s="235">
        <v>17.773367999999998</v>
      </c>
      <c r="F41" s="235">
        <v>21.627798000000002</v>
      </c>
      <c r="G41" s="235">
        <v>24.398584000000003</v>
      </c>
      <c r="H41" s="235">
        <v>22.760021999999999</v>
      </c>
      <c r="I41" s="235">
        <v>20.288758000000001</v>
      </c>
      <c r="J41" s="235">
        <v>20.558418000000003</v>
      </c>
      <c r="K41" s="235">
        <v>7.514894</v>
      </c>
      <c r="L41" s="235">
        <v>19.425978000000001</v>
      </c>
      <c r="M41" s="235">
        <v>27.521836</v>
      </c>
      <c r="N41" s="235">
        <v>75.754664000000005</v>
      </c>
      <c r="O41" s="235">
        <v>14.718234000000001</v>
      </c>
      <c r="P41" s="235">
        <v>33.481140000000003</v>
      </c>
      <c r="Q41" s="235">
        <v>10.668854</v>
      </c>
      <c r="R41" s="235">
        <v>-2.5262600000000002</v>
      </c>
      <c r="S41" s="235">
        <v>-10.192350000000001</v>
      </c>
      <c r="T41" s="235">
        <v>6.2821099999999994</v>
      </c>
      <c r="U41" s="235">
        <v>3.13246</v>
      </c>
      <c r="V41" s="235">
        <v>4.1601400000000002</v>
      </c>
      <c r="W41" s="235">
        <v>2.8380700000000001</v>
      </c>
      <c r="X41" s="235">
        <v>9.7490100000000002</v>
      </c>
      <c r="Y41" s="235">
        <v>16.001570000000001</v>
      </c>
      <c r="Z41" s="235">
        <v>9.5720700000000001</v>
      </c>
      <c r="AA41" s="235">
        <v>21.740169999999999</v>
      </c>
      <c r="AB41" s="235">
        <v>14.98456</v>
      </c>
      <c r="AC41" s="235">
        <v>10.01197</v>
      </c>
      <c r="AD41" s="235">
        <v>10.48507</v>
      </c>
      <c r="AE41" s="235">
        <v>13.671299999999999</v>
      </c>
      <c r="AF41" s="235">
        <v>11.7835</v>
      </c>
      <c r="AG41" s="235">
        <v>1.5763499999999999</v>
      </c>
      <c r="AH41" s="235">
        <v>-4.5615100000000002</v>
      </c>
      <c r="AI41" s="252">
        <v>4.3772399999999996</v>
      </c>
      <c r="AJ41" s="252">
        <v>6.30464</v>
      </c>
      <c r="AK41" s="252">
        <v>11.420924000000001</v>
      </c>
      <c r="AL41" s="252">
        <v>22.01473</v>
      </c>
      <c r="AM41" s="252">
        <v>19.386094</v>
      </c>
      <c r="AN41" s="211"/>
      <c r="AO41" s="211"/>
      <c r="AP41" s="211"/>
      <c r="AQ41" s="211"/>
      <c r="AR41" s="211"/>
      <c r="AS41" s="211"/>
      <c r="AT41" s="211"/>
      <c r="AU41" s="211"/>
      <c r="AV41" s="211"/>
      <c r="AW41" s="211"/>
      <c r="AX41" s="211"/>
      <c r="AY41" s="211"/>
    </row>
    <row r="42" spans="1:51" ht="15">
      <c r="A42" s="191">
        <f>YampaRiverInflow.TotalOutflow!A42</f>
        <v>44621</v>
      </c>
      <c r="B42" s="165">
        <v>5.0149999999999997</v>
      </c>
      <c r="C42" s="165">
        <v>8.0739999999999998</v>
      </c>
      <c r="D42" s="165">
        <v>5.12</v>
      </c>
      <c r="E42" s="235">
        <v>19.559304000000001</v>
      </c>
      <c r="F42" s="235">
        <v>35.780078000000003</v>
      </c>
      <c r="G42" s="235">
        <v>21.771910000000002</v>
      </c>
      <c r="H42" s="235">
        <v>6.9283080000000012</v>
      </c>
      <c r="I42" s="235">
        <v>9.9853559999999995</v>
      </c>
      <c r="J42" s="235">
        <v>4.6072879999999996</v>
      </c>
      <c r="K42" s="235">
        <v>9.3644660000000002</v>
      </c>
      <c r="L42" s="235">
        <v>26.794340000000005</v>
      </c>
      <c r="M42" s="235">
        <v>39.915998000000002</v>
      </c>
      <c r="N42" s="235">
        <v>66.375816</v>
      </c>
      <c r="O42" s="235">
        <v>17.63081</v>
      </c>
      <c r="P42" s="235">
        <v>62.605969999999999</v>
      </c>
      <c r="Q42" s="235">
        <v>-10.494788</v>
      </c>
      <c r="R42" s="235">
        <v>-5.3588699999999996</v>
      </c>
      <c r="S42" s="235">
        <v>-15.49112</v>
      </c>
      <c r="T42" s="235">
        <v>36.322969999999998</v>
      </c>
      <c r="U42" s="235">
        <v>9.210090000000001</v>
      </c>
      <c r="V42" s="235">
        <v>5.7764899999999999</v>
      </c>
      <c r="W42" s="235">
        <v>9.2872199999999996</v>
      </c>
      <c r="X42" s="235">
        <v>8.1139899999999994</v>
      </c>
      <c r="Y42" s="235">
        <v>9.8301200000000009</v>
      </c>
      <c r="Z42" s="235">
        <v>14.49926</v>
      </c>
      <c r="AA42" s="235">
        <v>12.03308</v>
      </c>
      <c r="AB42" s="235">
        <v>4.5342399999999996</v>
      </c>
      <c r="AC42" s="235">
        <v>19.332849999999997</v>
      </c>
      <c r="AD42" s="235">
        <v>6.37479</v>
      </c>
      <c r="AE42" s="235">
        <v>9.2942099999999996</v>
      </c>
      <c r="AF42" s="235">
        <v>12.6425</v>
      </c>
      <c r="AG42" s="235">
        <v>6.9273500000000006</v>
      </c>
      <c r="AH42" s="235">
        <v>-7.20953</v>
      </c>
      <c r="AI42" s="252">
        <v>6.0791599999999999</v>
      </c>
      <c r="AJ42" s="252">
        <v>6.5443199999999999</v>
      </c>
      <c r="AK42" s="252">
        <v>13.23695</v>
      </c>
      <c r="AL42" s="252">
        <v>24.268612000000001</v>
      </c>
      <c r="AM42" s="252">
        <v>48.256724000000006</v>
      </c>
      <c r="AN42" s="211"/>
      <c r="AO42" s="211"/>
      <c r="AP42" s="211"/>
      <c r="AQ42" s="211"/>
      <c r="AR42" s="211"/>
      <c r="AS42" s="211"/>
      <c r="AT42" s="211"/>
      <c r="AU42" s="211"/>
      <c r="AV42" s="211"/>
      <c r="AW42" s="211"/>
      <c r="AX42" s="211"/>
      <c r="AY42" s="211"/>
    </row>
    <row r="43" spans="1:51" ht="15">
      <c r="A43" s="191">
        <f>YampaRiverInflow.TotalOutflow!A43</f>
        <v>44652</v>
      </c>
      <c r="B43" s="165">
        <v>4.2430000000000003</v>
      </c>
      <c r="C43" s="165">
        <v>7.9530000000000003</v>
      </c>
      <c r="D43" s="165">
        <v>8.1</v>
      </c>
      <c r="E43" s="235">
        <v>24.889088000000005</v>
      </c>
      <c r="F43" s="235">
        <v>28.007258</v>
      </c>
      <c r="G43" s="235">
        <v>23.441744000000003</v>
      </c>
      <c r="H43" s="235">
        <v>20.577144000000001</v>
      </c>
      <c r="I43" s="235">
        <v>25.502514000000001</v>
      </c>
      <c r="J43" s="235">
        <v>13.009960000000001</v>
      </c>
      <c r="K43" s="235">
        <v>4.4516200000000001</v>
      </c>
      <c r="L43" s="235">
        <v>18.399011999999999</v>
      </c>
      <c r="M43" s="235">
        <v>29.763325999999999</v>
      </c>
      <c r="N43" s="235">
        <v>41.261670000000002</v>
      </c>
      <c r="O43" s="235">
        <v>7.7661820000000006</v>
      </c>
      <c r="P43" s="235">
        <v>14.708754000000001</v>
      </c>
      <c r="Q43" s="235">
        <v>23.635946000000001</v>
      </c>
      <c r="R43" s="235">
        <v>6.8406400000000005</v>
      </c>
      <c r="S43" s="235">
        <v>-2.2138499999999999</v>
      </c>
      <c r="T43" s="235">
        <v>19.547470000000001</v>
      </c>
      <c r="U43" s="235">
        <v>11.52768</v>
      </c>
      <c r="V43" s="235">
        <v>17.343669999999999</v>
      </c>
      <c r="W43" s="235">
        <v>13.49269</v>
      </c>
      <c r="X43" s="235">
        <v>4.6643299999999996</v>
      </c>
      <c r="Y43" s="235">
        <v>2.3306399999999998</v>
      </c>
      <c r="Z43" s="235">
        <v>9.179590000000001</v>
      </c>
      <c r="AA43" s="235">
        <v>14.534559999999999</v>
      </c>
      <c r="AB43" s="235">
        <v>4.0880400000000003</v>
      </c>
      <c r="AC43" s="235">
        <v>12.77216</v>
      </c>
      <c r="AD43" s="235">
        <v>7.4774700000000003</v>
      </c>
      <c r="AE43" s="235">
        <v>12.525</v>
      </c>
      <c r="AF43" s="235">
        <v>22.5366</v>
      </c>
      <c r="AG43" s="235">
        <v>5.4246600000000003</v>
      </c>
      <c r="AH43" s="235">
        <v>-1.42597</v>
      </c>
      <c r="AI43" s="252">
        <v>9.8915199999999999</v>
      </c>
      <c r="AJ43" s="252">
        <v>9.72743</v>
      </c>
      <c r="AK43" s="252">
        <v>7.0186580000000003</v>
      </c>
      <c r="AL43" s="252">
        <v>14.715734000000001</v>
      </c>
      <c r="AM43" s="252">
        <v>24.234504000000001</v>
      </c>
      <c r="AN43" s="211"/>
      <c r="AO43" s="211"/>
      <c r="AP43" s="211"/>
      <c r="AQ43" s="211"/>
      <c r="AR43" s="211"/>
      <c r="AS43" s="211"/>
      <c r="AT43" s="211"/>
      <c r="AU43" s="211"/>
      <c r="AV43" s="211"/>
      <c r="AW43" s="211"/>
      <c r="AX43" s="211"/>
      <c r="AY43" s="211"/>
    </row>
    <row r="44" spans="1:51" ht="15">
      <c r="A44" s="191">
        <f>YampaRiverInflow.TotalOutflow!A44</f>
        <v>44682</v>
      </c>
      <c r="B44" s="165">
        <v>4.1159999999999997</v>
      </c>
      <c r="C44" s="165">
        <v>4.641</v>
      </c>
      <c r="D44" s="165">
        <v>6.0880000000000001</v>
      </c>
      <c r="E44" s="235">
        <v>8.9217919999999999</v>
      </c>
      <c r="F44" s="235">
        <v>-0.27216800000000002</v>
      </c>
      <c r="G44" s="235">
        <v>-15.576908</v>
      </c>
      <c r="H44" s="235">
        <v>10.261580000000002</v>
      </c>
      <c r="I44" s="235">
        <v>14.939944000000001</v>
      </c>
      <c r="J44" s="235">
        <v>-6.4280240000000006</v>
      </c>
      <c r="K44" s="235">
        <v>-2.930132</v>
      </c>
      <c r="L44" s="235">
        <v>9.3170699999999993</v>
      </c>
      <c r="M44" s="235">
        <v>17.687328000000001</v>
      </c>
      <c r="N44" s="235">
        <v>30.256135999999998</v>
      </c>
      <c r="O44" s="235">
        <v>9.5716059999999992</v>
      </c>
      <c r="P44" s="235">
        <v>29.325434000000005</v>
      </c>
      <c r="Q44" s="235">
        <v>5.5503300000000007</v>
      </c>
      <c r="R44" s="235">
        <v>8.0619300000000003</v>
      </c>
      <c r="S44" s="235">
        <v>-4.66012</v>
      </c>
      <c r="T44" s="235">
        <v>9.683209999999999</v>
      </c>
      <c r="U44" s="235">
        <v>23.337949999999999</v>
      </c>
      <c r="V44" s="235">
        <v>11.09249</v>
      </c>
      <c r="W44" s="235">
        <v>14.89179</v>
      </c>
      <c r="X44" s="235">
        <v>9.6852700000000009</v>
      </c>
      <c r="Y44" s="235">
        <v>5.5847100000000003</v>
      </c>
      <c r="Z44" s="235">
        <v>4.1686000000000005</v>
      </c>
      <c r="AA44" s="235">
        <v>14.016170000000001</v>
      </c>
      <c r="AB44" s="235">
        <v>5.02379</v>
      </c>
      <c r="AC44" s="235">
        <v>16.882990000000003</v>
      </c>
      <c r="AD44" s="235">
        <v>3.9549799999999999</v>
      </c>
      <c r="AE44" s="235">
        <v>10.53945</v>
      </c>
      <c r="AF44" s="235">
        <v>19.5229</v>
      </c>
      <c r="AG44" s="235">
        <v>4.9721899999999994</v>
      </c>
      <c r="AH44" s="235">
        <v>1.2309300000000001</v>
      </c>
      <c r="AI44" s="252">
        <v>4.9847600000000005</v>
      </c>
      <c r="AJ44" s="252">
        <v>9.3964200000000009</v>
      </c>
      <c r="AK44" s="252">
        <v>8.1567039999999995</v>
      </c>
      <c r="AL44" s="252">
        <v>18.447317999999999</v>
      </c>
      <c r="AM44" s="252">
        <v>41.574200000000005</v>
      </c>
      <c r="AN44" s="211"/>
      <c r="AO44" s="211"/>
      <c r="AP44" s="211"/>
      <c r="AQ44" s="211"/>
      <c r="AR44" s="211"/>
      <c r="AS44" s="211"/>
      <c r="AT44" s="211"/>
      <c r="AU44" s="211"/>
      <c r="AV44" s="211"/>
      <c r="AW44" s="211"/>
      <c r="AX44" s="211"/>
      <c r="AY44" s="211"/>
    </row>
    <row r="45" spans="1:51" ht="15">
      <c r="A45" s="191">
        <f>YampaRiverInflow.TotalOutflow!A45</f>
        <v>44713</v>
      </c>
      <c r="B45" s="165">
        <v>1.653</v>
      </c>
      <c r="C45" s="165">
        <v>1.917</v>
      </c>
      <c r="D45" s="165">
        <v>7.782</v>
      </c>
      <c r="E45" s="235">
        <v>8.1491520000000008</v>
      </c>
      <c r="F45" s="235">
        <v>20.665317999999999</v>
      </c>
      <c r="G45" s="235">
        <v>14.274572000000001</v>
      </c>
      <c r="H45" s="235">
        <v>14.059692000000002</v>
      </c>
      <c r="I45" s="235">
        <v>2.4844780000000002</v>
      </c>
      <c r="J45" s="235">
        <v>1.888352</v>
      </c>
      <c r="K45" s="235">
        <v>10.006266000000002</v>
      </c>
      <c r="L45" s="235">
        <v>19.542680000000001</v>
      </c>
      <c r="M45" s="235">
        <v>1.2684000000000002</v>
      </c>
      <c r="N45" s="235">
        <v>4.9412060000000002</v>
      </c>
      <c r="O45" s="235">
        <v>-1.180104</v>
      </c>
      <c r="P45" s="235">
        <v>16.706314000000003</v>
      </c>
      <c r="Q45" s="235">
        <v>1.3633040000000001</v>
      </c>
      <c r="R45" s="235">
        <v>-0.79383999999999999</v>
      </c>
      <c r="S45" s="235">
        <v>-23.251810000000003</v>
      </c>
      <c r="T45" s="235">
        <v>12.69872</v>
      </c>
      <c r="U45" s="235">
        <v>19.039000000000001</v>
      </c>
      <c r="V45" s="235">
        <v>6.8687700000000005</v>
      </c>
      <c r="W45" s="235">
        <v>14.246139999999999</v>
      </c>
      <c r="X45" s="235">
        <v>18.845080000000003</v>
      </c>
      <c r="Y45" s="235">
        <v>7.4909099999999995</v>
      </c>
      <c r="Z45" s="235">
        <v>13.8124</v>
      </c>
      <c r="AA45" s="235">
        <v>24.775919999999999</v>
      </c>
      <c r="AB45" s="235">
        <v>9.7531100000000013</v>
      </c>
      <c r="AC45" s="235">
        <v>18.740459999999999</v>
      </c>
      <c r="AD45" s="235">
        <v>5.9942099999999998</v>
      </c>
      <c r="AE45" s="235">
        <v>10.93661</v>
      </c>
      <c r="AF45" s="235">
        <v>14.07673</v>
      </c>
      <c r="AG45" s="235">
        <v>3.54962</v>
      </c>
      <c r="AH45" s="235">
        <v>6.4226899999999993</v>
      </c>
      <c r="AI45" s="252">
        <v>10.59356</v>
      </c>
      <c r="AJ45" s="252">
        <v>1.32226</v>
      </c>
      <c r="AK45" s="252">
        <v>3.633238</v>
      </c>
      <c r="AL45" s="252">
        <v>2.8407460000000002</v>
      </c>
      <c r="AM45" s="252">
        <v>-4.0965480000000003</v>
      </c>
      <c r="AN45" s="211"/>
      <c r="AO45" s="211"/>
      <c r="AP45" s="211"/>
      <c r="AQ45" s="211"/>
      <c r="AR45" s="211"/>
      <c r="AS45" s="211"/>
      <c r="AT45" s="211"/>
      <c r="AU45" s="211"/>
      <c r="AV45" s="211"/>
      <c r="AW45" s="211"/>
      <c r="AX45" s="211"/>
      <c r="AY45" s="211"/>
    </row>
    <row r="46" spans="1:51" ht="15">
      <c r="A46" s="191">
        <f>YampaRiverInflow.TotalOutflow!A46</f>
        <v>44743</v>
      </c>
      <c r="B46" s="165">
        <v>11.367000000000001</v>
      </c>
      <c r="C46" s="165">
        <v>10.427</v>
      </c>
      <c r="D46" s="165">
        <v>18.847000000000001</v>
      </c>
      <c r="E46" s="235">
        <v>46.755935999999998</v>
      </c>
      <c r="F46" s="235">
        <v>13.937982000000002</v>
      </c>
      <c r="G46" s="235">
        <v>-9.5202080000000002</v>
      </c>
      <c r="H46" s="235">
        <v>16.145548000000002</v>
      </c>
      <c r="I46" s="235">
        <v>8.3940580000000011</v>
      </c>
      <c r="J46" s="235">
        <v>24.153351999999998</v>
      </c>
      <c r="K46" s="235">
        <v>8.4327039999999993</v>
      </c>
      <c r="L46" s="235">
        <v>3.5028120000000005</v>
      </c>
      <c r="M46" s="235">
        <v>15.702810000000001</v>
      </c>
      <c r="N46" s="235">
        <v>2.0310160000000002</v>
      </c>
      <c r="O46" s="235">
        <v>8.0089059999999996</v>
      </c>
      <c r="P46" s="235">
        <v>20.697440000000004</v>
      </c>
      <c r="Q46" s="235">
        <v>17.755964000000002</v>
      </c>
      <c r="R46" s="235">
        <v>11.63293</v>
      </c>
      <c r="S46" s="235">
        <v>-12.476629999999998</v>
      </c>
      <c r="T46" s="235">
        <v>23.625509999999998</v>
      </c>
      <c r="U46" s="235">
        <v>20.54889</v>
      </c>
      <c r="V46" s="235">
        <v>8.319090000000001</v>
      </c>
      <c r="W46" s="235">
        <v>20.105460000000001</v>
      </c>
      <c r="X46" s="235">
        <v>19.50067</v>
      </c>
      <c r="Y46" s="235">
        <v>8.3446700000000007</v>
      </c>
      <c r="Z46" s="235">
        <v>18.455950000000001</v>
      </c>
      <c r="AA46" s="235">
        <v>31.79073</v>
      </c>
      <c r="AB46" s="235">
        <v>14.55987</v>
      </c>
      <c r="AC46" s="235">
        <v>21.886839999999999</v>
      </c>
      <c r="AD46" s="235">
        <v>25.583909999999999</v>
      </c>
      <c r="AE46" s="235">
        <v>21.074020000000001</v>
      </c>
      <c r="AF46" s="235">
        <v>18.544400000000003</v>
      </c>
      <c r="AG46" s="235">
        <v>6.5901300000000003</v>
      </c>
      <c r="AH46" s="235">
        <v>14.91146</v>
      </c>
      <c r="AI46" s="252">
        <v>14.38373</v>
      </c>
      <c r="AJ46" s="252">
        <v>27.614090000000001</v>
      </c>
      <c r="AK46" s="252">
        <v>1.747992</v>
      </c>
      <c r="AL46" s="252">
        <v>12.233666000000001</v>
      </c>
      <c r="AM46" s="252">
        <v>40.837490000000003</v>
      </c>
      <c r="AN46" s="211"/>
      <c r="AO46" s="211"/>
      <c r="AP46" s="211"/>
      <c r="AQ46" s="211"/>
      <c r="AR46" s="211"/>
      <c r="AS46" s="211"/>
      <c r="AT46" s="211"/>
      <c r="AU46" s="211"/>
      <c r="AV46" s="211"/>
      <c r="AW46" s="211"/>
      <c r="AX46" s="211"/>
      <c r="AY46" s="211"/>
    </row>
    <row r="47" spans="1:51" ht="15">
      <c r="A47" s="191">
        <f>YampaRiverInflow.TotalOutflow!A47</f>
        <v>44774</v>
      </c>
      <c r="B47" s="165">
        <v>17.329000000000001</v>
      </c>
      <c r="C47" s="165">
        <v>13.44</v>
      </c>
      <c r="D47" s="165">
        <v>17.846</v>
      </c>
      <c r="E47" s="235">
        <v>46.49971</v>
      </c>
      <c r="F47" s="235">
        <v>0.7424400000000001</v>
      </c>
      <c r="G47" s="235">
        <v>14.672851999999999</v>
      </c>
      <c r="H47" s="235">
        <v>32.564776000000002</v>
      </c>
      <c r="I47" s="235">
        <v>18.685385999999998</v>
      </c>
      <c r="J47" s="235">
        <v>18.337461999999999</v>
      </c>
      <c r="K47" s="235">
        <v>16.435265999999999</v>
      </c>
      <c r="L47" s="235">
        <v>21.988620000000001</v>
      </c>
      <c r="M47" s="235">
        <v>28.766426000000003</v>
      </c>
      <c r="N47" s="235">
        <v>19.739957999999998</v>
      </c>
      <c r="O47" s="235">
        <v>11.451958000000001</v>
      </c>
      <c r="P47" s="235">
        <v>20.660824000000002</v>
      </c>
      <c r="Q47" s="235">
        <v>13.796706</v>
      </c>
      <c r="R47" s="235">
        <v>9.7706299999999988</v>
      </c>
      <c r="S47" s="235">
        <v>7.4435000000000002</v>
      </c>
      <c r="T47" s="235">
        <v>20.504860000000001</v>
      </c>
      <c r="U47" s="235">
        <v>22.135639999999999</v>
      </c>
      <c r="V47" s="235">
        <v>5.2130799999999997</v>
      </c>
      <c r="W47" s="235">
        <v>14.802440000000001</v>
      </c>
      <c r="X47" s="235">
        <v>21.94164</v>
      </c>
      <c r="Y47" s="235">
        <v>8.4181799999999996</v>
      </c>
      <c r="Z47" s="235">
        <v>21.659500000000001</v>
      </c>
      <c r="AA47" s="235">
        <v>35.8294</v>
      </c>
      <c r="AB47" s="235">
        <v>14.210139999999999</v>
      </c>
      <c r="AC47" s="235">
        <v>24.195160000000001</v>
      </c>
      <c r="AD47" s="235">
        <v>26.496269999999999</v>
      </c>
      <c r="AE47" s="235">
        <v>24.024999999999999</v>
      </c>
      <c r="AF47" s="235">
        <v>22.344560000000001</v>
      </c>
      <c r="AG47" s="235">
        <v>9.8739599999999985</v>
      </c>
      <c r="AH47" s="235">
        <v>13.84548</v>
      </c>
      <c r="AI47" s="252">
        <v>16.93469</v>
      </c>
      <c r="AJ47" s="252">
        <v>14.48996</v>
      </c>
      <c r="AK47" s="252">
        <v>23.217804000000005</v>
      </c>
      <c r="AL47" s="252">
        <v>21.390052000000001</v>
      </c>
      <c r="AM47" s="252">
        <v>33.227021999999998</v>
      </c>
      <c r="AN47" s="211"/>
      <c r="AO47" s="211"/>
      <c r="AP47" s="211"/>
      <c r="AQ47" s="211"/>
      <c r="AR47" s="211"/>
      <c r="AS47" s="211"/>
      <c r="AT47" s="211"/>
      <c r="AU47" s="211"/>
      <c r="AV47" s="211"/>
      <c r="AW47" s="211"/>
      <c r="AX47" s="211"/>
      <c r="AY47" s="211"/>
    </row>
    <row r="48" spans="1:51" ht="15">
      <c r="A48" s="191">
        <f>YampaRiverInflow.TotalOutflow!A48</f>
        <v>44805</v>
      </c>
      <c r="B48" s="165">
        <v>11.781000000000001</v>
      </c>
      <c r="C48" s="165">
        <v>16.428999999999998</v>
      </c>
      <c r="D48" s="165">
        <v>10.945</v>
      </c>
      <c r="E48" s="235">
        <v>20.53886</v>
      </c>
      <c r="F48" s="235">
        <v>12.485670000000001</v>
      </c>
      <c r="G48" s="235">
        <v>12.587112000000001</v>
      </c>
      <c r="H48" s="235">
        <v>13.715842000000002</v>
      </c>
      <c r="I48" s="235">
        <v>14.078788000000001</v>
      </c>
      <c r="J48" s="235">
        <v>17.133922000000002</v>
      </c>
      <c r="K48" s="235">
        <v>36.728893999999997</v>
      </c>
      <c r="L48" s="235">
        <v>21.500264000000001</v>
      </c>
      <c r="M48" s="235">
        <v>26.366382000000002</v>
      </c>
      <c r="N48" s="235">
        <v>15.737406</v>
      </c>
      <c r="O48" s="235">
        <v>14.914582000000003</v>
      </c>
      <c r="P48" s="235">
        <v>14.839589999999999</v>
      </c>
      <c r="Q48" s="235">
        <v>10.647540000000001</v>
      </c>
      <c r="R48" s="235">
        <v>-6.0112700000000006</v>
      </c>
      <c r="S48" s="235">
        <v>19.914009999999998</v>
      </c>
      <c r="T48" s="235">
        <v>13.555149999999999</v>
      </c>
      <c r="U48" s="235">
        <v>15.397549999999999</v>
      </c>
      <c r="V48" s="235">
        <v>7.1036899999999994</v>
      </c>
      <c r="W48" s="235">
        <v>8.6973899999999986</v>
      </c>
      <c r="X48" s="235">
        <v>11.841569999999999</v>
      </c>
      <c r="Y48" s="235">
        <v>3.6388400000000001</v>
      </c>
      <c r="Z48" s="235">
        <v>18.084299999999999</v>
      </c>
      <c r="AA48" s="235">
        <v>24.926950000000001</v>
      </c>
      <c r="AB48" s="235">
        <v>13.032249999999999</v>
      </c>
      <c r="AC48" s="235">
        <v>14.707469999999999</v>
      </c>
      <c r="AD48" s="235">
        <v>15.101129999999999</v>
      </c>
      <c r="AE48" s="235">
        <v>9.3519199999999998</v>
      </c>
      <c r="AF48" s="235">
        <v>35.037589999999994</v>
      </c>
      <c r="AG48" s="235">
        <v>-2.8639899999999998</v>
      </c>
      <c r="AH48" s="235">
        <v>6.7481800000000005</v>
      </c>
      <c r="AI48" s="252">
        <v>15.02529</v>
      </c>
      <c r="AJ48" s="252">
        <v>11.451879999999999</v>
      </c>
      <c r="AK48" s="252">
        <v>15.371198000000001</v>
      </c>
      <c r="AL48" s="252">
        <v>22.553249999999998</v>
      </c>
      <c r="AM48" s="252">
        <v>8.4984000000000002</v>
      </c>
      <c r="AN48" s="211"/>
      <c r="AO48" s="211"/>
      <c r="AP48" s="211"/>
      <c r="AQ48" s="211"/>
      <c r="AR48" s="211"/>
      <c r="AS48" s="211"/>
      <c r="AT48" s="211"/>
      <c r="AU48" s="211"/>
      <c r="AV48" s="211"/>
      <c r="AW48" s="211"/>
      <c r="AX48" s="211"/>
      <c r="AY48" s="211"/>
    </row>
    <row r="49" spans="1:1005" ht="15">
      <c r="A49" s="191">
        <f>YampaRiverInflow.TotalOutflow!A49</f>
        <v>44835</v>
      </c>
      <c r="B49" s="165">
        <v>5.6680000000000001</v>
      </c>
      <c r="C49" s="165">
        <v>5.6680000000000001</v>
      </c>
      <c r="D49" s="165">
        <v>5.67</v>
      </c>
      <c r="E49" s="235">
        <v>21.019506</v>
      </c>
      <c r="F49" s="235">
        <v>15.296984</v>
      </c>
      <c r="G49" s="235">
        <v>17.363528000000002</v>
      </c>
      <c r="H49" s="235">
        <v>15.145718</v>
      </c>
      <c r="I49" s="235">
        <v>19.380140000000001</v>
      </c>
      <c r="J49" s="235">
        <v>13.376776000000001</v>
      </c>
      <c r="K49" s="235">
        <v>4.7494760000000005</v>
      </c>
      <c r="L49" s="235">
        <v>8.6108960000000003</v>
      </c>
      <c r="M49" s="235">
        <v>17.934583999999997</v>
      </c>
      <c r="N49" s="235">
        <v>11.836898000000001</v>
      </c>
      <c r="O49" s="235">
        <v>11.503132000000001</v>
      </c>
      <c r="P49" s="235">
        <v>12.135444000000001</v>
      </c>
      <c r="Q49" s="235">
        <v>6.3876860000000004</v>
      </c>
      <c r="R49" s="235">
        <v>-7.82599</v>
      </c>
      <c r="S49" s="235">
        <v>24.362849999999998</v>
      </c>
      <c r="T49" s="235">
        <v>10.95425</v>
      </c>
      <c r="U49" s="235">
        <v>11.723360000000001</v>
      </c>
      <c r="V49" s="235">
        <v>4.6145899999999997</v>
      </c>
      <c r="W49" s="235">
        <v>6.6953500000000004</v>
      </c>
      <c r="X49" s="235">
        <v>9.5123700000000007</v>
      </c>
      <c r="Y49" s="235">
        <v>-0.49925999999999998</v>
      </c>
      <c r="Z49" s="235">
        <v>18.132660000000001</v>
      </c>
      <c r="AA49" s="235">
        <v>19.22006</v>
      </c>
      <c r="AB49" s="235">
        <v>10.97871</v>
      </c>
      <c r="AC49" s="235">
        <v>13.21185</v>
      </c>
      <c r="AD49" s="235">
        <v>14.04824</v>
      </c>
      <c r="AE49" s="235">
        <v>6.9533999999999994</v>
      </c>
      <c r="AF49" s="235">
        <v>23.35398</v>
      </c>
      <c r="AG49" s="235">
        <v>-2.8656299999999999</v>
      </c>
      <c r="AH49" s="235">
        <v>2.3012199999999998</v>
      </c>
      <c r="AI49" s="252">
        <v>14.73507</v>
      </c>
      <c r="AJ49" s="252">
        <v>8.505370000000001</v>
      </c>
      <c r="AK49" s="252">
        <v>11.385834000000001</v>
      </c>
      <c r="AL49" s="252">
        <v>-0.71860800000000002</v>
      </c>
      <c r="AM49" s="252">
        <v>25.419446000000001</v>
      </c>
      <c r="AN49" s="211"/>
      <c r="AO49" s="211"/>
      <c r="AP49" s="211"/>
      <c r="AQ49" s="211"/>
      <c r="AR49" s="211"/>
      <c r="AS49" s="211"/>
      <c r="AT49" s="211"/>
      <c r="AU49" s="211"/>
      <c r="AV49" s="211"/>
      <c r="AW49" s="211"/>
      <c r="AX49" s="211"/>
      <c r="AY49" s="211"/>
    </row>
    <row r="50" spans="1:1005" ht="15">
      <c r="A50" s="191">
        <f>YampaRiverInflow.TotalOutflow!A50</f>
        <v>44866</v>
      </c>
      <c r="B50" s="165">
        <v>5.7000000000000002E-2</v>
      </c>
      <c r="C50" s="165">
        <v>5.7000000000000002E-2</v>
      </c>
      <c r="D50" s="165">
        <v>0.06</v>
      </c>
      <c r="E50" s="235">
        <v>19.335204000000001</v>
      </c>
      <c r="F50" s="235">
        <v>16.094632000000001</v>
      </c>
      <c r="G50" s="235">
        <v>11.450326</v>
      </c>
      <c r="H50" s="235">
        <v>26.131626000000004</v>
      </c>
      <c r="I50" s="235">
        <v>8.3835399999999982</v>
      </c>
      <c r="J50" s="235">
        <v>1.6175140000000001</v>
      </c>
      <c r="K50" s="235">
        <v>4.4911860000000008</v>
      </c>
      <c r="L50" s="235">
        <v>8.991363999999999</v>
      </c>
      <c r="M50" s="235">
        <v>10.960080000000001</v>
      </c>
      <c r="N50" s="235">
        <v>12.147136</v>
      </c>
      <c r="O50" s="235">
        <v>3.6625680000000003</v>
      </c>
      <c r="P50" s="235">
        <v>15.820898000000001</v>
      </c>
      <c r="Q50" s="235">
        <v>14.533392000000001</v>
      </c>
      <c r="R50" s="235">
        <v>-12.37326</v>
      </c>
      <c r="S50" s="235">
        <v>14.93168</v>
      </c>
      <c r="T50" s="235">
        <v>-5.1652700000000005</v>
      </c>
      <c r="U50" s="235">
        <v>10.395850000000001</v>
      </c>
      <c r="V50" s="235">
        <v>4.0648400000000002</v>
      </c>
      <c r="W50" s="235">
        <v>3.5380700000000003</v>
      </c>
      <c r="X50" s="235">
        <v>7.5272700000000006</v>
      </c>
      <c r="Y50" s="235">
        <v>13.11669</v>
      </c>
      <c r="Z50" s="235">
        <v>15.47784</v>
      </c>
      <c r="AA50" s="235">
        <v>21.893450000000001</v>
      </c>
      <c r="AB50" s="235">
        <v>12.1463</v>
      </c>
      <c r="AC50" s="235">
        <v>8.651209999999999</v>
      </c>
      <c r="AD50" s="235">
        <v>9.7618099999999988</v>
      </c>
      <c r="AE50" s="235">
        <v>16.488720000000001</v>
      </c>
      <c r="AF50" s="235">
        <v>4.6226700000000003</v>
      </c>
      <c r="AG50" s="235">
        <v>5.9689499999999995</v>
      </c>
      <c r="AH50" s="235">
        <v>-1.0023</v>
      </c>
      <c r="AI50" s="252">
        <v>2.8529</v>
      </c>
      <c r="AJ50" s="252">
        <v>5.8924399999999997</v>
      </c>
      <c r="AK50" s="252">
        <v>14.328964000000001</v>
      </c>
      <c r="AL50" s="252">
        <v>10.843160000000001</v>
      </c>
      <c r="AM50" s="252">
        <v>18.386371999999998</v>
      </c>
      <c r="AN50" s="211"/>
      <c r="AO50" s="211"/>
      <c r="AP50" s="211"/>
      <c r="AQ50" s="211"/>
      <c r="AR50" s="211"/>
      <c r="AS50" s="211"/>
      <c r="AT50" s="211"/>
      <c r="AU50" s="211"/>
      <c r="AV50" s="211"/>
      <c r="AW50" s="211"/>
      <c r="AX50" s="211"/>
      <c r="AY50" s="211"/>
    </row>
    <row r="51" spans="1:1005" ht="15">
      <c r="A51" s="191">
        <f>YampaRiverInflow.TotalOutflow!A51</f>
        <v>44896</v>
      </c>
      <c r="B51" s="165">
        <v>4.8710000000000004</v>
      </c>
      <c r="C51" s="165">
        <v>4.8710000000000004</v>
      </c>
      <c r="D51" s="165">
        <v>4.87</v>
      </c>
      <c r="E51" s="235">
        <v>25.264988000000002</v>
      </c>
      <c r="F51" s="235">
        <v>17.192216000000002</v>
      </c>
      <c r="G51" s="235">
        <v>14.472434000000002</v>
      </c>
      <c r="H51" s="235">
        <v>14.617889999999999</v>
      </c>
      <c r="I51" s="235">
        <v>12.40625</v>
      </c>
      <c r="J51" s="235">
        <v>14.303154000000003</v>
      </c>
      <c r="K51" s="235">
        <v>8.5718779999999999</v>
      </c>
      <c r="L51" s="235">
        <v>16.566911999999999</v>
      </c>
      <c r="M51" s="235">
        <v>23.606604000000004</v>
      </c>
      <c r="N51" s="235">
        <v>11.927992</v>
      </c>
      <c r="O51" s="235">
        <v>18.697578</v>
      </c>
      <c r="P51" s="235">
        <v>16.272072000000001</v>
      </c>
      <c r="Q51" s="235">
        <v>6.2282960000000003</v>
      </c>
      <c r="R51" s="235">
        <v>-16.238409999999998</v>
      </c>
      <c r="S51" s="235">
        <v>12.00187</v>
      </c>
      <c r="T51" s="235">
        <v>6.5915499999999998</v>
      </c>
      <c r="U51" s="235">
        <v>12.228569999999999</v>
      </c>
      <c r="V51" s="235">
        <v>1.01868</v>
      </c>
      <c r="W51" s="235">
        <v>6.6875100000000005</v>
      </c>
      <c r="X51" s="235">
        <v>11.483219999999999</v>
      </c>
      <c r="Y51" s="235">
        <v>-2.7016499999999999</v>
      </c>
      <c r="Z51" s="235">
        <v>25.948370000000001</v>
      </c>
      <c r="AA51" s="235">
        <v>22.778939999999999</v>
      </c>
      <c r="AB51" s="235">
        <v>11.792920000000001</v>
      </c>
      <c r="AC51" s="235">
        <v>17.610810000000001</v>
      </c>
      <c r="AD51" s="235">
        <v>24.307770000000001</v>
      </c>
      <c r="AE51" s="235">
        <v>18.407709999999998</v>
      </c>
      <c r="AF51" s="235">
        <v>2.61571</v>
      </c>
      <c r="AG51" s="235">
        <v>-1.4079200000000001</v>
      </c>
      <c r="AH51" s="235">
        <v>-6.0315000000000003</v>
      </c>
      <c r="AI51" s="252">
        <v>15.691600000000001</v>
      </c>
      <c r="AJ51" s="252">
        <v>6.0872700000000002</v>
      </c>
      <c r="AK51" s="252">
        <v>11.088239999999999</v>
      </c>
      <c r="AL51" s="252">
        <v>24.479745999999999</v>
      </c>
      <c r="AM51" s="252">
        <v>28.815221999999999</v>
      </c>
      <c r="AN51" s="211"/>
      <c r="AO51" s="211"/>
      <c r="AP51" s="211"/>
      <c r="AQ51" s="211"/>
      <c r="AR51" s="211"/>
      <c r="AS51" s="211"/>
      <c r="AT51" s="211"/>
      <c r="AU51" s="211"/>
      <c r="AV51" s="211"/>
      <c r="AW51" s="211"/>
      <c r="AX51" s="211"/>
      <c r="AY51" s="211"/>
    </row>
    <row r="52" spans="1:1005" ht="15">
      <c r="A52" s="191">
        <f>YampaRiverInflow.TotalOutflow!A52</f>
        <v>44927</v>
      </c>
      <c r="B52" s="165">
        <v>9.0960000000000001</v>
      </c>
      <c r="C52" s="165">
        <v>10.512</v>
      </c>
      <c r="D52" s="165">
        <v>10.731999999999999</v>
      </c>
      <c r="E52" s="235">
        <v>26.309258000000003</v>
      </c>
      <c r="F52" s="235">
        <v>13.399138000000001</v>
      </c>
      <c r="G52" s="235">
        <v>7.5585960000000014</v>
      </c>
      <c r="H52" s="235">
        <v>17.579034</v>
      </c>
      <c r="I52" s="235">
        <v>17.167010000000001</v>
      </c>
      <c r="J52" s="235">
        <v>17.192004000000001</v>
      </c>
      <c r="K52" s="235">
        <v>16.305914000000001</v>
      </c>
      <c r="L52" s="235">
        <v>18.317238</v>
      </c>
      <c r="M52" s="235">
        <v>101.21908400000001</v>
      </c>
      <c r="N52" s="235">
        <v>14.084605999999999</v>
      </c>
      <c r="O52" s="235">
        <v>35.531559999999999</v>
      </c>
      <c r="P52" s="235">
        <v>11.366462</v>
      </c>
      <c r="Q52" s="235">
        <v>12.906422000000001</v>
      </c>
      <c r="R52" s="235">
        <v>-12.26146</v>
      </c>
      <c r="S52" s="235">
        <v>9.9685600000000001</v>
      </c>
      <c r="T52" s="235">
        <v>3.9182399999999999</v>
      </c>
      <c r="U52" s="235">
        <v>5.2524799999999994</v>
      </c>
      <c r="V52" s="235">
        <v>0.65434000000000003</v>
      </c>
      <c r="W52" s="235">
        <v>10.38495</v>
      </c>
      <c r="X52" s="235">
        <v>14.23559</v>
      </c>
      <c r="Y52" s="235">
        <v>9.8203300000000002</v>
      </c>
      <c r="Z52" s="235">
        <v>24.700430000000001</v>
      </c>
      <c r="AA52" s="235">
        <v>22.069479999999999</v>
      </c>
      <c r="AB52" s="235">
        <v>12.57952</v>
      </c>
      <c r="AC52" s="235">
        <v>19.210369999999998</v>
      </c>
      <c r="AD52" s="235">
        <v>24.414390000000001</v>
      </c>
      <c r="AE52" s="235">
        <v>14.356399999999999</v>
      </c>
      <c r="AF52" s="235">
        <v>-5.5168900000000001</v>
      </c>
      <c r="AG52" s="235">
        <v>8.7599999999999997E-2</v>
      </c>
      <c r="AH52" s="235">
        <v>10.52117</v>
      </c>
      <c r="AI52" s="252">
        <v>15.80128</v>
      </c>
      <c r="AJ52" s="252">
        <v>6.6924780000000004</v>
      </c>
      <c r="AK52" s="252">
        <v>12.522880000000001</v>
      </c>
      <c r="AL52" s="252">
        <v>13.408282000000002</v>
      </c>
      <c r="AM52" s="252">
        <v>20.393000000000001</v>
      </c>
      <c r="AN52" s="211"/>
      <c r="AO52" s="211"/>
      <c r="AP52" s="211"/>
      <c r="AQ52" s="211"/>
      <c r="AR52" s="211"/>
      <c r="AS52" s="211"/>
      <c r="AT52" s="211"/>
      <c r="AU52" s="211"/>
      <c r="AV52" s="211"/>
      <c r="AW52" s="211"/>
      <c r="AX52" s="211"/>
      <c r="AY52" s="211"/>
    </row>
    <row r="53" spans="1:1005" ht="15">
      <c r="A53" s="191">
        <f>YampaRiverInflow.TotalOutflow!A53</f>
        <v>44958</v>
      </c>
      <c r="B53" s="165">
        <v>12.368</v>
      </c>
      <c r="C53" s="165">
        <v>10.584</v>
      </c>
      <c r="D53" s="165">
        <v>3.8969999999999998</v>
      </c>
      <c r="E53" s="235">
        <v>21.627798000000002</v>
      </c>
      <c r="F53" s="235">
        <v>24.398584000000003</v>
      </c>
      <c r="G53" s="235">
        <v>22.760021999999999</v>
      </c>
      <c r="H53" s="235">
        <v>20.288758000000001</v>
      </c>
      <c r="I53" s="235">
        <v>20.558418000000003</v>
      </c>
      <c r="J53" s="235">
        <v>7.514894</v>
      </c>
      <c r="K53" s="235">
        <v>19.425978000000001</v>
      </c>
      <c r="L53" s="235">
        <v>27.521836</v>
      </c>
      <c r="M53" s="235">
        <v>75.754664000000005</v>
      </c>
      <c r="N53" s="235">
        <v>14.718234000000001</v>
      </c>
      <c r="O53" s="235">
        <v>33.481140000000003</v>
      </c>
      <c r="P53" s="235">
        <v>10.668854</v>
      </c>
      <c r="Q53" s="235">
        <v>-2.5262600000000002</v>
      </c>
      <c r="R53" s="235">
        <v>-10.192350000000001</v>
      </c>
      <c r="S53" s="235">
        <v>6.2821099999999994</v>
      </c>
      <c r="T53" s="235">
        <v>3.13246</v>
      </c>
      <c r="U53" s="235">
        <v>4.1601400000000002</v>
      </c>
      <c r="V53" s="235">
        <v>2.8380700000000001</v>
      </c>
      <c r="W53" s="235">
        <v>9.7490100000000002</v>
      </c>
      <c r="X53" s="235">
        <v>16.001570000000001</v>
      </c>
      <c r="Y53" s="235">
        <v>9.5720700000000001</v>
      </c>
      <c r="Z53" s="235">
        <v>21.740169999999999</v>
      </c>
      <c r="AA53" s="235">
        <v>14.98456</v>
      </c>
      <c r="AB53" s="235">
        <v>10.01197</v>
      </c>
      <c r="AC53" s="235">
        <v>10.48507</v>
      </c>
      <c r="AD53" s="235">
        <v>13.671299999999999</v>
      </c>
      <c r="AE53" s="235">
        <v>11.7835</v>
      </c>
      <c r="AF53" s="235">
        <v>1.5763499999999999</v>
      </c>
      <c r="AG53" s="235">
        <v>-4.5615100000000002</v>
      </c>
      <c r="AH53" s="235">
        <v>4.3772399999999996</v>
      </c>
      <c r="AI53" s="252">
        <v>6.30464</v>
      </c>
      <c r="AJ53" s="252">
        <v>11.420924000000001</v>
      </c>
      <c r="AK53" s="252">
        <v>22.01473</v>
      </c>
      <c r="AL53" s="252">
        <v>19.386094</v>
      </c>
      <c r="AM53" s="252">
        <v>18.080170000000003</v>
      </c>
      <c r="AN53" s="211"/>
      <c r="AO53" s="211"/>
      <c r="AP53" s="211"/>
      <c r="AQ53" s="211"/>
      <c r="AR53" s="211"/>
      <c r="AS53" s="211"/>
      <c r="AT53" s="211"/>
      <c r="AU53" s="211"/>
      <c r="AV53" s="211"/>
      <c r="AW53" s="211"/>
      <c r="AX53" s="211"/>
      <c r="AY53" s="211"/>
    </row>
    <row r="54" spans="1:1005" ht="15">
      <c r="A54" s="191">
        <f>YampaRiverInflow.TotalOutflow!A54</f>
        <v>44986</v>
      </c>
      <c r="B54" s="165">
        <v>5.0149999999999997</v>
      </c>
      <c r="C54" s="165">
        <v>8.0739999999999998</v>
      </c>
      <c r="D54" s="165">
        <v>5.12</v>
      </c>
      <c r="E54" s="235">
        <v>35.780078000000003</v>
      </c>
      <c r="F54" s="235">
        <v>21.771910000000002</v>
      </c>
      <c r="G54" s="235">
        <v>6.9283080000000012</v>
      </c>
      <c r="H54" s="235">
        <v>9.9853559999999995</v>
      </c>
      <c r="I54" s="235">
        <v>4.6072879999999996</v>
      </c>
      <c r="J54" s="235">
        <v>9.3644660000000002</v>
      </c>
      <c r="K54" s="235">
        <v>26.794340000000005</v>
      </c>
      <c r="L54" s="235">
        <v>39.915998000000002</v>
      </c>
      <c r="M54" s="235">
        <v>66.375816</v>
      </c>
      <c r="N54" s="235">
        <v>17.63081</v>
      </c>
      <c r="O54" s="235">
        <v>62.605969999999999</v>
      </c>
      <c r="P54" s="235">
        <v>-10.494788</v>
      </c>
      <c r="Q54" s="235">
        <v>-5.3588699999999996</v>
      </c>
      <c r="R54" s="235">
        <v>-15.49112</v>
      </c>
      <c r="S54" s="235">
        <v>36.322969999999998</v>
      </c>
      <c r="T54" s="235">
        <v>9.210090000000001</v>
      </c>
      <c r="U54" s="235">
        <v>5.7764899999999999</v>
      </c>
      <c r="V54" s="235">
        <v>9.2872199999999996</v>
      </c>
      <c r="W54" s="235">
        <v>8.1139899999999994</v>
      </c>
      <c r="X54" s="235">
        <v>9.8301200000000009</v>
      </c>
      <c r="Y54" s="235">
        <v>14.49926</v>
      </c>
      <c r="Z54" s="235">
        <v>12.03308</v>
      </c>
      <c r="AA54" s="235">
        <v>4.5342399999999996</v>
      </c>
      <c r="AB54" s="235">
        <v>19.332849999999997</v>
      </c>
      <c r="AC54" s="235">
        <v>6.37479</v>
      </c>
      <c r="AD54" s="235">
        <v>9.2942099999999996</v>
      </c>
      <c r="AE54" s="235">
        <v>12.6425</v>
      </c>
      <c r="AF54" s="235">
        <v>6.9273500000000006</v>
      </c>
      <c r="AG54" s="235">
        <v>-7.20953</v>
      </c>
      <c r="AH54" s="235">
        <v>6.0791599999999999</v>
      </c>
      <c r="AI54" s="252">
        <v>6.5443199999999999</v>
      </c>
      <c r="AJ54" s="252">
        <v>13.23695</v>
      </c>
      <c r="AK54" s="252">
        <v>24.268612000000001</v>
      </c>
      <c r="AL54" s="252">
        <v>48.256724000000006</v>
      </c>
      <c r="AM54" s="252">
        <v>19.746093999999999</v>
      </c>
      <c r="AN54" s="211"/>
      <c r="AO54" s="211"/>
      <c r="AP54" s="211"/>
      <c r="AQ54" s="211"/>
      <c r="AR54" s="211"/>
      <c r="AS54" s="211"/>
      <c r="AT54" s="211"/>
      <c r="AU54" s="211"/>
      <c r="AV54" s="211"/>
      <c r="AW54" s="211"/>
      <c r="AX54" s="211"/>
      <c r="AY54" s="211"/>
    </row>
    <row r="55" spans="1:1005" ht="15">
      <c r="A55" s="191">
        <f>YampaRiverInflow.TotalOutflow!A55</f>
        <v>45017</v>
      </c>
      <c r="B55" s="165">
        <v>4.2430000000000003</v>
      </c>
      <c r="C55" s="165">
        <v>7.9530000000000003</v>
      </c>
      <c r="D55" s="165">
        <v>8.1</v>
      </c>
      <c r="E55" s="235">
        <v>28.007258</v>
      </c>
      <c r="F55" s="235">
        <v>23.441744000000003</v>
      </c>
      <c r="G55" s="235">
        <v>20.577144000000001</v>
      </c>
      <c r="H55" s="235">
        <v>25.502514000000001</v>
      </c>
      <c r="I55" s="235">
        <v>13.009960000000001</v>
      </c>
      <c r="J55" s="235">
        <v>4.4516200000000001</v>
      </c>
      <c r="K55" s="235">
        <v>18.399011999999999</v>
      </c>
      <c r="L55" s="235">
        <v>29.763325999999999</v>
      </c>
      <c r="M55" s="235">
        <v>41.261670000000002</v>
      </c>
      <c r="N55" s="235">
        <v>7.7661820000000006</v>
      </c>
      <c r="O55" s="235">
        <v>14.708754000000001</v>
      </c>
      <c r="P55" s="235">
        <v>23.635946000000001</v>
      </c>
      <c r="Q55" s="235">
        <v>6.8406400000000005</v>
      </c>
      <c r="R55" s="235">
        <v>-2.2138499999999999</v>
      </c>
      <c r="S55" s="235">
        <v>19.547470000000001</v>
      </c>
      <c r="T55" s="235">
        <v>11.52768</v>
      </c>
      <c r="U55" s="235">
        <v>17.343669999999999</v>
      </c>
      <c r="V55" s="235">
        <v>13.49269</v>
      </c>
      <c r="W55" s="235">
        <v>4.6643299999999996</v>
      </c>
      <c r="X55" s="235">
        <v>2.3306399999999998</v>
      </c>
      <c r="Y55" s="235">
        <v>9.179590000000001</v>
      </c>
      <c r="Z55" s="235">
        <v>14.534559999999999</v>
      </c>
      <c r="AA55" s="235">
        <v>4.0880400000000003</v>
      </c>
      <c r="AB55" s="235">
        <v>12.77216</v>
      </c>
      <c r="AC55" s="235">
        <v>7.4774700000000003</v>
      </c>
      <c r="AD55" s="235">
        <v>12.525</v>
      </c>
      <c r="AE55" s="235">
        <v>22.5366</v>
      </c>
      <c r="AF55" s="235">
        <v>5.4246600000000003</v>
      </c>
      <c r="AG55" s="235">
        <v>-1.42597</v>
      </c>
      <c r="AH55" s="235">
        <v>9.8915199999999999</v>
      </c>
      <c r="AI55" s="252">
        <v>9.72743</v>
      </c>
      <c r="AJ55" s="252">
        <v>7.0186580000000003</v>
      </c>
      <c r="AK55" s="252">
        <v>14.715734000000001</v>
      </c>
      <c r="AL55" s="252">
        <v>24.234504000000001</v>
      </c>
      <c r="AM55" s="252">
        <v>24.849282000000002</v>
      </c>
      <c r="AN55" s="211"/>
      <c r="AO55" s="211"/>
      <c r="AP55" s="211"/>
      <c r="AQ55" s="211"/>
      <c r="AR55" s="211"/>
      <c r="AS55" s="211"/>
      <c r="AT55" s="211"/>
      <c r="AU55" s="211"/>
      <c r="AV55" s="211"/>
      <c r="AW55" s="211"/>
      <c r="AX55" s="211"/>
      <c r="AY55" s="211"/>
    </row>
    <row r="56" spans="1:1005" ht="15">
      <c r="A56" s="191">
        <f>YampaRiverInflow.TotalOutflow!A56</f>
        <v>45047</v>
      </c>
      <c r="B56" s="165">
        <v>4.1159999999999997</v>
      </c>
      <c r="C56" s="165">
        <v>4.641</v>
      </c>
      <c r="D56" s="165">
        <v>6.0880000000000001</v>
      </c>
      <c r="E56" s="235">
        <v>-0.27216800000000002</v>
      </c>
      <c r="F56" s="235">
        <v>-15.576908</v>
      </c>
      <c r="G56" s="235">
        <v>10.261580000000002</v>
      </c>
      <c r="H56" s="235">
        <v>14.939944000000001</v>
      </c>
      <c r="I56" s="235">
        <v>-6.4280240000000006</v>
      </c>
      <c r="J56" s="235">
        <v>-2.930132</v>
      </c>
      <c r="K56" s="235">
        <v>9.3170699999999993</v>
      </c>
      <c r="L56" s="235">
        <v>17.687328000000001</v>
      </c>
      <c r="M56" s="235">
        <v>30.256135999999998</v>
      </c>
      <c r="N56" s="235">
        <v>9.5716059999999992</v>
      </c>
      <c r="O56" s="235">
        <v>29.325434000000005</v>
      </c>
      <c r="P56" s="235">
        <v>5.5503300000000007</v>
      </c>
      <c r="Q56" s="235">
        <v>8.0619300000000003</v>
      </c>
      <c r="R56" s="235">
        <v>-4.66012</v>
      </c>
      <c r="S56" s="235">
        <v>9.683209999999999</v>
      </c>
      <c r="T56" s="235">
        <v>23.337949999999999</v>
      </c>
      <c r="U56" s="235">
        <v>11.09249</v>
      </c>
      <c r="V56" s="235">
        <v>14.89179</v>
      </c>
      <c r="W56" s="235">
        <v>9.6852700000000009</v>
      </c>
      <c r="X56" s="235">
        <v>5.5847100000000003</v>
      </c>
      <c r="Y56" s="235">
        <v>4.1686000000000005</v>
      </c>
      <c r="Z56" s="235">
        <v>14.016170000000001</v>
      </c>
      <c r="AA56" s="235">
        <v>5.02379</v>
      </c>
      <c r="AB56" s="235">
        <v>16.882990000000003</v>
      </c>
      <c r="AC56" s="235">
        <v>3.9549799999999999</v>
      </c>
      <c r="AD56" s="235">
        <v>10.53945</v>
      </c>
      <c r="AE56" s="235">
        <v>19.5229</v>
      </c>
      <c r="AF56" s="235">
        <v>4.9721899999999994</v>
      </c>
      <c r="AG56" s="235">
        <v>1.2309300000000001</v>
      </c>
      <c r="AH56" s="235">
        <v>4.9847600000000005</v>
      </c>
      <c r="AI56" s="252">
        <v>9.3964200000000009</v>
      </c>
      <c r="AJ56" s="252">
        <v>8.1567039999999995</v>
      </c>
      <c r="AK56" s="252">
        <v>18.447317999999999</v>
      </c>
      <c r="AL56" s="252">
        <v>41.574200000000005</v>
      </c>
      <c r="AM56" s="252">
        <v>8.2423100000000016</v>
      </c>
      <c r="AN56" s="211"/>
      <c r="AO56" s="211"/>
      <c r="AP56" s="211"/>
      <c r="AQ56" s="211"/>
      <c r="AR56" s="211"/>
      <c r="AS56" s="211"/>
      <c r="AT56" s="211"/>
      <c r="AU56" s="211"/>
      <c r="AV56" s="211"/>
      <c r="AW56" s="211"/>
      <c r="AX56" s="211"/>
      <c r="AY56" s="211"/>
    </row>
    <row r="57" spans="1:1005" ht="15">
      <c r="A57" s="191">
        <f>YampaRiverInflow.TotalOutflow!A57</f>
        <v>45078</v>
      </c>
      <c r="B57" s="165">
        <v>1.653</v>
      </c>
      <c r="C57" s="165">
        <v>1.917</v>
      </c>
      <c r="D57" s="165">
        <v>7.782</v>
      </c>
      <c r="E57" s="235">
        <v>20.665317999999999</v>
      </c>
      <c r="F57" s="235">
        <v>14.274572000000001</v>
      </c>
      <c r="G57" s="235">
        <v>14.059692000000002</v>
      </c>
      <c r="H57" s="235">
        <v>2.4844780000000002</v>
      </c>
      <c r="I57" s="235">
        <v>1.888352</v>
      </c>
      <c r="J57" s="235">
        <v>10.006266000000002</v>
      </c>
      <c r="K57" s="235">
        <v>19.542680000000001</v>
      </c>
      <c r="L57" s="235">
        <v>1.2684000000000002</v>
      </c>
      <c r="M57" s="235">
        <v>4.9412060000000002</v>
      </c>
      <c r="N57" s="235">
        <v>-1.180104</v>
      </c>
      <c r="O57" s="235">
        <v>16.706314000000003</v>
      </c>
      <c r="P57" s="235">
        <v>1.3633040000000001</v>
      </c>
      <c r="Q57" s="235">
        <v>-0.79383999999999999</v>
      </c>
      <c r="R57" s="235">
        <v>-23.251810000000003</v>
      </c>
      <c r="S57" s="235">
        <v>12.69872</v>
      </c>
      <c r="T57" s="235">
        <v>19.039000000000001</v>
      </c>
      <c r="U57" s="235">
        <v>6.8687700000000005</v>
      </c>
      <c r="V57" s="235">
        <v>14.246139999999999</v>
      </c>
      <c r="W57" s="235">
        <v>18.845080000000003</v>
      </c>
      <c r="X57" s="235">
        <v>7.4909099999999995</v>
      </c>
      <c r="Y57" s="235">
        <v>13.8124</v>
      </c>
      <c r="Z57" s="235">
        <v>24.775919999999999</v>
      </c>
      <c r="AA57" s="235">
        <v>9.7531100000000013</v>
      </c>
      <c r="AB57" s="235">
        <v>18.740459999999999</v>
      </c>
      <c r="AC57" s="235">
        <v>5.9942099999999998</v>
      </c>
      <c r="AD57" s="235">
        <v>10.93661</v>
      </c>
      <c r="AE57" s="235">
        <v>14.07673</v>
      </c>
      <c r="AF57" s="235">
        <v>3.54962</v>
      </c>
      <c r="AG57" s="235">
        <v>6.4226899999999993</v>
      </c>
      <c r="AH57" s="235">
        <v>10.59356</v>
      </c>
      <c r="AI57" s="252">
        <v>1.32226</v>
      </c>
      <c r="AJ57" s="252">
        <v>3.633238</v>
      </c>
      <c r="AK57" s="252">
        <v>2.8407460000000002</v>
      </c>
      <c r="AL57" s="252">
        <v>-4.0965480000000003</v>
      </c>
      <c r="AM57" s="252">
        <v>7.6460300000000005</v>
      </c>
      <c r="AN57" s="211"/>
      <c r="AO57" s="211"/>
      <c r="AP57" s="211"/>
      <c r="AQ57" s="211"/>
      <c r="AR57" s="211"/>
      <c r="AS57" s="211"/>
      <c r="AT57" s="211"/>
      <c r="AU57" s="211"/>
      <c r="AV57" s="211"/>
      <c r="AW57" s="211"/>
      <c r="AX57" s="211"/>
      <c r="AY57" s="211"/>
    </row>
    <row r="58" spans="1:1005" ht="15">
      <c r="A58" s="191">
        <f>YampaRiverInflow.TotalOutflow!A58</f>
        <v>45108</v>
      </c>
      <c r="B58" s="165">
        <v>11.367000000000001</v>
      </c>
      <c r="C58" s="165">
        <v>10.427</v>
      </c>
      <c r="D58" s="165">
        <v>18.847000000000001</v>
      </c>
      <c r="E58" s="235">
        <v>13.937982000000002</v>
      </c>
      <c r="F58" s="235">
        <v>-9.5202080000000002</v>
      </c>
      <c r="G58" s="235">
        <v>16.145548000000002</v>
      </c>
      <c r="H58" s="235">
        <v>8.3940580000000011</v>
      </c>
      <c r="I58" s="235">
        <v>24.153351999999998</v>
      </c>
      <c r="J58" s="235">
        <v>8.4327039999999993</v>
      </c>
      <c r="K58" s="235">
        <v>3.5028120000000005</v>
      </c>
      <c r="L58" s="235">
        <v>15.702810000000001</v>
      </c>
      <c r="M58" s="235">
        <v>2.0310160000000002</v>
      </c>
      <c r="N58" s="235">
        <v>8.0089059999999996</v>
      </c>
      <c r="O58" s="235">
        <v>20.697440000000004</v>
      </c>
      <c r="P58" s="235">
        <v>17.755964000000002</v>
      </c>
      <c r="Q58" s="235">
        <v>11.63293</v>
      </c>
      <c r="R58" s="235">
        <v>-12.476629999999998</v>
      </c>
      <c r="S58" s="235">
        <v>23.625509999999998</v>
      </c>
      <c r="T58" s="235">
        <v>20.54889</v>
      </c>
      <c r="U58" s="235">
        <v>8.319090000000001</v>
      </c>
      <c r="V58" s="235">
        <v>20.105460000000001</v>
      </c>
      <c r="W58" s="235">
        <v>19.50067</v>
      </c>
      <c r="X58" s="235">
        <v>8.3446700000000007</v>
      </c>
      <c r="Y58" s="235">
        <v>18.455950000000001</v>
      </c>
      <c r="Z58" s="235">
        <v>31.79073</v>
      </c>
      <c r="AA58" s="235">
        <v>14.55987</v>
      </c>
      <c r="AB58" s="235">
        <v>21.886839999999999</v>
      </c>
      <c r="AC58" s="235">
        <v>25.583909999999999</v>
      </c>
      <c r="AD58" s="235">
        <v>21.074020000000001</v>
      </c>
      <c r="AE58" s="235">
        <v>18.544400000000003</v>
      </c>
      <c r="AF58" s="235">
        <v>6.5901300000000003</v>
      </c>
      <c r="AG58" s="235">
        <v>14.91146</v>
      </c>
      <c r="AH58" s="235">
        <v>14.38373</v>
      </c>
      <c r="AI58" s="252">
        <v>27.614090000000001</v>
      </c>
      <c r="AJ58" s="252">
        <v>1.747992</v>
      </c>
      <c r="AK58" s="252">
        <v>12.233666000000001</v>
      </c>
      <c r="AL58" s="252">
        <v>40.837490000000003</v>
      </c>
      <c r="AM58" s="252">
        <v>46.478228000000001</v>
      </c>
      <c r="AN58" s="211"/>
      <c r="AO58" s="211"/>
      <c r="AP58" s="211"/>
      <c r="AQ58" s="211"/>
      <c r="AR58" s="211"/>
      <c r="AS58" s="211"/>
      <c r="AT58" s="211"/>
      <c r="AU58" s="211"/>
      <c r="AV58" s="211"/>
      <c r="AW58" s="211"/>
      <c r="AX58" s="211"/>
      <c r="AY58" s="211"/>
    </row>
    <row r="59" spans="1:1005" ht="15">
      <c r="A59" s="191">
        <f>YampaRiverInflow.TotalOutflow!A59</f>
        <v>45139</v>
      </c>
      <c r="B59" s="165">
        <v>17.329000000000001</v>
      </c>
      <c r="C59" s="165">
        <v>13.44</v>
      </c>
      <c r="D59" s="165">
        <v>17.846</v>
      </c>
      <c r="E59" s="235">
        <v>0.7424400000000001</v>
      </c>
      <c r="F59" s="235">
        <v>14.672851999999999</v>
      </c>
      <c r="G59" s="235">
        <v>32.564776000000002</v>
      </c>
      <c r="H59" s="235">
        <v>18.685385999999998</v>
      </c>
      <c r="I59" s="235">
        <v>18.337461999999999</v>
      </c>
      <c r="J59" s="235">
        <v>16.435265999999999</v>
      </c>
      <c r="K59" s="235">
        <v>21.988620000000001</v>
      </c>
      <c r="L59" s="235">
        <v>28.766426000000003</v>
      </c>
      <c r="M59" s="235">
        <v>19.739957999999998</v>
      </c>
      <c r="N59" s="235">
        <v>11.451958000000001</v>
      </c>
      <c r="O59" s="235">
        <v>20.660824000000002</v>
      </c>
      <c r="P59" s="235">
        <v>13.796706</v>
      </c>
      <c r="Q59" s="235">
        <v>9.7706299999999988</v>
      </c>
      <c r="R59" s="235">
        <v>7.4435000000000002</v>
      </c>
      <c r="S59" s="235">
        <v>20.504860000000001</v>
      </c>
      <c r="T59" s="235">
        <v>22.135639999999999</v>
      </c>
      <c r="U59" s="235">
        <v>5.2130799999999997</v>
      </c>
      <c r="V59" s="235">
        <v>14.802440000000001</v>
      </c>
      <c r="W59" s="235">
        <v>21.94164</v>
      </c>
      <c r="X59" s="235">
        <v>8.4181799999999996</v>
      </c>
      <c r="Y59" s="235">
        <v>21.659500000000001</v>
      </c>
      <c r="Z59" s="235">
        <v>35.8294</v>
      </c>
      <c r="AA59" s="235">
        <v>14.210139999999999</v>
      </c>
      <c r="AB59" s="235">
        <v>24.195160000000001</v>
      </c>
      <c r="AC59" s="235">
        <v>26.496269999999999</v>
      </c>
      <c r="AD59" s="235">
        <v>24.024999999999999</v>
      </c>
      <c r="AE59" s="235">
        <v>22.344560000000001</v>
      </c>
      <c r="AF59" s="235">
        <v>9.8739599999999985</v>
      </c>
      <c r="AG59" s="235">
        <v>13.84548</v>
      </c>
      <c r="AH59" s="235">
        <v>16.93469</v>
      </c>
      <c r="AI59" s="252">
        <v>14.48996</v>
      </c>
      <c r="AJ59" s="252">
        <v>23.217804000000005</v>
      </c>
      <c r="AK59" s="252">
        <v>21.390052000000001</v>
      </c>
      <c r="AL59" s="252">
        <v>33.227021999999998</v>
      </c>
      <c r="AM59" s="252">
        <v>46.634092000000003</v>
      </c>
      <c r="AN59" s="211"/>
      <c r="AO59" s="211"/>
      <c r="AP59" s="211"/>
      <c r="AQ59" s="211"/>
      <c r="AR59" s="211"/>
      <c r="AS59" s="211"/>
      <c r="AT59" s="211"/>
      <c r="AU59" s="211"/>
      <c r="AV59" s="211"/>
      <c r="AW59" s="211"/>
      <c r="AX59" s="211"/>
      <c r="AY59" s="211"/>
    </row>
    <row r="60" spans="1:1005" ht="15">
      <c r="A60" s="191">
        <f>YampaRiverInflow.TotalOutflow!A60</f>
        <v>45170</v>
      </c>
      <c r="B60" s="165">
        <v>11.781000000000001</v>
      </c>
      <c r="C60" s="165">
        <v>16.428999999999998</v>
      </c>
      <c r="D60" s="165">
        <v>10.945</v>
      </c>
      <c r="E60" s="235">
        <v>12.485670000000001</v>
      </c>
      <c r="F60" s="235">
        <v>12.587112000000001</v>
      </c>
      <c r="G60" s="235">
        <v>13.715842000000002</v>
      </c>
      <c r="H60" s="235">
        <v>14.078788000000001</v>
      </c>
      <c r="I60" s="235">
        <v>17.133922000000002</v>
      </c>
      <c r="J60" s="235">
        <v>36.728893999999997</v>
      </c>
      <c r="K60" s="235">
        <v>21.500264000000001</v>
      </c>
      <c r="L60" s="235">
        <v>26.366382000000002</v>
      </c>
      <c r="M60" s="235">
        <v>15.737406</v>
      </c>
      <c r="N60" s="235">
        <v>14.914582000000003</v>
      </c>
      <c r="O60" s="235">
        <v>14.839589999999999</v>
      </c>
      <c r="P60" s="235">
        <v>10.647540000000001</v>
      </c>
      <c r="Q60" s="235">
        <v>-6.0112700000000006</v>
      </c>
      <c r="R60" s="235">
        <v>19.914009999999998</v>
      </c>
      <c r="S60" s="235">
        <v>13.555149999999999</v>
      </c>
      <c r="T60" s="235">
        <v>15.397549999999999</v>
      </c>
      <c r="U60" s="235">
        <v>7.1036899999999994</v>
      </c>
      <c r="V60" s="235">
        <v>8.6973899999999986</v>
      </c>
      <c r="W60" s="235">
        <v>11.841569999999999</v>
      </c>
      <c r="X60" s="235">
        <v>3.6388400000000001</v>
      </c>
      <c r="Y60" s="235">
        <v>18.084299999999999</v>
      </c>
      <c r="Z60" s="235">
        <v>24.926950000000001</v>
      </c>
      <c r="AA60" s="235">
        <v>13.032249999999999</v>
      </c>
      <c r="AB60" s="235">
        <v>14.707469999999999</v>
      </c>
      <c r="AC60" s="235">
        <v>15.101129999999999</v>
      </c>
      <c r="AD60" s="235">
        <v>9.3519199999999998</v>
      </c>
      <c r="AE60" s="235">
        <v>35.037589999999994</v>
      </c>
      <c r="AF60" s="235">
        <v>-2.8639899999999998</v>
      </c>
      <c r="AG60" s="235">
        <v>6.7481800000000005</v>
      </c>
      <c r="AH60" s="235">
        <v>15.02529</v>
      </c>
      <c r="AI60" s="252">
        <v>11.451879999999999</v>
      </c>
      <c r="AJ60" s="252">
        <v>15.371198000000001</v>
      </c>
      <c r="AK60" s="252">
        <v>22.553249999999998</v>
      </c>
      <c r="AL60" s="252">
        <v>8.4984000000000002</v>
      </c>
      <c r="AM60" s="252">
        <v>20.619562000000002</v>
      </c>
      <c r="AN60" s="211"/>
      <c r="AO60" s="211"/>
      <c r="AP60" s="211"/>
      <c r="AQ60" s="211"/>
      <c r="AR60" s="211"/>
      <c r="AS60" s="211"/>
      <c r="AT60" s="211"/>
      <c r="AU60" s="211"/>
      <c r="AV60" s="211"/>
      <c r="AW60" s="211"/>
      <c r="AX60" s="211"/>
      <c r="AY60" s="211"/>
    </row>
    <row r="61" spans="1:1005" ht="15">
      <c r="A61" s="191">
        <f>YampaRiverInflow.TotalOutflow!A61</f>
        <v>45200</v>
      </c>
      <c r="B61" s="165">
        <v>5.6680000000000001</v>
      </c>
      <c r="C61" s="165">
        <v>5.6680000000000001</v>
      </c>
      <c r="D61" s="165">
        <v>5.67</v>
      </c>
      <c r="E61" s="235">
        <v>15.296984</v>
      </c>
      <c r="F61" s="235">
        <v>17.363528000000002</v>
      </c>
      <c r="G61" s="235">
        <v>15.145718</v>
      </c>
      <c r="H61" s="235">
        <v>19.380140000000001</v>
      </c>
      <c r="I61" s="235">
        <v>13.376776000000001</v>
      </c>
      <c r="J61" s="235">
        <v>4.7494760000000005</v>
      </c>
      <c r="K61" s="235">
        <v>8.6108960000000003</v>
      </c>
      <c r="L61" s="235">
        <v>17.934583999999997</v>
      </c>
      <c r="M61" s="235">
        <v>11.836898000000001</v>
      </c>
      <c r="N61" s="235">
        <v>11.503132000000001</v>
      </c>
      <c r="O61" s="235">
        <v>12.135444000000001</v>
      </c>
      <c r="P61" s="235">
        <v>6.3876860000000004</v>
      </c>
      <c r="Q61" s="235">
        <v>-7.82599</v>
      </c>
      <c r="R61" s="235">
        <v>24.362849999999998</v>
      </c>
      <c r="S61" s="235">
        <v>10.95425</v>
      </c>
      <c r="T61" s="235">
        <v>11.723360000000001</v>
      </c>
      <c r="U61" s="235">
        <v>4.6145899999999997</v>
      </c>
      <c r="V61" s="235">
        <v>6.6953500000000004</v>
      </c>
      <c r="W61" s="235">
        <v>9.5123700000000007</v>
      </c>
      <c r="X61" s="235">
        <v>-0.49925999999999998</v>
      </c>
      <c r="Y61" s="235">
        <v>18.132660000000001</v>
      </c>
      <c r="Z61" s="235">
        <v>19.22006</v>
      </c>
      <c r="AA61" s="235">
        <v>10.97871</v>
      </c>
      <c r="AB61" s="235">
        <v>13.21185</v>
      </c>
      <c r="AC61" s="235">
        <v>14.04824</v>
      </c>
      <c r="AD61" s="235">
        <v>6.9533999999999994</v>
      </c>
      <c r="AE61" s="235">
        <v>23.35398</v>
      </c>
      <c r="AF61" s="235">
        <v>-2.8656299999999999</v>
      </c>
      <c r="AG61" s="235">
        <v>2.3012199999999998</v>
      </c>
      <c r="AH61" s="235">
        <v>14.73507</v>
      </c>
      <c r="AI61" s="252">
        <v>8.505370000000001</v>
      </c>
      <c r="AJ61" s="252">
        <v>11.385834000000001</v>
      </c>
      <c r="AK61" s="252">
        <v>-0.71860800000000002</v>
      </c>
      <c r="AL61" s="252">
        <v>25.419446000000001</v>
      </c>
      <c r="AM61" s="252">
        <v>21.178598000000001</v>
      </c>
      <c r="AN61" s="211"/>
      <c r="AO61" s="211"/>
      <c r="AP61" s="211"/>
      <c r="AQ61" s="211"/>
      <c r="AR61" s="211"/>
      <c r="AS61" s="211"/>
      <c r="AT61" s="211"/>
      <c r="AU61" s="211"/>
      <c r="AV61" s="211"/>
      <c r="AW61" s="211"/>
      <c r="AX61" s="211"/>
      <c r="AY61" s="211"/>
    </row>
    <row r="62" spans="1:1005" ht="15">
      <c r="A62" s="191">
        <f>YampaRiverInflow.TotalOutflow!A62</f>
        <v>45231</v>
      </c>
      <c r="B62" s="165">
        <v>5.7000000000000002E-2</v>
      </c>
      <c r="C62" s="165">
        <v>5.7000000000000002E-2</v>
      </c>
      <c r="D62" s="165">
        <v>0.06</v>
      </c>
      <c r="E62" s="235">
        <v>16.094632000000001</v>
      </c>
      <c r="F62" s="235">
        <v>11.450326</v>
      </c>
      <c r="G62" s="235">
        <v>26.131626000000004</v>
      </c>
      <c r="H62" s="235">
        <v>8.3835399999999982</v>
      </c>
      <c r="I62" s="235">
        <v>1.6175140000000001</v>
      </c>
      <c r="J62" s="235">
        <v>4.4911860000000008</v>
      </c>
      <c r="K62" s="235">
        <v>8.991363999999999</v>
      </c>
      <c r="L62" s="235">
        <v>10.960080000000001</v>
      </c>
      <c r="M62" s="235">
        <v>12.147136</v>
      </c>
      <c r="N62" s="235">
        <v>3.6625680000000003</v>
      </c>
      <c r="O62" s="235">
        <v>15.820898000000001</v>
      </c>
      <c r="P62" s="235">
        <v>14.533392000000001</v>
      </c>
      <c r="Q62" s="235">
        <v>-12.37326</v>
      </c>
      <c r="R62" s="235">
        <v>14.93168</v>
      </c>
      <c r="S62" s="235">
        <v>-5.1652700000000005</v>
      </c>
      <c r="T62" s="235">
        <v>10.395850000000001</v>
      </c>
      <c r="U62" s="235">
        <v>4.0648400000000002</v>
      </c>
      <c r="V62" s="235">
        <v>3.5380700000000003</v>
      </c>
      <c r="W62" s="235">
        <v>7.5272700000000006</v>
      </c>
      <c r="X62" s="235">
        <v>13.11669</v>
      </c>
      <c r="Y62" s="235">
        <v>15.47784</v>
      </c>
      <c r="Z62" s="235">
        <v>21.893450000000001</v>
      </c>
      <c r="AA62" s="235">
        <v>12.1463</v>
      </c>
      <c r="AB62" s="235">
        <v>8.651209999999999</v>
      </c>
      <c r="AC62" s="235">
        <v>9.7618099999999988</v>
      </c>
      <c r="AD62" s="235">
        <v>16.488720000000001</v>
      </c>
      <c r="AE62" s="235">
        <v>4.6226700000000003</v>
      </c>
      <c r="AF62" s="235">
        <v>5.9689499999999995</v>
      </c>
      <c r="AG62" s="235">
        <v>-1.0023</v>
      </c>
      <c r="AH62" s="235">
        <v>2.8529</v>
      </c>
      <c r="AI62" s="252">
        <v>5.8924399999999997</v>
      </c>
      <c r="AJ62" s="252">
        <v>14.328964000000001</v>
      </c>
      <c r="AK62" s="252">
        <v>10.843160000000001</v>
      </c>
      <c r="AL62" s="252">
        <v>18.386371999999998</v>
      </c>
      <c r="AM62" s="252">
        <v>19.311062000000003</v>
      </c>
      <c r="AN62" s="211"/>
      <c r="AO62" s="211"/>
      <c r="AP62" s="211"/>
      <c r="AQ62" s="211"/>
      <c r="AR62" s="211"/>
      <c r="AS62" s="211"/>
      <c r="AT62" s="211"/>
      <c r="AU62" s="211"/>
      <c r="AV62" s="211"/>
      <c r="AW62" s="211"/>
      <c r="AX62" s="211"/>
      <c r="AY62" s="211"/>
    </row>
    <row r="63" spans="1:1005" ht="15">
      <c r="A63" s="191">
        <f>YampaRiverInflow.TotalOutflow!A63</f>
        <v>45261</v>
      </c>
      <c r="B63" s="165">
        <v>4.8710000000000004</v>
      </c>
      <c r="C63" s="165">
        <v>4.8710000000000004</v>
      </c>
      <c r="D63" s="165">
        <v>4.87</v>
      </c>
      <c r="E63" s="235">
        <v>17.192216000000002</v>
      </c>
      <c r="F63" s="235">
        <v>14.472434000000002</v>
      </c>
      <c r="G63" s="235">
        <v>14.617889999999999</v>
      </c>
      <c r="H63" s="235">
        <v>12.40625</v>
      </c>
      <c r="I63" s="235">
        <v>14.303154000000003</v>
      </c>
      <c r="J63" s="235">
        <v>8.5718779999999999</v>
      </c>
      <c r="K63" s="235">
        <v>16.566911999999999</v>
      </c>
      <c r="L63" s="235">
        <v>23.606604000000004</v>
      </c>
      <c r="M63" s="235">
        <v>11.927992</v>
      </c>
      <c r="N63" s="235">
        <v>18.697578</v>
      </c>
      <c r="O63" s="235">
        <v>16.272072000000001</v>
      </c>
      <c r="P63" s="235">
        <v>6.2282960000000003</v>
      </c>
      <c r="Q63" s="235">
        <v>-16.238409999999998</v>
      </c>
      <c r="R63" s="235">
        <v>12.00187</v>
      </c>
      <c r="S63" s="235">
        <v>6.5915499999999998</v>
      </c>
      <c r="T63" s="235">
        <v>12.228569999999999</v>
      </c>
      <c r="U63" s="235">
        <v>1.01868</v>
      </c>
      <c r="V63" s="235">
        <v>6.6875100000000005</v>
      </c>
      <c r="W63" s="235">
        <v>11.483219999999999</v>
      </c>
      <c r="X63" s="235">
        <v>-2.7016499999999999</v>
      </c>
      <c r="Y63" s="235">
        <v>25.948370000000001</v>
      </c>
      <c r="Z63" s="235">
        <v>22.778939999999999</v>
      </c>
      <c r="AA63" s="235">
        <v>11.792920000000001</v>
      </c>
      <c r="AB63" s="235">
        <v>17.610810000000001</v>
      </c>
      <c r="AC63" s="235">
        <v>24.307770000000001</v>
      </c>
      <c r="AD63" s="235">
        <v>18.407709999999998</v>
      </c>
      <c r="AE63" s="235">
        <v>2.61571</v>
      </c>
      <c r="AF63" s="235">
        <v>-1.4079200000000001</v>
      </c>
      <c r="AG63" s="235">
        <v>-6.0315000000000003</v>
      </c>
      <c r="AH63" s="235">
        <v>15.691600000000001</v>
      </c>
      <c r="AI63" s="252">
        <v>6.0872700000000002</v>
      </c>
      <c r="AJ63" s="252">
        <v>11.088239999999999</v>
      </c>
      <c r="AK63" s="252">
        <v>24.479745999999999</v>
      </c>
      <c r="AL63" s="252">
        <v>28.815221999999999</v>
      </c>
      <c r="AM63" s="252">
        <v>25.261752000000001</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v>1.262</v>
      </c>
      <c r="C4" s="165">
        <v>1.262</v>
      </c>
      <c r="D4" s="165">
        <v>1.262</v>
      </c>
      <c r="E4" s="235">
        <f ca="1">INDEX(INDIRECT("ImpToMex_"&amp;E$2+YEAR($A4)-YEAR($A$4)),MONTH($A4))/1000</f>
        <v>18.143000000000001</v>
      </c>
      <c r="F4" s="235">
        <f t="shared" ref="F4:AI12" ca="1" si="0">INDEX(INDIRECT("ImpToMex_"&amp;F$2+YEAR($A4)-YEAR($A$4)),MONTH($A4))/1000</f>
        <v>20.103999999999999</v>
      </c>
      <c r="G4" s="235">
        <f t="shared" ca="1" si="0"/>
        <v>1.06</v>
      </c>
      <c r="H4" s="235">
        <f t="shared" ca="1" si="0"/>
        <v>-6.7050000000000001</v>
      </c>
      <c r="I4" s="235">
        <f t="shared" ca="1" si="0"/>
        <v>5.38</v>
      </c>
      <c r="J4" s="235">
        <f t="shared" ca="1" si="0"/>
        <v>6.5129999999999999</v>
      </c>
      <c r="K4" s="235">
        <f t="shared" ca="1" si="0"/>
        <v>-4.4320000000000004</v>
      </c>
      <c r="L4" s="235">
        <f t="shared" ca="1" si="0"/>
        <v>5.085</v>
      </c>
      <c r="M4" s="235">
        <f t="shared" ca="1" si="0"/>
        <v>4.3979999999999997</v>
      </c>
      <c r="N4" s="235">
        <f t="shared" ca="1" si="0"/>
        <v>1.542</v>
      </c>
      <c r="O4" s="235">
        <f t="shared" ca="1" si="0"/>
        <v>7.4649999999999999</v>
      </c>
      <c r="P4" s="235">
        <f t="shared" ca="1" si="0"/>
        <v>6.9909999999999997</v>
      </c>
      <c r="Q4" s="235">
        <f t="shared" ca="1" si="0"/>
        <v>-30.036999999999999</v>
      </c>
      <c r="R4" s="235">
        <f t="shared" ca="1" si="0"/>
        <v>0.34799999999999998</v>
      </c>
      <c r="S4" s="235">
        <f t="shared" ca="1" si="0"/>
        <v>8.1069999999999993</v>
      </c>
      <c r="T4" s="235">
        <f t="shared" ca="1" si="0"/>
        <v>-4.0170000000000003</v>
      </c>
      <c r="U4" s="235">
        <f t="shared" ca="1" si="0"/>
        <v>-0.42499999999999999</v>
      </c>
      <c r="V4" s="235">
        <f t="shared" ca="1" si="0"/>
        <v>-9.2249999999999996</v>
      </c>
      <c r="W4" s="235">
        <f t="shared" ca="1" si="0"/>
        <v>16.908000000000001</v>
      </c>
      <c r="X4" s="235">
        <f t="shared" ca="1" si="0"/>
        <v>1.482</v>
      </c>
      <c r="Y4" s="235">
        <f t="shared" ca="1" si="0"/>
        <v>-11.156000000000001</v>
      </c>
      <c r="Z4" s="235">
        <f t="shared" ca="1" si="0"/>
        <v>-10.212999999999999</v>
      </c>
      <c r="AA4" s="235">
        <f t="shared" ca="1" si="0"/>
        <v>-20.742999999999999</v>
      </c>
      <c r="AB4" s="235">
        <f t="shared" ca="1" si="0"/>
        <v>-9.2750000000000004</v>
      </c>
      <c r="AC4" s="235">
        <f t="shared" ca="1" si="0"/>
        <v>-13.997999999999999</v>
      </c>
      <c r="AD4" s="235">
        <f t="shared" ca="1" si="0"/>
        <v>-0.47799999999999998</v>
      </c>
      <c r="AE4" s="235">
        <f t="shared" ca="1" si="0"/>
        <v>-2.403</v>
      </c>
      <c r="AF4" s="235">
        <f t="shared" ca="1" si="0"/>
        <v>3.4119999999999999</v>
      </c>
      <c r="AG4" s="235">
        <f t="shared" ca="1" si="0"/>
        <v>-10.265000000000001</v>
      </c>
      <c r="AH4" s="235">
        <f t="shared" ca="1" si="0"/>
        <v>17.93282</v>
      </c>
      <c r="AI4" s="235">
        <f t="shared" ca="1" si="0"/>
        <v>-2.55436</v>
      </c>
      <c r="AJ4" s="235">
        <f t="shared" ref="AJ4:AM19" ca="1" si="1">INDEX(INDIRECT("ImpToMex_"&amp;AJ$2+YEAR($A4)-YEAR($A$4)),MONTH($A4))/1000</f>
        <v>-2.7433800000000002</v>
      </c>
      <c r="AK4" s="235">
        <f t="shared" ca="1" si="1"/>
        <v>-21.323439999999998</v>
      </c>
      <c r="AL4" s="235">
        <f t="shared" ca="1" si="1"/>
        <v>2.6227190070699997</v>
      </c>
      <c r="AM4" s="235">
        <f t="shared" ca="1" si="1"/>
        <v>1.4601900836399999</v>
      </c>
      <c r="AN4" s="211"/>
      <c r="AO4" s="211"/>
      <c r="AP4" s="211"/>
      <c r="AQ4" s="211"/>
      <c r="AR4" s="211"/>
      <c r="AS4" s="211"/>
      <c r="AT4" s="211"/>
      <c r="AU4" s="211"/>
      <c r="AV4" s="211"/>
      <c r="AW4" s="211"/>
      <c r="AX4" s="211"/>
      <c r="AY4" s="211"/>
    </row>
    <row r="5" spans="1:54" ht="15">
      <c r="A5" s="193">
        <f>YampaRiverInflow.TotalOutflow!A5</f>
        <v>43497</v>
      </c>
      <c r="B5" s="165">
        <v>-1.026</v>
      </c>
      <c r="C5" s="165">
        <v>-1.026</v>
      </c>
      <c r="D5" s="165">
        <v>-1.026</v>
      </c>
      <c r="E5" s="235">
        <v>14.496</v>
      </c>
      <c r="F5" s="235">
        <v>17.045999999999999</v>
      </c>
      <c r="G5" s="235">
        <v>28.591000000000001</v>
      </c>
      <c r="H5" s="235">
        <v>33.414000000000001</v>
      </c>
      <c r="I5" s="235">
        <v>22.41</v>
      </c>
      <c r="J5" s="235">
        <v>32.200000000000003</v>
      </c>
      <c r="K5" s="235">
        <v>-3.0870000000000002</v>
      </c>
      <c r="L5" s="235">
        <v>5.883</v>
      </c>
      <c r="M5" s="235">
        <v>-0.33700000000000002</v>
      </c>
      <c r="N5" s="235">
        <v>5.5730000000000004</v>
      </c>
      <c r="O5" s="235">
        <v>9.9540000000000006</v>
      </c>
      <c r="P5" s="235">
        <v>4.1059999999999999</v>
      </c>
      <c r="Q5" s="235">
        <v>-45.491</v>
      </c>
      <c r="R5" s="235">
        <v>-8.9390000000000001</v>
      </c>
      <c r="S5" s="235">
        <v>14.935</v>
      </c>
      <c r="T5" s="235">
        <v>-2.7170000000000001</v>
      </c>
      <c r="U5" s="235">
        <v>1.121</v>
      </c>
      <c r="V5" s="235">
        <v>-12.965</v>
      </c>
      <c r="W5" s="235">
        <v>0.91800000000000004</v>
      </c>
      <c r="X5" s="235">
        <v>1.9139999999999999</v>
      </c>
      <c r="Y5" s="235">
        <v>-9.2040000000000006</v>
      </c>
      <c r="Z5" s="235">
        <v>-8.66</v>
      </c>
      <c r="AA5" s="235">
        <v>-7.7130000000000001</v>
      </c>
      <c r="AB5" s="235">
        <v>-7.8449999999999998</v>
      </c>
      <c r="AC5" s="235">
        <v>-18.251999999999999</v>
      </c>
      <c r="AD5" s="235">
        <v>-3.117</v>
      </c>
      <c r="AE5" s="235">
        <v>-7.3280000000000003</v>
      </c>
      <c r="AF5" s="235">
        <v>1.02</v>
      </c>
      <c r="AG5" s="235">
        <v>-14.303000000000001</v>
      </c>
      <c r="AH5" s="235">
        <v>-13.95496</v>
      </c>
      <c r="AI5" s="252">
        <v>-11.963200000000001</v>
      </c>
      <c r="AJ5" s="252">
        <v>-5.2006099999999993</v>
      </c>
      <c r="AK5" s="252">
        <v>-1.8404100000000001</v>
      </c>
      <c r="AL5" s="252">
        <v>4.1879586768900001</v>
      </c>
      <c r="AM5" s="252">
        <v>8.4784876017200013</v>
      </c>
      <c r="AN5" s="211"/>
      <c r="AO5" s="211"/>
      <c r="AP5" s="211"/>
      <c r="AQ5" s="211"/>
      <c r="AR5" s="211"/>
      <c r="AS5" s="211"/>
      <c r="AT5" s="211"/>
      <c r="AU5" s="211"/>
      <c r="AV5" s="211"/>
      <c r="AW5" s="211"/>
      <c r="AX5" s="211"/>
      <c r="AY5" s="211"/>
    </row>
    <row r="6" spans="1:54" ht="15">
      <c r="A6" s="193">
        <f>YampaRiverInflow.TotalOutflow!A6</f>
        <v>43525</v>
      </c>
      <c r="B6" s="165">
        <v>-7.3840000000000003</v>
      </c>
      <c r="C6" s="165">
        <v>-7.3840000000000003</v>
      </c>
      <c r="D6" s="165">
        <v>-7.3840000000000003</v>
      </c>
      <c r="E6" s="235">
        <v>8.0129999999999999</v>
      </c>
      <c r="F6" s="235">
        <v>6.1710000000000003</v>
      </c>
      <c r="G6" s="235">
        <v>11.651999999999999</v>
      </c>
      <c r="H6" s="235">
        <v>31.146000000000001</v>
      </c>
      <c r="I6" s="235">
        <v>5.4130000000000003</v>
      </c>
      <c r="J6" s="235">
        <v>22.428000000000001</v>
      </c>
      <c r="K6" s="235">
        <v>-10.952999999999999</v>
      </c>
      <c r="L6" s="235">
        <v>-3.7189999999999999</v>
      </c>
      <c r="M6" s="235">
        <v>-8.3870000000000005</v>
      </c>
      <c r="N6" s="235">
        <v>14.401999999999999</v>
      </c>
      <c r="O6" s="235">
        <v>2.5150000000000001</v>
      </c>
      <c r="P6" s="235">
        <v>-1.482</v>
      </c>
      <c r="Q6" s="235">
        <v>-85.617000000000004</v>
      </c>
      <c r="R6" s="235">
        <v>-18.977</v>
      </c>
      <c r="S6" s="235">
        <v>-3.0750000000000002</v>
      </c>
      <c r="T6" s="235">
        <v>33.225999999999999</v>
      </c>
      <c r="U6" s="235">
        <v>11.038</v>
      </c>
      <c r="V6" s="235">
        <v>4.673</v>
      </c>
      <c r="W6" s="235">
        <v>4.1000000000000002E-2</v>
      </c>
      <c r="X6" s="235">
        <v>8.1969999999999992</v>
      </c>
      <c r="Y6" s="235">
        <v>5.577</v>
      </c>
      <c r="Z6" s="235">
        <v>-5.0199999999999996</v>
      </c>
      <c r="AA6" s="235">
        <v>-3.68</v>
      </c>
      <c r="AB6" s="235">
        <v>-25.69</v>
      </c>
      <c r="AC6" s="235">
        <v>16.045999999999999</v>
      </c>
      <c r="AD6" s="235">
        <v>-10.304</v>
      </c>
      <c r="AE6" s="235">
        <v>-11.891999999999999</v>
      </c>
      <c r="AF6" s="235">
        <v>0.318</v>
      </c>
      <c r="AG6" s="235">
        <v>-9.7430000000000003</v>
      </c>
      <c r="AH6" s="235">
        <v>-12.145200000000001</v>
      </c>
      <c r="AI6" s="252">
        <v>-6.3741000000000003</v>
      </c>
      <c r="AJ6" s="252">
        <v>-11.246979999999999</v>
      </c>
      <c r="AK6" s="252">
        <v>-5.8244099999999994</v>
      </c>
      <c r="AL6" s="252">
        <v>-14.067462812699999</v>
      </c>
      <c r="AM6" s="252">
        <v>-0.28571900964999997</v>
      </c>
      <c r="AN6" s="211"/>
      <c r="AO6" s="211"/>
      <c r="AP6" s="211"/>
      <c r="AQ6" s="211"/>
      <c r="AR6" s="211"/>
      <c r="AS6" s="211"/>
      <c r="AT6" s="211"/>
      <c r="AU6" s="211"/>
      <c r="AV6" s="211"/>
      <c r="AW6" s="211"/>
      <c r="AX6" s="211"/>
      <c r="AY6" s="211"/>
    </row>
    <row r="7" spans="1:54" ht="15">
      <c r="A7" s="193">
        <f>YampaRiverInflow.TotalOutflow!A7</f>
        <v>43556</v>
      </c>
      <c r="B7" s="165">
        <v>-3.72</v>
      </c>
      <c r="C7" s="165">
        <v>-3.72</v>
      </c>
      <c r="D7" s="165">
        <v>-3.72</v>
      </c>
      <c r="E7" s="235">
        <v>13.148999999999999</v>
      </c>
      <c r="F7" s="235">
        <v>7.52</v>
      </c>
      <c r="G7" s="235">
        <v>-11.246</v>
      </c>
      <c r="H7" s="235">
        <v>4.5250000000000004</v>
      </c>
      <c r="I7" s="235">
        <v>-15.333</v>
      </c>
      <c r="J7" s="235">
        <v>18.954000000000001</v>
      </c>
      <c r="K7" s="235">
        <v>-3.2869999999999999</v>
      </c>
      <c r="L7" s="235">
        <v>-15.096</v>
      </c>
      <c r="M7" s="235">
        <v>0.37</v>
      </c>
      <c r="N7" s="235">
        <v>14.292</v>
      </c>
      <c r="O7" s="235">
        <v>5.7640000000000002</v>
      </c>
      <c r="P7" s="235">
        <v>12.843999999999999</v>
      </c>
      <c r="Q7" s="235">
        <v>-51.061999999999998</v>
      </c>
      <c r="R7" s="235">
        <v>-15.113</v>
      </c>
      <c r="S7" s="235">
        <v>-4.2430000000000003</v>
      </c>
      <c r="T7" s="235">
        <v>-7.5759999999999996</v>
      </c>
      <c r="U7" s="235">
        <v>15.396000000000001</v>
      </c>
      <c r="V7" s="235">
        <v>39.173999999999999</v>
      </c>
      <c r="W7" s="235">
        <v>-0.41699999999999998</v>
      </c>
      <c r="X7" s="235">
        <v>-3.9380000000000002</v>
      </c>
      <c r="Y7" s="235">
        <v>0.93100000000000005</v>
      </c>
      <c r="Z7" s="235">
        <v>-11.872999999999999</v>
      </c>
      <c r="AA7" s="235">
        <v>-13.384</v>
      </c>
      <c r="AB7" s="235">
        <v>-6.9089999999999998</v>
      </c>
      <c r="AC7" s="235">
        <v>4.298</v>
      </c>
      <c r="AD7" s="235">
        <v>-1.605</v>
      </c>
      <c r="AE7" s="235">
        <v>-3.3879999999999999</v>
      </c>
      <c r="AF7" s="235">
        <v>-8.2620000000000005</v>
      </c>
      <c r="AG7" s="235">
        <v>-14.076000000000001</v>
      </c>
      <c r="AH7" s="235">
        <v>-15.64438</v>
      </c>
      <c r="AI7" s="252">
        <v>-20.393439999999998</v>
      </c>
      <c r="AJ7" s="252">
        <v>-12.259069999999999</v>
      </c>
      <c r="AK7" s="252">
        <v>-6.0398699999999996</v>
      </c>
      <c r="AL7" s="252">
        <v>14.1864628099</v>
      </c>
      <c r="AM7" s="252">
        <v>-8.4453140515699996</v>
      </c>
      <c r="AN7" s="211"/>
      <c r="AO7" s="211"/>
      <c r="AP7" s="211"/>
      <c r="AQ7" s="211"/>
      <c r="AR7" s="211"/>
      <c r="AS7" s="211"/>
      <c r="AT7" s="211"/>
      <c r="AU7" s="211"/>
      <c r="AV7" s="211"/>
      <c r="AW7" s="211"/>
      <c r="AX7" s="211"/>
      <c r="AY7" s="211"/>
    </row>
    <row r="8" spans="1:54" ht="15">
      <c r="A8" s="193">
        <f>YampaRiverInflow.TotalOutflow!A8</f>
        <v>43586</v>
      </c>
      <c r="B8" s="165">
        <v>3.863</v>
      </c>
      <c r="C8" s="165">
        <v>3.863</v>
      </c>
      <c r="D8" s="165">
        <v>3.863</v>
      </c>
      <c r="E8" s="235">
        <v>15.768000000000001</v>
      </c>
      <c r="F8" s="235">
        <v>12.454000000000001</v>
      </c>
      <c r="G8" s="235">
        <v>4.819</v>
      </c>
      <c r="H8" s="235">
        <v>26.466999999999999</v>
      </c>
      <c r="I8" s="235">
        <v>-2.0129999999999999</v>
      </c>
      <c r="J8" s="235">
        <v>-11.66</v>
      </c>
      <c r="K8" s="235">
        <v>0.27800000000000002</v>
      </c>
      <c r="L8" s="235">
        <v>-5.2439999999999998</v>
      </c>
      <c r="M8" s="235">
        <v>-3.9220000000000002</v>
      </c>
      <c r="N8" s="235">
        <v>17</v>
      </c>
      <c r="O8" s="235">
        <v>7.5990000000000002</v>
      </c>
      <c r="P8" s="235">
        <v>4.7030000000000003</v>
      </c>
      <c r="Q8" s="235">
        <v>-61.749000000000002</v>
      </c>
      <c r="R8" s="235">
        <v>-4.7960000000000003</v>
      </c>
      <c r="S8" s="235">
        <v>-13.974</v>
      </c>
      <c r="T8" s="235">
        <v>-8.2089999999999996</v>
      </c>
      <c r="U8" s="235">
        <v>11.73</v>
      </c>
      <c r="V8" s="235">
        <v>21.998999999999999</v>
      </c>
      <c r="W8" s="235">
        <v>0.111</v>
      </c>
      <c r="X8" s="235">
        <v>-14.868</v>
      </c>
      <c r="Y8" s="235">
        <v>-7.181</v>
      </c>
      <c r="Z8" s="235">
        <v>-5.67</v>
      </c>
      <c r="AA8" s="235">
        <v>-33.700000000000003</v>
      </c>
      <c r="AB8" s="235">
        <v>-4.7220000000000004</v>
      </c>
      <c r="AC8" s="235">
        <v>-17.382000000000001</v>
      </c>
      <c r="AD8" s="235">
        <v>-33.279000000000003</v>
      </c>
      <c r="AE8" s="235">
        <v>-5.4210000000000003</v>
      </c>
      <c r="AF8" s="235">
        <v>-5.2460000000000004</v>
      </c>
      <c r="AG8" s="235">
        <v>3.149</v>
      </c>
      <c r="AH8" s="235">
        <v>-9.5569299999999995</v>
      </c>
      <c r="AI8" s="252">
        <v>4.5381899999999993</v>
      </c>
      <c r="AJ8" s="252">
        <v>2.7454499999999999</v>
      </c>
      <c r="AK8" s="252">
        <v>4.5651899999999994</v>
      </c>
      <c r="AL8" s="252">
        <v>0.109545453554</v>
      </c>
      <c r="AM8" s="252">
        <v>8.5840991759299996</v>
      </c>
      <c r="AN8" s="211"/>
      <c r="AO8" s="211"/>
      <c r="AP8" s="211"/>
      <c r="AQ8" s="211"/>
      <c r="AR8" s="211"/>
      <c r="AS8" s="211"/>
      <c r="AT8" s="211"/>
      <c r="AU8" s="211"/>
      <c r="AV8" s="211"/>
      <c r="AW8" s="211"/>
      <c r="AX8" s="211"/>
      <c r="AY8" s="211"/>
    </row>
    <row r="9" spans="1:54" ht="15">
      <c r="A9" s="193">
        <f>YampaRiverInflow.TotalOutflow!A9</f>
        <v>43617</v>
      </c>
      <c r="B9" s="165">
        <v>-4.5209999999999999</v>
      </c>
      <c r="C9" s="165">
        <v>-4.5209999999999999</v>
      </c>
      <c r="D9" s="165">
        <v>-4.5209999999999999</v>
      </c>
      <c r="E9" s="235">
        <v>10.185</v>
      </c>
      <c r="F9" s="235">
        <v>8.9730000000000008</v>
      </c>
      <c r="G9" s="235">
        <v>-56.872</v>
      </c>
      <c r="H9" s="235">
        <v>29.183</v>
      </c>
      <c r="I9" s="235">
        <v>-2.262</v>
      </c>
      <c r="J9" s="235">
        <v>-2.2789999999999999</v>
      </c>
      <c r="K9" s="235">
        <v>1.631</v>
      </c>
      <c r="L9" s="235">
        <v>-6.1520000000000001</v>
      </c>
      <c r="M9" s="235">
        <v>-8.4760000000000009</v>
      </c>
      <c r="N9" s="235">
        <v>24.515999999999998</v>
      </c>
      <c r="O9" s="235">
        <v>4.5979999999999999</v>
      </c>
      <c r="P9" s="235">
        <v>13.497999999999999</v>
      </c>
      <c r="Q9" s="235">
        <v>-26.187000000000001</v>
      </c>
      <c r="R9" s="235">
        <v>-3.3490000000000002</v>
      </c>
      <c r="S9" s="235">
        <v>4.0839999999999996</v>
      </c>
      <c r="T9" s="235">
        <v>-11.676</v>
      </c>
      <c r="U9" s="235">
        <v>-4.1000000000000002E-2</v>
      </c>
      <c r="V9" s="235">
        <v>5.609</v>
      </c>
      <c r="W9" s="235">
        <v>-3.698</v>
      </c>
      <c r="X9" s="235">
        <v>-11.834</v>
      </c>
      <c r="Y9" s="235">
        <v>-9.2289999999999992</v>
      </c>
      <c r="Z9" s="235">
        <v>-8.5180000000000007</v>
      </c>
      <c r="AA9" s="235">
        <v>-26.905999999999999</v>
      </c>
      <c r="AB9" s="235">
        <v>-30.081</v>
      </c>
      <c r="AC9" s="235">
        <v>1.8560000000000001</v>
      </c>
      <c r="AD9" s="235">
        <v>-14.717000000000001</v>
      </c>
      <c r="AE9" s="235">
        <v>-14.012</v>
      </c>
      <c r="AF9" s="235">
        <v>-1.52</v>
      </c>
      <c r="AG9" s="235">
        <v>-16.565999999999999</v>
      </c>
      <c r="AH9" s="235">
        <v>-17.778869999999998</v>
      </c>
      <c r="AI9" s="252">
        <v>-8.3348700000000004</v>
      </c>
      <c r="AJ9" s="252">
        <v>-5.4185299999999996</v>
      </c>
      <c r="AK9" s="252">
        <v>-7.2006999999999994</v>
      </c>
      <c r="AL9" s="252">
        <v>-0.73851239867699991</v>
      </c>
      <c r="AM9" s="252">
        <v>3.31216528727</v>
      </c>
      <c r="AN9" s="211"/>
      <c r="AO9" s="211"/>
      <c r="AP9" s="211"/>
      <c r="AQ9" s="211"/>
      <c r="AR9" s="211"/>
      <c r="AS9" s="211"/>
      <c r="AT9" s="211"/>
      <c r="AU9" s="211"/>
      <c r="AV9" s="211"/>
      <c r="AW9" s="211"/>
      <c r="AX9" s="211"/>
      <c r="AY9" s="211"/>
    </row>
    <row r="10" spans="1:54" ht="15">
      <c r="A10" s="193">
        <f>YampaRiverInflow.TotalOutflow!A10</f>
        <v>43647</v>
      </c>
      <c r="B10" s="165">
        <v>-3.2919999999999998</v>
      </c>
      <c r="C10" s="165">
        <v>-3.2919999999999998</v>
      </c>
      <c r="D10" s="165">
        <v>-3.2919999999999998</v>
      </c>
      <c r="E10" s="235">
        <v>9.4459999999999997</v>
      </c>
      <c r="F10" s="235">
        <v>7.9630000000000001</v>
      </c>
      <c r="G10" s="235">
        <v>79.977000000000004</v>
      </c>
      <c r="H10" s="235">
        <v>-11.765000000000001</v>
      </c>
      <c r="I10" s="235">
        <v>-10.845000000000001</v>
      </c>
      <c r="J10" s="235">
        <v>-4.5999999999999999E-2</v>
      </c>
      <c r="K10" s="235">
        <v>-5.7720000000000002</v>
      </c>
      <c r="L10" s="235">
        <v>-9.9499999999999993</v>
      </c>
      <c r="M10" s="235">
        <v>-11.750999999999999</v>
      </c>
      <c r="N10" s="235">
        <v>20.866</v>
      </c>
      <c r="O10" s="235">
        <v>1.85</v>
      </c>
      <c r="P10" s="235">
        <v>3.0960000000000001</v>
      </c>
      <c r="Q10" s="235">
        <v>-10.608000000000001</v>
      </c>
      <c r="R10" s="235">
        <v>-7.6440000000000001</v>
      </c>
      <c r="S10" s="235">
        <v>8.1270000000000007</v>
      </c>
      <c r="T10" s="235">
        <v>-11.493</v>
      </c>
      <c r="U10" s="235">
        <v>10.728</v>
      </c>
      <c r="V10" s="235">
        <v>8.7200000000000006</v>
      </c>
      <c r="W10" s="235">
        <v>-1.2669999999999999</v>
      </c>
      <c r="X10" s="235">
        <v>-11.347</v>
      </c>
      <c r="Y10" s="235">
        <v>-18.335999999999999</v>
      </c>
      <c r="Z10" s="235">
        <v>-2.9430000000000001</v>
      </c>
      <c r="AA10" s="235">
        <v>-31.49</v>
      </c>
      <c r="AB10" s="235">
        <v>-20.471</v>
      </c>
      <c r="AC10" s="235">
        <v>-11.896000000000001</v>
      </c>
      <c r="AD10" s="235">
        <v>-5.8959999999999999</v>
      </c>
      <c r="AE10" s="235">
        <v>-9.4190000000000005</v>
      </c>
      <c r="AF10" s="235">
        <v>-9.65</v>
      </c>
      <c r="AG10" s="235">
        <v>-13.497</v>
      </c>
      <c r="AH10" s="235">
        <v>-20.782049999999998</v>
      </c>
      <c r="AI10" s="252">
        <v>-5.3935699999999995</v>
      </c>
      <c r="AJ10" s="252">
        <v>-16.034389999999998</v>
      </c>
      <c r="AK10" s="252">
        <v>-7.2505600000000001</v>
      </c>
      <c r="AL10" s="252">
        <v>-12.2247933908</v>
      </c>
      <c r="AM10" s="252">
        <v>-1.1186446296900001</v>
      </c>
      <c r="AN10" s="211"/>
      <c r="AO10" s="211"/>
      <c r="AP10" s="211"/>
      <c r="AQ10" s="211"/>
      <c r="AR10" s="211"/>
      <c r="AS10" s="211"/>
      <c r="AT10" s="211"/>
      <c r="AU10" s="211"/>
      <c r="AV10" s="211"/>
      <c r="AW10" s="211"/>
      <c r="AX10" s="211"/>
      <c r="AY10" s="211"/>
    </row>
    <row r="11" spans="1:54" ht="15">
      <c r="A11" s="193">
        <f>YampaRiverInflow.TotalOutflow!A11</f>
        <v>43678</v>
      </c>
      <c r="B11" s="165">
        <v>2.028</v>
      </c>
      <c r="C11" s="165">
        <v>2.028</v>
      </c>
      <c r="D11" s="165">
        <v>2.028</v>
      </c>
      <c r="E11" s="235">
        <v>5.1120000000000001</v>
      </c>
      <c r="F11" s="235">
        <v>10.664999999999999</v>
      </c>
      <c r="G11" s="235">
        <v>5.9720000000000004</v>
      </c>
      <c r="H11" s="235">
        <v>-4.8890000000000002</v>
      </c>
      <c r="I11" s="235">
        <v>-3.1019999999999999</v>
      </c>
      <c r="J11" s="235">
        <v>12.827999999999999</v>
      </c>
      <c r="K11" s="235">
        <v>-4.125</v>
      </c>
      <c r="L11" s="235">
        <v>-0.66400000000000003</v>
      </c>
      <c r="M11" s="235">
        <v>-1.9179999999999999</v>
      </c>
      <c r="N11" s="235">
        <v>27.553999999999998</v>
      </c>
      <c r="O11" s="235">
        <v>4.3259999999999996</v>
      </c>
      <c r="P11" s="235">
        <v>3.7869999999999999</v>
      </c>
      <c r="Q11" s="235">
        <v>-3.95</v>
      </c>
      <c r="R11" s="235">
        <v>-0.94599999999999995</v>
      </c>
      <c r="S11" s="235">
        <v>2.1970000000000001</v>
      </c>
      <c r="T11" s="235">
        <v>-4.3259999999999996</v>
      </c>
      <c r="U11" s="235">
        <v>-10.675000000000001</v>
      </c>
      <c r="V11" s="235">
        <v>1.804</v>
      </c>
      <c r="W11" s="235">
        <v>4.2789999999999999</v>
      </c>
      <c r="X11" s="235">
        <v>-12.226000000000001</v>
      </c>
      <c r="Y11" s="235">
        <v>-3.8130000000000002</v>
      </c>
      <c r="Z11" s="235">
        <v>-0.78500000000000003</v>
      </c>
      <c r="AA11" s="235">
        <v>-7.6040000000000001</v>
      </c>
      <c r="AB11" s="235">
        <v>-5.4119999999999999</v>
      </c>
      <c r="AC11" s="235">
        <v>-13.86</v>
      </c>
      <c r="AD11" s="235">
        <v>-14.737</v>
      </c>
      <c r="AE11" s="235">
        <v>-6.2569999999999997</v>
      </c>
      <c r="AF11" s="235">
        <v>-22.553999999999998</v>
      </c>
      <c r="AG11" s="235">
        <v>-2.4489999999999998</v>
      </c>
      <c r="AH11" s="235">
        <v>-15.135450000000001</v>
      </c>
      <c r="AI11" s="252">
        <v>2.9768400000000002</v>
      </c>
      <c r="AJ11" s="252">
        <v>5.9177799999999996</v>
      </c>
      <c r="AK11" s="252">
        <v>3.3304999999999998</v>
      </c>
      <c r="AL11" s="252">
        <v>10.5769677696</v>
      </c>
      <c r="AM11" s="252">
        <v>-6.3205289276000007</v>
      </c>
      <c r="AN11" s="211"/>
      <c r="AO11" s="211"/>
      <c r="AP11" s="211"/>
      <c r="AQ11" s="211"/>
      <c r="AR11" s="211"/>
      <c r="AS11" s="211"/>
      <c r="AT11" s="211"/>
      <c r="AU11" s="211"/>
      <c r="AV11" s="211"/>
      <c r="AW11" s="211"/>
      <c r="AX11" s="211"/>
      <c r="AY11" s="211"/>
    </row>
    <row r="12" spans="1:54" ht="15">
      <c r="A12" s="193">
        <f>YampaRiverInflow.TotalOutflow!A12</f>
        <v>43709</v>
      </c>
      <c r="B12" s="165">
        <v>0.75</v>
      </c>
      <c r="C12" s="165">
        <v>0.75</v>
      </c>
      <c r="D12" s="165">
        <v>0.75</v>
      </c>
      <c r="E12" s="235">
        <v>12.664999999999999</v>
      </c>
      <c r="F12" s="235">
        <v>7.843</v>
      </c>
      <c r="G12" s="235">
        <v>21.111000000000001</v>
      </c>
      <c r="H12" s="235">
        <v>-9.8369999999999997</v>
      </c>
      <c r="I12" s="235">
        <v>10.523999999999999</v>
      </c>
      <c r="J12" s="235">
        <v>-8.4480000000000004</v>
      </c>
      <c r="K12" s="235">
        <v>-5.992</v>
      </c>
      <c r="L12" s="235">
        <v>7.3310000000000004</v>
      </c>
      <c r="M12" s="235">
        <v>-4.6890000000000001</v>
      </c>
      <c r="N12" s="235">
        <v>14.712999999999999</v>
      </c>
      <c r="O12" s="235">
        <v>2.484</v>
      </c>
      <c r="P12" s="235">
        <v>5.2409999999999997</v>
      </c>
      <c r="Q12" s="235">
        <v>-12.904</v>
      </c>
      <c r="R12" s="235">
        <v>8.5779999999999994</v>
      </c>
      <c r="S12" s="235">
        <v>15.861000000000001</v>
      </c>
      <c r="T12" s="235">
        <v>4.218</v>
      </c>
      <c r="U12" s="235">
        <v>2.15</v>
      </c>
      <c r="V12" s="235">
        <v>-6.8959999999999999</v>
      </c>
      <c r="W12" s="235">
        <v>-12.975</v>
      </c>
      <c r="X12" s="235">
        <v>-7.1189999999999998</v>
      </c>
      <c r="Y12" s="235">
        <v>-2.2879999999999998</v>
      </c>
      <c r="Z12" s="235">
        <v>-15.519</v>
      </c>
      <c r="AA12" s="235">
        <v>-21.178000000000001</v>
      </c>
      <c r="AB12" s="235">
        <v>-6.0739999999999998</v>
      </c>
      <c r="AC12" s="235">
        <v>-3.6960000000000002</v>
      </c>
      <c r="AD12" s="235">
        <v>0.23</v>
      </c>
      <c r="AE12" s="235">
        <v>-2.0470000000000002</v>
      </c>
      <c r="AF12" s="235">
        <v>-1.55</v>
      </c>
      <c r="AG12" s="235">
        <v>8.7729999999999997</v>
      </c>
      <c r="AH12" s="235">
        <v>-8.4957199999999986</v>
      </c>
      <c r="AI12" s="252">
        <v>10.460270000000001</v>
      </c>
      <c r="AJ12" s="252">
        <v>-5.7617600000000007</v>
      </c>
      <c r="AK12" s="252">
        <v>-2.9507099999999999</v>
      </c>
      <c r="AL12" s="252">
        <v>5.5732644647899994</v>
      </c>
      <c r="AM12" s="252">
        <v>7.3737107418200001</v>
      </c>
      <c r="AN12" s="211"/>
      <c r="AO12" s="211"/>
      <c r="AP12" s="211"/>
      <c r="AQ12" s="211"/>
      <c r="AR12" s="211"/>
      <c r="AS12" s="211"/>
      <c r="AT12" s="211"/>
      <c r="AU12" s="211"/>
      <c r="AV12" s="211"/>
      <c r="AW12" s="211"/>
      <c r="AX12" s="211"/>
      <c r="AY12" s="211"/>
    </row>
    <row r="13" spans="1:54" ht="15">
      <c r="A13" s="193">
        <f>YampaRiverInflow.TotalOutflow!A13</f>
        <v>43739</v>
      </c>
      <c r="B13" s="165">
        <v>5.944</v>
      </c>
      <c r="C13" s="165">
        <v>5.944</v>
      </c>
      <c r="D13" s="165">
        <v>5.944</v>
      </c>
      <c r="E13" s="235">
        <v>14.252000000000001</v>
      </c>
      <c r="F13" s="235">
        <v>9.3710000000000004</v>
      </c>
      <c r="G13" s="235">
        <v>15.488</v>
      </c>
      <c r="H13" s="235">
        <v>-6.1580000000000004</v>
      </c>
      <c r="I13" s="235">
        <v>3.9750000000000001</v>
      </c>
      <c r="J13" s="235">
        <v>-1.39</v>
      </c>
      <c r="K13" s="235">
        <v>1.2050000000000001</v>
      </c>
      <c r="L13" s="235">
        <v>5.649</v>
      </c>
      <c r="M13" s="235">
        <v>-0.52300000000000002</v>
      </c>
      <c r="N13" s="235">
        <v>14.474</v>
      </c>
      <c r="O13" s="235">
        <v>4.5730000000000004</v>
      </c>
      <c r="P13" s="235">
        <v>16.068000000000001</v>
      </c>
      <c r="Q13" s="235">
        <v>-0.16700000000000001</v>
      </c>
      <c r="R13" s="235">
        <v>3.9340000000000002</v>
      </c>
      <c r="S13" s="235">
        <v>-8.1950000000000003</v>
      </c>
      <c r="T13" s="235">
        <v>1.153</v>
      </c>
      <c r="U13" s="235">
        <v>4.8550000000000004</v>
      </c>
      <c r="V13" s="235">
        <v>-2.7719999999999998</v>
      </c>
      <c r="W13" s="235">
        <v>10.111000000000001</v>
      </c>
      <c r="X13" s="235">
        <v>-7.88</v>
      </c>
      <c r="Y13" s="235">
        <v>4.2610000000000001</v>
      </c>
      <c r="Z13" s="235">
        <v>-9.0299999999999994</v>
      </c>
      <c r="AA13" s="235">
        <v>-19.219000000000001</v>
      </c>
      <c r="AB13" s="235">
        <v>-22.152000000000001</v>
      </c>
      <c r="AC13" s="235">
        <v>1.0089999999999999</v>
      </c>
      <c r="AD13" s="235">
        <v>-7.5469999999999997</v>
      </c>
      <c r="AE13" s="235">
        <v>3.0539999999999998</v>
      </c>
      <c r="AF13" s="235">
        <v>-0.55300000000000005</v>
      </c>
      <c r="AG13" s="235">
        <v>-10.613</v>
      </c>
      <c r="AH13" s="235">
        <v>-11.085850000000001</v>
      </c>
      <c r="AI13" s="252">
        <v>5.77902</v>
      </c>
      <c r="AJ13" s="252">
        <v>-2.5799099999999999</v>
      </c>
      <c r="AK13" s="252">
        <v>11.36007</v>
      </c>
      <c r="AL13" s="252">
        <v>13.2843884321</v>
      </c>
      <c r="AM13" s="252">
        <v>-7.7399921552699995</v>
      </c>
      <c r="AN13" s="211"/>
      <c r="AO13" s="211"/>
      <c r="AP13" s="211"/>
      <c r="AQ13" s="211"/>
      <c r="AR13" s="211"/>
      <c r="AS13" s="211"/>
      <c r="AT13" s="211"/>
      <c r="AU13" s="211"/>
      <c r="AV13" s="211"/>
      <c r="AW13" s="211"/>
      <c r="AX13" s="211"/>
      <c r="AY13" s="211"/>
    </row>
    <row r="14" spans="1:54" ht="15">
      <c r="A14" s="193">
        <f>YampaRiverInflow.TotalOutflow!A14</f>
        <v>43770</v>
      </c>
      <c r="B14" s="165">
        <v>6.4560000000000004</v>
      </c>
      <c r="C14" s="165">
        <v>6.4560000000000004</v>
      </c>
      <c r="D14" s="165">
        <v>6.4560000000000004</v>
      </c>
      <c r="E14" s="235">
        <v>10.364000000000001</v>
      </c>
      <c r="F14" s="235">
        <v>11.958</v>
      </c>
      <c r="G14" s="235">
        <v>26.683</v>
      </c>
      <c r="H14" s="235">
        <v>-13.926</v>
      </c>
      <c r="I14" s="235">
        <v>-7.468</v>
      </c>
      <c r="J14" s="235">
        <v>-28.899000000000001</v>
      </c>
      <c r="K14" s="235">
        <v>2.085</v>
      </c>
      <c r="L14" s="235">
        <v>8.407</v>
      </c>
      <c r="M14" s="235">
        <v>-0.58899999999999997</v>
      </c>
      <c r="N14" s="235">
        <v>22.443999999999999</v>
      </c>
      <c r="O14" s="235">
        <v>6.7830000000000004</v>
      </c>
      <c r="P14" s="235">
        <v>12.221</v>
      </c>
      <c r="Q14" s="235">
        <v>-13.337999999999999</v>
      </c>
      <c r="R14" s="235">
        <v>4.8029999999999999</v>
      </c>
      <c r="S14" s="235">
        <v>7.5140000000000002</v>
      </c>
      <c r="T14" s="235">
        <v>2.7349999999999999</v>
      </c>
      <c r="U14" s="235">
        <v>6.601</v>
      </c>
      <c r="V14" s="235">
        <v>0.97699999999999998</v>
      </c>
      <c r="W14" s="235">
        <v>8.3629999999999995</v>
      </c>
      <c r="X14" s="235">
        <v>1.911</v>
      </c>
      <c r="Y14" s="235">
        <v>-3.2410000000000001</v>
      </c>
      <c r="Z14" s="235">
        <v>2.9350000000000001</v>
      </c>
      <c r="AA14" s="235">
        <v>-7.6369999999999996</v>
      </c>
      <c r="AB14" s="235">
        <v>3.4329999999999998</v>
      </c>
      <c r="AC14" s="235">
        <v>5.0679999999999996</v>
      </c>
      <c r="AD14" s="235">
        <v>-2.4470000000000001</v>
      </c>
      <c r="AE14" s="235">
        <v>9.4309999999999992</v>
      </c>
      <c r="AF14" s="235">
        <v>-7.2889999999999997</v>
      </c>
      <c r="AG14" s="235">
        <v>-3.6389999999999998</v>
      </c>
      <c r="AH14" s="235">
        <v>0.89403999999999995</v>
      </c>
      <c r="AI14" s="252">
        <v>10.06827</v>
      </c>
      <c r="AJ14" s="252">
        <v>6.3182299999999998</v>
      </c>
      <c r="AK14" s="252">
        <v>14.429110000000001</v>
      </c>
      <c r="AL14" s="252">
        <v>13.142818181799999</v>
      </c>
      <c r="AM14" s="252">
        <v>-3.7337908998399998</v>
      </c>
      <c r="AN14" s="211"/>
      <c r="AO14" s="211"/>
      <c r="AP14" s="211"/>
      <c r="AQ14" s="211"/>
      <c r="AR14" s="211"/>
      <c r="AS14" s="211"/>
      <c r="AT14" s="211"/>
      <c r="AU14" s="211"/>
      <c r="AV14" s="211"/>
      <c r="AW14" s="211"/>
      <c r="AX14" s="211"/>
      <c r="AY14" s="211"/>
    </row>
    <row r="15" spans="1:54" ht="15">
      <c r="A15" s="193">
        <f>YampaRiverInflow.TotalOutflow!A15</f>
        <v>43800</v>
      </c>
      <c r="B15" s="165">
        <v>9.0839999999999996</v>
      </c>
      <c r="C15" s="165">
        <v>9.0839999999999996</v>
      </c>
      <c r="D15" s="165">
        <v>9.0839999999999996</v>
      </c>
      <c r="E15" s="235">
        <v>17.004000000000001</v>
      </c>
      <c r="F15" s="235">
        <v>9.5869999999999997</v>
      </c>
      <c r="G15" s="235">
        <v>0.30399999999999999</v>
      </c>
      <c r="H15" s="235">
        <v>-3.339</v>
      </c>
      <c r="I15" s="235">
        <v>-11.507999999999999</v>
      </c>
      <c r="J15" s="235">
        <v>-10.381</v>
      </c>
      <c r="K15" s="235">
        <v>5.13</v>
      </c>
      <c r="L15" s="235">
        <v>6.2859999999999996</v>
      </c>
      <c r="M15" s="235">
        <v>3.5110000000000001</v>
      </c>
      <c r="N15" s="235">
        <v>17.72</v>
      </c>
      <c r="O15" s="235">
        <v>8.3699999999999992</v>
      </c>
      <c r="P15" s="235">
        <v>26.24</v>
      </c>
      <c r="Q15" s="235">
        <v>9.7059999999999995</v>
      </c>
      <c r="R15" s="235">
        <v>15.848000000000001</v>
      </c>
      <c r="S15" s="235">
        <v>94.941000000000003</v>
      </c>
      <c r="T15" s="235">
        <v>-1.6679999999999999</v>
      </c>
      <c r="U15" s="235">
        <v>27.11</v>
      </c>
      <c r="V15" s="235">
        <v>15.473000000000001</v>
      </c>
      <c r="W15" s="235">
        <v>23.396999999999998</v>
      </c>
      <c r="X15" s="235">
        <v>-21.466999999999999</v>
      </c>
      <c r="Y15" s="235">
        <v>-1.9690000000000001</v>
      </c>
      <c r="Z15" s="235">
        <v>6.1689999999999996</v>
      </c>
      <c r="AA15" s="235">
        <v>-8.734</v>
      </c>
      <c r="AB15" s="235">
        <v>2.1890000000000001</v>
      </c>
      <c r="AC15" s="235">
        <v>6.22</v>
      </c>
      <c r="AD15" s="235">
        <v>-1.919</v>
      </c>
      <c r="AE15" s="235">
        <v>-0.40100000000000002</v>
      </c>
      <c r="AF15" s="235">
        <v>-10.759</v>
      </c>
      <c r="AG15" s="235">
        <v>-7.3310000000000004</v>
      </c>
      <c r="AH15" s="235">
        <v>7.5781999999999998</v>
      </c>
      <c r="AI15" s="252">
        <v>10.29767</v>
      </c>
      <c r="AJ15" s="252">
        <v>-5.8699700000000004</v>
      </c>
      <c r="AK15" s="252">
        <v>24.633080000000003</v>
      </c>
      <c r="AL15" s="252">
        <v>23.363190082799999</v>
      </c>
      <c r="AM15" s="252">
        <v>-4.4305979113900005</v>
      </c>
      <c r="AN15" s="211"/>
      <c r="AO15" s="211"/>
      <c r="AP15" s="211"/>
      <c r="AQ15" s="211"/>
      <c r="AR15" s="211"/>
      <c r="AS15" s="211"/>
      <c r="AT15" s="211"/>
      <c r="AU15" s="211"/>
      <c r="AV15" s="211"/>
      <c r="AW15" s="211"/>
      <c r="AX15" s="211"/>
      <c r="AY15" s="211"/>
    </row>
    <row r="16" spans="1:54" ht="15">
      <c r="A16" s="193">
        <f>YampaRiverInflow.TotalOutflow!A16</f>
        <v>43831</v>
      </c>
      <c r="B16" s="165">
        <v>1.262</v>
      </c>
      <c r="C16" s="165">
        <v>1.262</v>
      </c>
      <c r="D16" s="165">
        <v>1.262</v>
      </c>
      <c r="E16" s="235">
        <v>20.103999999999999</v>
      </c>
      <c r="F16" s="235">
        <v>1.06</v>
      </c>
      <c r="G16" s="235">
        <v>-6.7050000000000001</v>
      </c>
      <c r="H16" s="235">
        <v>5.38</v>
      </c>
      <c r="I16" s="235">
        <v>6.5129999999999999</v>
      </c>
      <c r="J16" s="235">
        <v>-4.4320000000000004</v>
      </c>
      <c r="K16" s="235">
        <v>5.085</v>
      </c>
      <c r="L16" s="235">
        <v>4.3979999999999997</v>
      </c>
      <c r="M16" s="235">
        <v>1.542</v>
      </c>
      <c r="N16" s="235">
        <v>7.4649999999999999</v>
      </c>
      <c r="O16" s="235">
        <v>6.9909999999999997</v>
      </c>
      <c r="P16" s="235">
        <v>-30.036999999999999</v>
      </c>
      <c r="Q16" s="235">
        <v>0.34799999999999998</v>
      </c>
      <c r="R16" s="235">
        <v>8.1069999999999993</v>
      </c>
      <c r="S16" s="235">
        <v>-4.0170000000000003</v>
      </c>
      <c r="T16" s="235">
        <v>-0.42499999999999999</v>
      </c>
      <c r="U16" s="235">
        <v>-9.2249999999999996</v>
      </c>
      <c r="V16" s="235">
        <v>16.908000000000001</v>
      </c>
      <c r="W16" s="235">
        <v>1.482</v>
      </c>
      <c r="X16" s="235">
        <v>-11.156000000000001</v>
      </c>
      <c r="Y16" s="235">
        <v>-10.212999999999999</v>
      </c>
      <c r="Z16" s="235">
        <v>-20.742999999999999</v>
      </c>
      <c r="AA16" s="235">
        <v>-9.2750000000000004</v>
      </c>
      <c r="AB16" s="235">
        <v>-13.997999999999999</v>
      </c>
      <c r="AC16" s="235">
        <v>-0.47799999999999998</v>
      </c>
      <c r="AD16" s="235">
        <v>-2.403</v>
      </c>
      <c r="AE16" s="235">
        <v>3.4119999999999999</v>
      </c>
      <c r="AF16" s="235">
        <v>-10.265000000000001</v>
      </c>
      <c r="AG16" s="235">
        <v>17.93282</v>
      </c>
      <c r="AH16" s="235">
        <v>-2.55436</v>
      </c>
      <c r="AI16" s="252">
        <v>-2.7433800000000002</v>
      </c>
      <c r="AJ16" s="252">
        <v>-21.323439999999998</v>
      </c>
      <c r="AK16" s="252">
        <v>2.6227190070699997</v>
      </c>
      <c r="AL16" s="252">
        <v>1.4601900836399999</v>
      </c>
      <c r="AM16" s="252">
        <v>18.143000000000001</v>
      </c>
      <c r="AN16" s="211"/>
      <c r="AO16" s="211"/>
      <c r="AP16" s="211"/>
      <c r="AQ16" s="211"/>
      <c r="AR16" s="211"/>
      <c r="AS16" s="211"/>
      <c r="AT16" s="211"/>
      <c r="AU16" s="211"/>
      <c r="AV16" s="211"/>
      <c r="AW16" s="211"/>
      <c r="AX16" s="211"/>
      <c r="AY16" s="211"/>
    </row>
    <row r="17" spans="1:51" ht="15">
      <c r="A17" s="193">
        <f>YampaRiverInflow.TotalOutflow!A17</f>
        <v>43862</v>
      </c>
      <c r="B17" s="165">
        <v>-1.026</v>
      </c>
      <c r="C17" s="165">
        <v>-1.026</v>
      </c>
      <c r="D17" s="165">
        <v>-1.026</v>
      </c>
      <c r="E17" s="235">
        <v>17.045999999999999</v>
      </c>
      <c r="F17" s="235">
        <v>28.591000000000001</v>
      </c>
      <c r="G17" s="235">
        <v>33.414000000000001</v>
      </c>
      <c r="H17" s="235">
        <v>22.41</v>
      </c>
      <c r="I17" s="235">
        <v>32.200000000000003</v>
      </c>
      <c r="J17" s="235">
        <v>-3.0870000000000002</v>
      </c>
      <c r="K17" s="235">
        <v>5.883</v>
      </c>
      <c r="L17" s="235">
        <v>-0.33700000000000002</v>
      </c>
      <c r="M17" s="235">
        <v>5.5730000000000004</v>
      </c>
      <c r="N17" s="235">
        <v>9.9540000000000006</v>
      </c>
      <c r="O17" s="235">
        <v>4.1059999999999999</v>
      </c>
      <c r="P17" s="235">
        <v>-45.491</v>
      </c>
      <c r="Q17" s="235">
        <v>-8.9390000000000001</v>
      </c>
      <c r="R17" s="235">
        <v>14.935</v>
      </c>
      <c r="S17" s="235">
        <v>-2.7170000000000001</v>
      </c>
      <c r="T17" s="235">
        <v>1.121</v>
      </c>
      <c r="U17" s="235">
        <v>-12.965</v>
      </c>
      <c r="V17" s="235">
        <v>0.91800000000000004</v>
      </c>
      <c r="W17" s="235">
        <v>1.9139999999999999</v>
      </c>
      <c r="X17" s="235">
        <v>-9.2040000000000006</v>
      </c>
      <c r="Y17" s="235">
        <v>-8.66</v>
      </c>
      <c r="Z17" s="235">
        <v>-7.7130000000000001</v>
      </c>
      <c r="AA17" s="235">
        <v>-7.8449999999999998</v>
      </c>
      <c r="AB17" s="235">
        <v>-18.251999999999999</v>
      </c>
      <c r="AC17" s="235">
        <v>-3.117</v>
      </c>
      <c r="AD17" s="235">
        <v>-7.3280000000000003</v>
      </c>
      <c r="AE17" s="235">
        <v>1.02</v>
      </c>
      <c r="AF17" s="235">
        <v>-14.303000000000001</v>
      </c>
      <c r="AG17" s="235">
        <v>-13.95496</v>
      </c>
      <c r="AH17" s="235">
        <v>-11.963200000000001</v>
      </c>
      <c r="AI17" s="252">
        <v>-5.2006099999999993</v>
      </c>
      <c r="AJ17" s="252">
        <v>-1.8404100000000001</v>
      </c>
      <c r="AK17" s="252">
        <v>4.1879586768900001</v>
      </c>
      <c r="AL17" s="252">
        <v>8.4784876017200013</v>
      </c>
      <c r="AM17" s="252">
        <v>14.496</v>
      </c>
      <c r="AN17" s="211"/>
      <c r="AO17" s="211"/>
      <c r="AP17" s="211"/>
      <c r="AQ17" s="211"/>
      <c r="AR17" s="211"/>
      <c r="AS17" s="211"/>
      <c r="AT17" s="211"/>
      <c r="AU17" s="211"/>
      <c r="AV17" s="211"/>
      <c r="AW17" s="211"/>
      <c r="AX17" s="211"/>
      <c r="AY17" s="211"/>
    </row>
    <row r="18" spans="1:51" ht="15">
      <c r="A18" s="193">
        <f>YampaRiverInflow.TotalOutflow!A18</f>
        <v>43891</v>
      </c>
      <c r="B18" s="165">
        <v>-7.3840000000000003</v>
      </c>
      <c r="C18" s="165">
        <v>-7.3840000000000003</v>
      </c>
      <c r="D18" s="165">
        <v>-7.3840000000000003</v>
      </c>
      <c r="E18" s="235">
        <v>6.1710000000000003</v>
      </c>
      <c r="F18" s="235">
        <v>11.651999999999999</v>
      </c>
      <c r="G18" s="235">
        <v>31.146000000000001</v>
      </c>
      <c r="H18" s="235">
        <v>5.4130000000000003</v>
      </c>
      <c r="I18" s="235">
        <v>22.428000000000001</v>
      </c>
      <c r="J18" s="235">
        <v>-10.952999999999999</v>
      </c>
      <c r="K18" s="235">
        <v>-3.7189999999999999</v>
      </c>
      <c r="L18" s="235">
        <v>-8.3870000000000005</v>
      </c>
      <c r="M18" s="235">
        <v>14.401999999999999</v>
      </c>
      <c r="N18" s="235">
        <v>2.5150000000000001</v>
      </c>
      <c r="O18" s="235">
        <v>-1.482</v>
      </c>
      <c r="P18" s="235">
        <v>-85.617000000000004</v>
      </c>
      <c r="Q18" s="235">
        <v>-18.977</v>
      </c>
      <c r="R18" s="235">
        <v>-3.0750000000000002</v>
      </c>
      <c r="S18" s="235">
        <v>33.225999999999999</v>
      </c>
      <c r="T18" s="235">
        <v>11.038</v>
      </c>
      <c r="U18" s="235">
        <v>4.673</v>
      </c>
      <c r="V18" s="235">
        <v>4.1000000000000002E-2</v>
      </c>
      <c r="W18" s="235">
        <v>8.1969999999999992</v>
      </c>
      <c r="X18" s="235">
        <v>5.577</v>
      </c>
      <c r="Y18" s="235">
        <v>-5.0199999999999996</v>
      </c>
      <c r="Z18" s="235">
        <v>-3.68</v>
      </c>
      <c r="AA18" s="235">
        <v>-25.69</v>
      </c>
      <c r="AB18" s="235">
        <v>16.045999999999999</v>
      </c>
      <c r="AC18" s="235">
        <v>-10.304</v>
      </c>
      <c r="AD18" s="235">
        <v>-11.891999999999999</v>
      </c>
      <c r="AE18" s="235">
        <v>0.318</v>
      </c>
      <c r="AF18" s="235">
        <v>-9.7430000000000003</v>
      </c>
      <c r="AG18" s="235">
        <v>-12.145200000000001</v>
      </c>
      <c r="AH18" s="235">
        <v>-6.3741000000000003</v>
      </c>
      <c r="AI18" s="252">
        <v>-11.246979999999999</v>
      </c>
      <c r="AJ18" s="252">
        <v>-5.8244099999999994</v>
      </c>
      <c r="AK18" s="252">
        <v>-14.067462812699999</v>
      </c>
      <c r="AL18" s="252">
        <v>-0.28571900964999997</v>
      </c>
      <c r="AM18" s="252">
        <v>8.0129999999999999</v>
      </c>
      <c r="AN18" s="211"/>
      <c r="AO18" s="211"/>
      <c r="AP18" s="211"/>
      <c r="AQ18" s="211"/>
      <c r="AR18" s="211"/>
      <c r="AS18" s="211"/>
      <c r="AT18" s="211"/>
      <c r="AU18" s="211"/>
      <c r="AV18" s="211"/>
      <c r="AW18" s="211"/>
      <c r="AX18" s="211"/>
      <c r="AY18" s="211"/>
    </row>
    <row r="19" spans="1:51" ht="15">
      <c r="A19" s="193">
        <f>YampaRiverInflow.TotalOutflow!A19</f>
        <v>43922</v>
      </c>
      <c r="B19" s="165">
        <v>-3.72</v>
      </c>
      <c r="C19" s="165">
        <v>-3.72</v>
      </c>
      <c r="D19" s="165">
        <v>-3.72</v>
      </c>
      <c r="E19" s="235">
        <v>7.52</v>
      </c>
      <c r="F19" s="235">
        <v>-11.246</v>
      </c>
      <c r="G19" s="235">
        <v>4.5250000000000004</v>
      </c>
      <c r="H19" s="235">
        <v>-15.333</v>
      </c>
      <c r="I19" s="235">
        <v>18.954000000000001</v>
      </c>
      <c r="J19" s="235">
        <v>-3.2869999999999999</v>
      </c>
      <c r="K19" s="235">
        <v>-15.096</v>
      </c>
      <c r="L19" s="235">
        <v>0.37</v>
      </c>
      <c r="M19" s="235">
        <v>14.292</v>
      </c>
      <c r="N19" s="235">
        <v>5.7640000000000002</v>
      </c>
      <c r="O19" s="235">
        <v>12.843999999999999</v>
      </c>
      <c r="P19" s="235">
        <v>-51.061999999999998</v>
      </c>
      <c r="Q19" s="235">
        <v>-15.113</v>
      </c>
      <c r="R19" s="235">
        <v>-4.2430000000000003</v>
      </c>
      <c r="S19" s="235">
        <v>-7.5759999999999996</v>
      </c>
      <c r="T19" s="235">
        <v>15.396000000000001</v>
      </c>
      <c r="U19" s="235">
        <v>39.173999999999999</v>
      </c>
      <c r="V19" s="235">
        <v>-0.41699999999999998</v>
      </c>
      <c r="W19" s="235">
        <v>-3.9380000000000002</v>
      </c>
      <c r="X19" s="235">
        <v>0.93100000000000005</v>
      </c>
      <c r="Y19" s="235">
        <v>-11.872999999999999</v>
      </c>
      <c r="Z19" s="235">
        <v>-13.384</v>
      </c>
      <c r="AA19" s="235">
        <v>-6.9089999999999998</v>
      </c>
      <c r="AB19" s="235">
        <v>4.298</v>
      </c>
      <c r="AC19" s="235">
        <v>-1.605</v>
      </c>
      <c r="AD19" s="235">
        <v>-3.3879999999999999</v>
      </c>
      <c r="AE19" s="235">
        <v>-8.2620000000000005</v>
      </c>
      <c r="AF19" s="235">
        <v>-14.076000000000001</v>
      </c>
      <c r="AG19" s="235">
        <v>-15.64438</v>
      </c>
      <c r="AH19" s="235">
        <v>-20.393439999999998</v>
      </c>
      <c r="AI19" s="252">
        <v>-12.259069999999999</v>
      </c>
      <c r="AJ19" s="252">
        <v>-6.0398699999999996</v>
      </c>
      <c r="AK19" s="252">
        <v>14.1864628099</v>
      </c>
      <c r="AL19" s="252">
        <v>-8.4453140515699996</v>
      </c>
      <c r="AM19" s="252">
        <v>13.148999999999999</v>
      </c>
      <c r="AN19" s="211"/>
      <c r="AO19" s="211"/>
      <c r="AP19" s="211"/>
      <c r="AQ19" s="211"/>
      <c r="AR19" s="211"/>
      <c r="AS19" s="211"/>
      <c r="AT19" s="211"/>
      <c r="AU19" s="211"/>
      <c r="AV19" s="211"/>
      <c r="AW19" s="211"/>
      <c r="AX19" s="211"/>
      <c r="AY19" s="211"/>
    </row>
    <row r="20" spans="1:51" ht="15">
      <c r="A20" s="193">
        <f>YampaRiverInflow.TotalOutflow!A20</f>
        <v>43952</v>
      </c>
      <c r="B20" s="165">
        <v>3.863</v>
      </c>
      <c r="C20" s="165">
        <v>3.863</v>
      </c>
      <c r="D20" s="165">
        <v>3.863</v>
      </c>
      <c r="E20" s="235">
        <v>12.454000000000001</v>
      </c>
      <c r="F20" s="235">
        <v>4.819</v>
      </c>
      <c r="G20" s="235">
        <v>26.466999999999999</v>
      </c>
      <c r="H20" s="235">
        <v>-2.0129999999999999</v>
      </c>
      <c r="I20" s="235">
        <v>-11.66</v>
      </c>
      <c r="J20" s="235">
        <v>0.27800000000000002</v>
      </c>
      <c r="K20" s="235">
        <v>-5.2439999999999998</v>
      </c>
      <c r="L20" s="235">
        <v>-3.9220000000000002</v>
      </c>
      <c r="M20" s="235">
        <v>17</v>
      </c>
      <c r="N20" s="235">
        <v>7.5990000000000002</v>
      </c>
      <c r="O20" s="235">
        <v>4.7030000000000003</v>
      </c>
      <c r="P20" s="235">
        <v>-61.749000000000002</v>
      </c>
      <c r="Q20" s="235">
        <v>-4.7960000000000003</v>
      </c>
      <c r="R20" s="235">
        <v>-13.974</v>
      </c>
      <c r="S20" s="235">
        <v>-8.2089999999999996</v>
      </c>
      <c r="T20" s="235">
        <v>11.73</v>
      </c>
      <c r="U20" s="235">
        <v>21.998999999999999</v>
      </c>
      <c r="V20" s="235">
        <v>0.111</v>
      </c>
      <c r="W20" s="235">
        <v>-14.868</v>
      </c>
      <c r="X20" s="235">
        <v>-7.181</v>
      </c>
      <c r="Y20" s="235">
        <v>-5.67</v>
      </c>
      <c r="Z20" s="235">
        <v>-33.700000000000003</v>
      </c>
      <c r="AA20" s="235">
        <v>-4.7220000000000004</v>
      </c>
      <c r="AB20" s="235">
        <v>-17.382000000000001</v>
      </c>
      <c r="AC20" s="235">
        <v>-33.279000000000003</v>
      </c>
      <c r="AD20" s="235">
        <v>-5.4210000000000003</v>
      </c>
      <c r="AE20" s="235">
        <v>-5.2460000000000004</v>
      </c>
      <c r="AF20" s="235">
        <v>3.149</v>
      </c>
      <c r="AG20" s="235">
        <v>-9.5569299999999995</v>
      </c>
      <c r="AH20" s="235">
        <v>4.5381899999999993</v>
      </c>
      <c r="AI20" s="252">
        <v>2.7454499999999999</v>
      </c>
      <c r="AJ20" s="252">
        <v>4.5651899999999994</v>
      </c>
      <c r="AK20" s="252">
        <v>0.109545453554</v>
      </c>
      <c r="AL20" s="252">
        <v>8.5840991759299996</v>
      </c>
      <c r="AM20" s="252">
        <v>15.768000000000001</v>
      </c>
      <c r="AN20" s="211"/>
      <c r="AO20" s="211"/>
      <c r="AP20" s="211"/>
      <c r="AQ20" s="211"/>
      <c r="AR20" s="211"/>
      <c r="AS20" s="211"/>
      <c r="AT20" s="211"/>
      <c r="AU20" s="211"/>
      <c r="AV20" s="211"/>
      <c r="AW20" s="211"/>
      <c r="AX20" s="211"/>
      <c r="AY20" s="211"/>
    </row>
    <row r="21" spans="1:51" ht="15">
      <c r="A21" s="193">
        <f>YampaRiverInflow.TotalOutflow!A21</f>
        <v>43983</v>
      </c>
      <c r="B21" s="165">
        <v>-4.5209999999999999</v>
      </c>
      <c r="C21" s="165">
        <v>-4.5209999999999999</v>
      </c>
      <c r="D21" s="165">
        <v>-4.5209999999999999</v>
      </c>
      <c r="E21" s="235">
        <v>8.9730000000000008</v>
      </c>
      <c r="F21" s="235">
        <v>-56.872</v>
      </c>
      <c r="G21" s="235">
        <v>29.183</v>
      </c>
      <c r="H21" s="235">
        <v>-2.262</v>
      </c>
      <c r="I21" s="235">
        <v>-2.2789999999999999</v>
      </c>
      <c r="J21" s="235">
        <v>1.631</v>
      </c>
      <c r="K21" s="235">
        <v>-6.1520000000000001</v>
      </c>
      <c r="L21" s="235">
        <v>-8.4760000000000009</v>
      </c>
      <c r="M21" s="235">
        <v>24.515999999999998</v>
      </c>
      <c r="N21" s="235">
        <v>4.5979999999999999</v>
      </c>
      <c r="O21" s="235">
        <v>13.497999999999999</v>
      </c>
      <c r="P21" s="235">
        <v>-26.187000000000001</v>
      </c>
      <c r="Q21" s="235">
        <v>-3.3490000000000002</v>
      </c>
      <c r="R21" s="235">
        <v>4.0839999999999996</v>
      </c>
      <c r="S21" s="235">
        <v>-11.676</v>
      </c>
      <c r="T21" s="235">
        <v>-4.1000000000000002E-2</v>
      </c>
      <c r="U21" s="235">
        <v>5.609</v>
      </c>
      <c r="V21" s="235">
        <v>-3.698</v>
      </c>
      <c r="W21" s="235">
        <v>-11.834</v>
      </c>
      <c r="X21" s="235">
        <v>-9.2289999999999992</v>
      </c>
      <c r="Y21" s="235">
        <v>-8.5180000000000007</v>
      </c>
      <c r="Z21" s="235">
        <v>-26.905999999999999</v>
      </c>
      <c r="AA21" s="235">
        <v>-30.081</v>
      </c>
      <c r="AB21" s="235">
        <v>1.8560000000000001</v>
      </c>
      <c r="AC21" s="235">
        <v>-14.717000000000001</v>
      </c>
      <c r="AD21" s="235">
        <v>-14.012</v>
      </c>
      <c r="AE21" s="235">
        <v>-1.52</v>
      </c>
      <c r="AF21" s="235">
        <v>-16.565999999999999</v>
      </c>
      <c r="AG21" s="235">
        <v>-17.778869999999998</v>
      </c>
      <c r="AH21" s="235">
        <v>-8.3348700000000004</v>
      </c>
      <c r="AI21" s="252">
        <v>-5.4185299999999996</v>
      </c>
      <c r="AJ21" s="252">
        <v>-7.2006999999999994</v>
      </c>
      <c r="AK21" s="252">
        <v>-0.73851239867699991</v>
      </c>
      <c r="AL21" s="252">
        <v>3.31216528727</v>
      </c>
      <c r="AM21" s="252">
        <v>10.185</v>
      </c>
      <c r="AN21" s="211"/>
      <c r="AO21" s="211"/>
      <c r="AP21" s="211"/>
      <c r="AQ21" s="211"/>
      <c r="AR21" s="211"/>
      <c r="AS21" s="211"/>
      <c r="AT21" s="211"/>
      <c r="AU21" s="211"/>
      <c r="AV21" s="211"/>
      <c r="AW21" s="211"/>
      <c r="AX21" s="211"/>
      <c r="AY21" s="211"/>
    </row>
    <row r="22" spans="1:51" ht="15">
      <c r="A22" s="193">
        <f>YampaRiverInflow.TotalOutflow!A22</f>
        <v>44013</v>
      </c>
      <c r="B22" s="165">
        <v>-3.2919999999999998</v>
      </c>
      <c r="C22" s="165">
        <v>-3.2919999999999998</v>
      </c>
      <c r="D22" s="165">
        <v>-3.2919999999999998</v>
      </c>
      <c r="E22" s="235">
        <v>7.9630000000000001</v>
      </c>
      <c r="F22" s="235">
        <v>79.977000000000004</v>
      </c>
      <c r="G22" s="235">
        <v>-11.765000000000001</v>
      </c>
      <c r="H22" s="235">
        <v>-10.845000000000001</v>
      </c>
      <c r="I22" s="235">
        <v>-4.5999999999999999E-2</v>
      </c>
      <c r="J22" s="235">
        <v>-5.7720000000000002</v>
      </c>
      <c r="K22" s="235">
        <v>-9.9499999999999993</v>
      </c>
      <c r="L22" s="235">
        <v>-11.750999999999999</v>
      </c>
      <c r="M22" s="235">
        <v>20.866</v>
      </c>
      <c r="N22" s="235">
        <v>1.85</v>
      </c>
      <c r="O22" s="235">
        <v>3.0960000000000001</v>
      </c>
      <c r="P22" s="235">
        <v>-10.608000000000001</v>
      </c>
      <c r="Q22" s="235">
        <v>-7.6440000000000001</v>
      </c>
      <c r="R22" s="235">
        <v>8.1270000000000007</v>
      </c>
      <c r="S22" s="235">
        <v>-11.493</v>
      </c>
      <c r="T22" s="235">
        <v>10.728</v>
      </c>
      <c r="U22" s="235">
        <v>8.7200000000000006</v>
      </c>
      <c r="V22" s="235">
        <v>-1.2669999999999999</v>
      </c>
      <c r="W22" s="235">
        <v>-11.347</v>
      </c>
      <c r="X22" s="235">
        <v>-18.335999999999999</v>
      </c>
      <c r="Y22" s="235">
        <v>-2.9430000000000001</v>
      </c>
      <c r="Z22" s="235">
        <v>-31.49</v>
      </c>
      <c r="AA22" s="235">
        <v>-20.471</v>
      </c>
      <c r="AB22" s="235">
        <v>-11.896000000000001</v>
      </c>
      <c r="AC22" s="235">
        <v>-5.8959999999999999</v>
      </c>
      <c r="AD22" s="235">
        <v>-9.4190000000000005</v>
      </c>
      <c r="AE22" s="235">
        <v>-9.65</v>
      </c>
      <c r="AF22" s="235">
        <v>-13.497</v>
      </c>
      <c r="AG22" s="235">
        <v>-20.782049999999998</v>
      </c>
      <c r="AH22" s="235">
        <v>-5.3935699999999995</v>
      </c>
      <c r="AI22" s="252">
        <v>-16.034389999999998</v>
      </c>
      <c r="AJ22" s="252">
        <v>-7.2505600000000001</v>
      </c>
      <c r="AK22" s="252">
        <v>-12.2247933908</v>
      </c>
      <c r="AL22" s="252">
        <v>-1.1186446296900001</v>
      </c>
      <c r="AM22" s="252">
        <v>9.4459999999999997</v>
      </c>
      <c r="AN22" s="211"/>
      <c r="AO22" s="211"/>
      <c r="AP22" s="211"/>
      <c r="AQ22" s="211"/>
      <c r="AR22" s="211"/>
      <c r="AS22" s="211"/>
      <c r="AT22" s="211"/>
      <c r="AU22" s="211"/>
      <c r="AV22" s="211"/>
      <c r="AW22" s="211"/>
      <c r="AX22" s="211"/>
      <c r="AY22" s="211"/>
    </row>
    <row r="23" spans="1:51" ht="15">
      <c r="A23" s="193">
        <f>YampaRiverInflow.TotalOutflow!A23</f>
        <v>44044</v>
      </c>
      <c r="B23" s="165">
        <v>2.028</v>
      </c>
      <c r="C23" s="165">
        <v>2.028</v>
      </c>
      <c r="D23" s="165">
        <v>2.028</v>
      </c>
      <c r="E23" s="235">
        <v>10.664999999999999</v>
      </c>
      <c r="F23" s="235">
        <v>5.9720000000000004</v>
      </c>
      <c r="G23" s="235">
        <v>-4.8890000000000002</v>
      </c>
      <c r="H23" s="235">
        <v>-3.1019999999999999</v>
      </c>
      <c r="I23" s="235">
        <v>12.827999999999999</v>
      </c>
      <c r="J23" s="235">
        <v>-4.125</v>
      </c>
      <c r="K23" s="235">
        <v>-0.66400000000000003</v>
      </c>
      <c r="L23" s="235">
        <v>-1.9179999999999999</v>
      </c>
      <c r="M23" s="235">
        <v>27.553999999999998</v>
      </c>
      <c r="N23" s="235">
        <v>4.3259999999999996</v>
      </c>
      <c r="O23" s="235">
        <v>3.7869999999999999</v>
      </c>
      <c r="P23" s="235">
        <v>-3.95</v>
      </c>
      <c r="Q23" s="235">
        <v>-0.94599999999999995</v>
      </c>
      <c r="R23" s="235">
        <v>2.1970000000000001</v>
      </c>
      <c r="S23" s="235">
        <v>-4.3259999999999996</v>
      </c>
      <c r="T23" s="235">
        <v>-10.675000000000001</v>
      </c>
      <c r="U23" s="235">
        <v>1.804</v>
      </c>
      <c r="V23" s="235">
        <v>4.2789999999999999</v>
      </c>
      <c r="W23" s="235">
        <v>-12.226000000000001</v>
      </c>
      <c r="X23" s="235">
        <v>-3.8130000000000002</v>
      </c>
      <c r="Y23" s="235">
        <v>-0.78500000000000003</v>
      </c>
      <c r="Z23" s="235">
        <v>-7.6040000000000001</v>
      </c>
      <c r="AA23" s="235">
        <v>-5.4119999999999999</v>
      </c>
      <c r="AB23" s="235">
        <v>-13.86</v>
      </c>
      <c r="AC23" s="235">
        <v>-14.737</v>
      </c>
      <c r="AD23" s="235">
        <v>-6.2569999999999997</v>
      </c>
      <c r="AE23" s="235">
        <v>-22.553999999999998</v>
      </c>
      <c r="AF23" s="235">
        <v>-2.4489999999999998</v>
      </c>
      <c r="AG23" s="235">
        <v>-15.135450000000001</v>
      </c>
      <c r="AH23" s="235">
        <v>2.9768400000000002</v>
      </c>
      <c r="AI23" s="252">
        <v>5.9177799999999996</v>
      </c>
      <c r="AJ23" s="252">
        <v>3.3304999999999998</v>
      </c>
      <c r="AK23" s="252">
        <v>10.5769677696</v>
      </c>
      <c r="AL23" s="252">
        <v>-6.3205289276000007</v>
      </c>
      <c r="AM23" s="252">
        <v>5.1120000000000001</v>
      </c>
      <c r="AN23" s="211"/>
      <c r="AO23" s="211"/>
      <c r="AP23" s="211"/>
      <c r="AQ23" s="211"/>
      <c r="AR23" s="211"/>
      <c r="AS23" s="211"/>
      <c r="AT23" s="211"/>
      <c r="AU23" s="211"/>
      <c r="AV23" s="211"/>
      <c r="AW23" s="211"/>
      <c r="AX23" s="211"/>
      <c r="AY23" s="211"/>
    </row>
    <row r="24" spans="1:51" ht="15">
      <c r="A24" s="193">
        <f>YampaRiverInflow.TotalOutflow!A24</f>
        <v>44075</v>
      </c>
      <c r="B24" s="165">
        <v>0.75</v>
      </c>
      <c r="C24" s="165">
        <v>0.75</v>
      </c>
      <c r="D24" s="165">
        <v>0.75</v>
      </c>
      <c r="E24" s="235">
        <v>7.843</v>
      </c>
      <c r="F24" s="235">
        <v>21.111000000000001</v>
      </c>
      <c r="G24" s="235">
        <v>-9.8369999999999997</v>
      </c>
      <c r="H24" s="235">
        <v>10.523999999999999</v>
      </c>
      <c r="I24" s="235">
        <v>-8.4480000000000004</v>
      </c>
      <c r="J24" s="235">
        <v>-5.992</v>
      </c>
      <c r="K24" s="235">
        <v>7.3310000000000004</v>
      </c>
      <c r="L24" s="235">
        <v>-4.6890000000000001</v>
      </c>
      <c r="M24" s="235">
        <v>14.712999999999999</v>
      </c>
      <c r="N24" s="235">
        <v>2.484</v>
      </c>
      <c r="O24" s="235">
        <v>5.2409999999999997</v>
      </c>
      <c r="P24" s="235">
        <v>-12.904</v>
      </c>
      <c r="Q24" s="235">
        <v>8.5779999999999994</v>
      </c>
      <c r="R24" s="235">
        <v>15.861000000000001</v>
      </c>
      <c r="S24" s="235">
        <v>4.218</v>
      </c>
      <c r="T24" s="235">
        <v>2.15</v>
      </c>
      <c r="U24" s="235">
        <v>-6.8959999999999999</v>
      </c>
      <c r="V24" s="235">
        <v>-12.975</v>
      </c>
      <c r="W24" s="235">
        <v>-7.1189999999999998</v>
      </c>
      <c r="X24" s="235">
        <v>-2.2879999999999998</v>
      </c>
      <c r="Y24" s="235">
        <v>-15.519</v>
      </c>
      <c r="Z24" s="235">
        <v>-21.178000000000001</v>
      </c>
      <c r="AA24" s="235">
        <v>-6.0739999999999998</v>
      </c>
      <c r="AB24" s="235">
        <v>-3.6960000000000002</v>
      </c>
      <c r="AC24" s="235">
        <v>0.23</v>
      </c>
      <c r="AD24" s="235">
        <v>-2.0470000000000002</v>
      </c>
      <c r="AE24" s="235">
        <v>-1.55</v>
      </c>
      <c r="AF24" s="235">
        <v>8.7729999999999997</v>
      </c>
      <c r="AG24" s="235">
        <v>-8.4957199999999986</v>
      </c>
      <c r="AH24" s="235">
        <v>10.460270000000001</v>
      </c>
      <c r="AI24" s="252">
        <v>-5.7617600000000007</v>
      </c>
      <c r="AJ24" s="252">
        <v>-2.9507099999999999</v>
      </c>
      <c r="AK24" s="252">
        <v>5.5732644647899994</v>
      </c>
      <c r="AL24" s="252">
        <v>7.3737107418200001</v>
      </c>
      <c r="AM24" s="252">
        <v>12.664999999999999</v>
      </c>
      <c r="AN24" s="211"/>
      <c r="AO24" s="211"/>
      <c r="AP24" s="211"/>
      <c r="AQ24" s="211"/>
      <c r="AR24" s="211"/>
      <c r="AS24" s="211"/>
      <c r="AT24" s="211"/>
      <c r="AU24" s="211"/>
      <c r="AV24" s="211"/>
      <c r="AW24" s="211"/>
      <c r="AX24" s="211"/>
      <c r="AY24" s="211"/>
    </row>
    <row r="25" spans="1:51" ht="15">
      <c r="A25" s="193">
        <f>YampaRiverInflow.TotalOutflow!A25</f>
        <v>44105</v>
      </c>
      <c r="B25" s="165">
        <v>5.944</v>
      </c>
      <c r="C25" s="165">
        <v>5.944</v>
      </c>
      <c r="D25" s="165">
        <v>5.944</v>
      </c>
      <c r="E25" s="235">
        <v>9.3710000000000004</v>
      </c>
      <c r="F25" s="235">
        <v>15.488</v>
      </c>
      <c r="G25" s="235">
        <v>-6.1580000000000004</v>
      </c>
      <c r="H25" s="235">
        <v>3.9750000000000001</v>
      </c>
      <c r="I25" s="235">
        <v>-1.39</v>
      </c>
      <c r="J25" s="235">
        <v>1.2050000000000001</v>
      </c>
      <c r="K25" s="235">
        <v>5.649</v>
      </c>
      <c r="L25" s="235">
        <v>-0.52300000000000002</v>
      </c>
      <c r="M25" s="235">
        <v>14.474</v>
      </c>
      <c r="N25" s="235">
        <v>4.5730000000000004</v>
      </c>
      <c r="O25" s="235">
        <v>16.068000000000001</v>
      </c>
      <c r="P25" s="235">
        <v>-0.16700000000000001</v>
      </c>
      <c r="Q25" s="235">
        <v>3.9340000000000002</v>
      </c>
      <c r="R25" s="235">
        <v>-8.1950000000000003</v>
      </c>
      <c r="S25" s="235">
        <v>1.153</v>
      </c>
      <c r="T25" s="235">
        <v>4.8550000000000004</v>
      </c>
      <c r="U25" s="235">
        <v>-2.7719999999999998</v>
      </c>
      <c r="V25" s="235">
        <v>10.111000000000001</v>
      </c>
      <c r="W25" s="235">
        <v>-7.88</v>
      </c>
      <c r="X25" s="235">
        <v>4.2610000000000001</v>
      </c>
      <c r="Y25" s="235">
        <v>-9.0299999999999994</v>
      </c>
      <c r="Z25" s="235">
        <v>-19.219000000000001</v>
      </c>
      <c r="AA25" s="235">
        <v>-22.152000000000001</v>
      </c>
      <c r="AB25" s="235">
        <v>1.0089999999999999</v>
      </c>
      <c r="AC25" s="235">
        <v>-7.5469999999999997</v>
      </c>
      <c r="AD25" s="235">
        <v>3.0539999999999998</v>
      </c>
      <c r="AE25" s="235">
        <v>-0.55300000000000005</v>
      </c>
      <c r="AF25" s="235">
        <v>-10.613</v>
      </c>
      <c r="AG25" s="235">
        <v>-11.085850000000001</v>
      </c>
      <c r="AH25" s="235">
        <v>5.77902</v>
      </c>
      <c r="AI25" s="252">
        <v>-2.5799099999999999</v>
      </c>
      <c r="AJ25" s="252">
        <v>11.36007</v>
      </c>
      <c r="AK25" s="252">
        <v>13.2843884321</v>
      </c>
      <c r="AL25" s="252">
        <v>-7.7399921552699995</v>
      </c>
      <c r="AM25" s="252">
        <v>14.252000000000001</v>
      </c>
      <c r="AN25" s="211"/>
      <c r="AO25" s="211"/>
      <c r="AP25" s="211"/>
      <c r="AQ25" s="211"/>
      <c r="AR25" s="211"/>
      <c r="AS25" s="211"/>
      <c r="AT25" s="211"/>
      <c r="AU25" s="211"/>
      <c r="AV25" s="211"/>
      <c r="AW25" s="211"/>
      <c r="AX25" s="211"/>
      <c r="AY25" s="211"/>
    </row>
    <row r="26" spans="1:51" ht="15">
      <c r="A26" s="193">
        <f>YampaRiverInflow.TotalOutflow!A26</f>
        <v>44136</v>
      </c>
      <c r="B26" s="165">
        <v>6.4560000000000004</v>
      </c>
      <c r="C26" s="165">
        <v>6.4560000000000004</v>
      </c>
      <c r="D26" s="165">
        <v>6.4560000000000004</v>
      </c>
      <c r="E26" s="235">
        <v>11.958</v>
      </c>
      <c r="F26" s="235">
        <v>26.683</v>
      </c>
      <c r="G26" s="235">
        <v>-13.926</v>
      </c>
      <c r="H26" s="235">
        <v>-7.468</v>
      </c>
      <c r="I26" s="235">
        <v>-28.899000000000001</v>
      </c>
      <c r="J26" s="235">
        <v>2.085</v>
      </c>
      <c r="K26" s="235">
        <v>8.407</v>
      </c>
      <c r="L26" s="235">
        <v>-0.58899999999999997</v>
      </c>
      <c r="M26" s="235">
        <v>22.443999999999999</v>
      </c>
      <c r="N26" s="235">
        <v>6.7830000000000004</v>
      </c>
      <c r="O26" s="235">
        <v>12.221</v>
      </c>
      <c r="P26" s="235">
        <v>-13.337999999999999</v>
      </c>
      <c r="Q26" s="235">
        <v>4.8029999999999999</v>
      </c>
      <c r="R26" s="235">
        <v>7.5140000000000002</v>
      </c>
      <c r="S26" s="235">
        <v>2.7349999999999999</v>
      </c>
      <c r="T26" s="235">
        <v>6.601</v>
      </c>
      <c r="U26" s="235">
        <v>0.97699999999999998</v>
      </c>
      <c r="V26" s="235">
        <v>8.3629999999999995</v>
      </c>
      <c r="W26" s="235">
        <v>1.911</v>
      </c>
      <c r="X26" s="235">
        <v>-3.2410000000000001</v>
      </c>
      <c r="Y26" s="235">
        <v>2.9350000000000001</v>
      </c>
      <c r="Z26" s="235">
        <v>-7.6369999999999996</v>
      </c>
      <c r="AA26" s="235">
        <v>3.4329999999999998</v>
      </c>
      <c r="AB26" s="235">
        <v>5.0679999999999996</v>
      </c>
      <c r="AC26" s="235">
        <v>-2.4470000000000001</v>
      </c>
      <c r="AD26" s="235">
        <v>9.4309999999999992</v>
      </c>
      <c r="AE26" s="235">
        <v>-7.2889999999999997</v>
      </c>
      <c r="AF26" s="235">
        <v>-3.6389999999999998</v>
      </c>
      <c r="AG26" s="235">
        <v>0.89403999999999995</v>
      </c>
      <c r="AH26" s="235">
        <v>10.06827</v>
      </c>
      <c r="AI26" s="252">
        <v>6.3182299999999998</v>
      </c>
      <c r="AJ26" s="252">
        <v>14.429110000000001</v>
      </c>
      <c r="AK26" s="252">
        <v>13.142818181799999</v>
      </c>
      <c r="AL26" s="252">
        <v>-3.7337908998399998</v>
      </c>
      <c r="AM26" s="252">
        <v>10.364000000000001</v>
      </c>
      <c r="AN26" s="211"/>
      <c r="AO26" s="211"/>
      <c r="AP26" s="211"/>
      <c r="AQ26" s="211"/>
      <c r="AR26" s="211"/>
      <c r="AS26" s="211"/>
      <c r="AT26" s="211"/>
      <c r="AU26" s="211"/>
      <c r="AV26" s="211"/>
      <c r="AW26" s="211"/>
      <c r="AX26" s="211"/>
      <c r="AY26" s="211"/>
    </row>
    <row r="27" spans="1:51" ht="15">
      <c r="A27" s="193">
        <f>YampaRiverInflow.TotalOutflow!A27</f>
        <v>44166</v>
      </c>
      <c r="B27" s="165">
        <v>9.0839999999999996</v>
      </c>
      <c r="C27" s="165">
        <v>9.0839999999999996</v>
      </c>
      <c r="D27" s="165">
        <v>9.0839999999999996</v>
      </c>
      <c r="E27" s="235">
        <v>9.5869999999999997</v>
      </c>
      <c r="F27" s="235">
        <v>0.30399999999999999</v>
      </c>
      <c r="G27" s="235">
        <v>-3.339</v>
      </c>
      <c r="H27" s="235">
        <v>-11.507999999999999</v>
      </c>
      <c r="I27" s="235">
        <v>-10.381</v>
      </c>
      <c r="J27" s="235">
        <v>5.13</v>
      </c>
      <c r="K27" s="235">
        <v>6.2859999999999996</v>
      </c>
      <c r="L27" s="235">
        <v>3.5110000000000001</v>
      </c>
      <c r="M27" s="235">
        <v>17.72</v>
      </c>
      <c r="N27" s="235">
        <v>8.3699999999999992</v>
      </c>
      <c r="O27" s="235">
        <v>26.24</v>
      </c>
      <c r="P27" s="235">
        <v>9.7059999999999995</v>
      </c>
      <c r="Q27" s="235">
        <v>15.848000000000001</v>
      </c>
      <c r="R27" s="235">
        <v>94.941000000000003</v>
      </c>
      <c r="S27" s="235">
        <v>-1.6679999999999999</v>
      </c>
      <c r="T27" s="235">
        <v>27.11</v>
      </c>
      <c r="U27" s="235">
        <v>15.473000000000001</v>
      </c>
      <c r="V27" s="235">
        <v>23.396999999999998</v>
      </c>
      <c r="W27" s="235">
        <v>-21.466999999999999</v>
      </c>
      <c r="X27" s="235">
        <v>-1.9690000000000001</v>
      </c>
      <c r="Y27" s="235">
        <v>6.1689999999999996</v>
      </c>
      <c r="Z27" s="235">
        <v>-8.734</v>
      </c>
      <c r="AA27" s="235">
        <v>2.1890000000000001</v>
      </c>
      <c r="AB27" s="235">
        <v>6.22</v>
      </c>
      <c r="AC27" s="235">
        <v>-1.919</v>
      </c>
      <c r="AD27" s="235">
        <v>-0.40100000000000002</v>
      </c>
      <c r="AE27" s="235">
        <v>-10.759</v>
      </c>
      <c r="AF27" s="235">
        <v>-7.3310000000000004</v>
      </c>
      <c r="AG27" s="235">
        <v>7.5781999999999998</v>
      </c>
      <c r="AH27" s="235">
        <v>10.29767</v>
      </c>
      <c r="AI27" s="252">
        <v>-5.8699700000000004</v>
      </c>
      <c r="AJ27" s="252">
        <v>24.633080000000003</v>
      </c>
      <c r="AK27" s="252">
        <v>23.363190082799999</v>
      </c>
      <c r="AL27" s="252">
        <v>-4.4305979113900005</v>
      </c>
      <c r="AM27" s="252">
        <v>17.004000000000001</v>
      </c>
      <c r="AN27" s="211"/>
      <c r="AO27" s="211"/>
      <c r="AP27" s="211"/>
      <c r="AQ27" s="211"/>
      <c r="AR27" s="211"/>
      <c r="AS27" s="211"/>
      <c r="AT27" s="211"/>
      <c r="AU27" s="211"/>
      <c r="AV27" s="211"/>
      <c r="AW27" s="211"/>
      <c r="AX27" s="211"/>
      <c r="AY27" s="211"/>
    </row>
    <row r="28" spans="1:51" ht="15">
      <c r="A28" s="193">
        <f>YampaRiverInflow.TotalOutflow!A28</f>
        <v>44197</v>
      </c>
      <c r="B28" s="165">
        <v>1.262</v>
      </c>
      <c r="C28" s="165">
        <v>1.262</v>
      </c>
      <c r="D28" s="165">
        <v>1.262</v>
      </c>
      <c r="E28" s="235">
        <v>1.06</v>
      </c>
      <c r="F28" s="235">
        <v>-6.7050000000000001</v>
      </c>
      <c r="G28" s="235">
        <v>5.38</v>
      </c>
      <c r="H28" s="235">
        <v>6.5129999999999999</v>
      </c>
      <c r="I28" s="235">
        <v>-4.4320000000000004</v>
      </c>
      <c r="J28" s="235">
        <v>5.085</v>
      </c>
      <c r="K28" s="235">
        <v>4.3979999999999997</v>
      </c>
      <c r="L28" s="235">
        <v>1.542</v>
      </c>
      <c r="M28" s="235">
        <v>7.4649999999999999</v>
      </c>
      <c r="N28" s="235">
        <v>6.9909999999999997</v>
      </c>
      <c r="O28" s="235">
        <v>-30.036999999999999</v>
      </c>
      <c r="P28" s="235">
        <v>0.34799999999999998</v>
      </c>
      <c r="Q28" s="235">
        <v>8.1069999999999993</v>
      </c>
      <c r="R28" s="235">
        <v>-4.0170000000000003</v>
      </c>
      <c r="S28" s="235">
        <v>-0.42499999999999999</v>
      </c>
      <c r="T28" s="235">
        <v>-9.2249999999999996</v>
      </c>
      <c r="U28" s="235">
        <v>16.908000000000001</v>
      </c>
      <c r="V28" s="235">
        <v>1.482</v>
      </c>
      <c r="W28" s="235">
        <v>-11.156000000000001</v>
      </c>
      <c r="X28" s="235">
        <v>-10.212999999999999</v>
      </c>
      <c r="Y28" s="235">
        <v>-20.742999999999999</v>
      </c>
      <c r="Z28" s="235">
        <v>-9.2750000000000004</v>
      </c>
      <c r="AA28" s="235">
        <v>-13.997999999999999</v>
      </c>
      <c r="AB28" s="235">
        <v>-0.47799999999999998</v>
      </c>
      <c r="AC28" s="235">
        <v>-2.403</v>
      </c>
      <c r="AD28" s="235">
        <v>3.4119999999999999</v>
      </c>
      <c r="AE28" s="235">
        <v>-10.265000000000001</v>
      </c>
      <c r="AF28" s="235">
        <v>17.93282</v>
      </c>
      <c r="AG28" s="235">
        <v>-2.55436</v>
      </c>
      <c r="AH28" s="235">
        <v>-2.7433800000000002</v>
      </c>
      <c r="AI28" s="252">
        <v>-21.323439999999998</v>
      </c>
      <c r="AJ28" s="252">
        <v>2.6227190070699997</v>
      </c>
      <c r="AK28" s="252">
        <v>1.4601900836399999</v>
      </c>
      <c r="AL28" s="252">
        <v>18.143000000000001</v>
      </c>
      <c r="AM28" s="252">
        <v>20.103999999999999</v>
      </c>
      <c r="AN28" s="211"/>
      <c r="AO28" s="211"/>
      <c r="AP28" s="211"/>
      <c r="AQ28" s="211"/>
      <c r="AR28" s="211"/>
      <c r="AS28" s="211"/>
      <c r="AT28" s="211"/>
      <c r="AU28" s="211"/>
      <c r="AV28" s="211"/>
      <c r="AW28" s="211"/>
      <c r="AX28" s="211"/>
      <c r="AY28" s="211"/>
    </row>
    <row r="29" spans="1:51" ht="15">
      <c r="A29" s="193">
        <f>YampaRiverInflow.TotalOutflow!A29</f>
        <v>44228</v>
      </c>
      <c r="B29" s="165">
        <v>-1.026</v>
      </c>
      <c r="C29" s="165">
        <v>-1.026</v>
      </c>
      <c r="D29" s="165">
        <v>-1.026</v>
      </c>
      <c r="E29" s="235">
        <v>28.591000000000001</v>
      </c>
      <c r="F29" s="235">
        <v>33.414000000000001</v>
      </c>
      <c r="G29" s="235">
        <v>22.41</v>
      </c>
      <c r="H29" s="235">
        <v>32.200000000000003</v>
      </c>
      <c r="I29" s="235">
        <v>-3.0870000000000002</v>
      </c>
      <c r="J29" s="235">
        <v>5.883</v>
      </c>
      <c r="K29" s="235">
        <v>-0.33700000000000002</v>
      </c>
      <c r="L29" s="235">
        <v>5.5730000000000004</v>
      </c>
      <c r="M29" s="235">
        <v>9.9540000000000006</v>
      </c>
      <c r="N29" s="235">
        <v>4.1059999999999999</v>
      </c>
      <c r="O29" s="235">
        <v>-45.491</v>
      </c>
      <c r="P29" s="235">
        <v>-8.9390000000000001</v>
      </c>
      <c r="Q29" s="235">
        <v>14.935</v>
      </c>
      <c r="R29" s="235">
        <v>-2.7170000000000001</v>
      </c>
      <c r="S29" s="235">
        <v>1.121</v>
      </c>
      <c r="T29" s="235">
        <v>-12.965</v>
      </c>
      <c r="U29" s="235">
        <v>0.91800000000000004</v>
      </c>
      <c r="V29" s="235">
        <v>1.9139999999999999</v>
      </c>
      <c r="W29" s="235">
        <v>-9.2040000000000006</v>
      </c>
      <c r="X29" s="235">
        <v>-8.66</v>
      </c>
      <c r="Y29" s="235">
        <v>-7.7130000000000001</v>
      </c>
      <c r="Z29" s="235">
        <v>-7.8449999999999998</v>
      </c>
      <c r="AA29" s="235">
        <v>-18.251999999999999</v>
      </c>
      <c r="AB29" s="235">
        <v>-3.117</v>
      </c>
      <c r="AC29" s="235">
        <v>-7.3280000000000003</v>
      </c>
      <c r="AD29" s="235">
        <v>1.02</v>
      </c>
      <c r="AE29" s="235">
        <v>-14.303000000000001</v>
      </c>
      <c r="AF29" s="235">
        <v>-13.95496</v>
      </c>
      <c r="AG29" s="235">
        <v>-11.963200000000001</v>
      </c>
      <c r="AH29" s="235">
        <v>-5.2006099999999993</v>
      </c>
      <c r="AI29" s="252">
        <v>-1.8404100000000001</v>
      </c>
      <c r="AJ29" s="252">
        <v>4.1879586768900001</v>
      </c>
      <c r="AK29" s="252">
        <v>8.4784876017200013</v>
      </c>
      <c r="AL29" s="252">
        <v>14.496</v>
      </c>
      <c r="AM29" s="252">
        <v>17.045999999999999</v>
      </c>
      <c r="AN29" s="211"/>
      <c r="AO29" s="211"/>
      <c r="AP29" s="211"/>
      <c r="AQ29" s="211"/>
      <c r="AR29" s="211"/>
      <c r="AS29" s="211"/>
      <c r="AT29" s="211"/>
      <c r="AU29" s="211"/>
      <c r="AV29" s="211"/>
      <c r="AW29" s="211"/>
      <c r="AX29" s="211"/>
      <c r="AY29" s="211"/>
    </row>
    <row r="30" spans="1:51" ht="15">
      <c r="A30" s="193">
        <f>YampaRiverInflow.TotalOutflow!A30</f>
        <v>44256</v>
      </c>
      <c r="B30" s="165">
        <v>-7.3840000000000003</v>
      </c>
      <c r="C30" s="165">
        <v>-7.3840000000000003</v>
      </c>
      <c r="D30" s="165">
        <v>-7.3840000000000003</v>
      </c>
      <c r="E30" s="235">
        <v>11.651999999999999</v>
      </c>
      <c r="F30" s="235">
        <v>31.146000000000001</v>
      </c>
      <c r="G30" s="235">
        <v>5.4130000000000003</v>
      </c>
      <c r="H30" s="235">
        <v>22.428000000000001</v>
      </c>
      <c r="I30" s="235">
        <v>-10.952999999999999</v>
      </c>
      <c r="J30" s="235">
        <v>-3.7189999999999999</v>
      </c>
      <c r="K30" s="235">
        <v>-8.3870000000000005</v>
      </c>
      <c r="L30" s="235">
        <v>14.401999999999999</v>
      </c>
      <c r="M30" s="235">
        <v>2.5150000000000001</v>
      </c>
      <c r="N30" s="235">
        <v>-1.482</v>
      </c>
      <c r="O30" s="235">
        <v>-85.617000000000004</v>
      </c>
      <c r="P30" s="235">
        <v>-18.977</v>
      </c>
      <c r="Q30" s="235">
        <v>-3.0750000000000002</v>
      </c>
      <c r="R30" s="235">
        <v>33.225999999999999</v>
      </c>
      <c r="S30" s="235">
        <v>11.038</v>
      </c>
      <c r="T30" s="235">
        <v>4.673</v>
      </c>
      <c r="U30" s="235">
        <v>4.1000000000000002E-2</v>
      </c>
      <c r="V30" s="235">
        <v>8.1969999999999992</v>
      </c>
      <c r="W30" s="235">
        <v>5.577</v>
      </c>
      <c r="X30" s="235">
        <v>-5.0199999999999996</v>
      </c>
      <c r="Y30" s="235">
        <v>-3.68</v>
      </c>
      <c r="Z30" s="235">
        <v>-25.69</v>
      </c>
      <c r="AA30" s="235">
        <v>16.045999999999999</v>
      </c>
      <c r="AB30" s="235">
        <v>-10.304</v>
      </c>
      <c r="AC30" s="235">
        <v>-11.891999999999999</v>
      </c>
      <c r="AD30" s="235">
        <v>0.318</v>
      </c>
      <c r="AE30" s="235">
        <v>-9.7430000000000003</v>
      </c>
      <c r="AF30" s="235">
        <v>-12.145200000000001</v>
      </c>
      <c r="AG30" s="235">
        <v>-6.3741000000000003</v>
      </c>
      <c r="AH30" s="235">
        <v>-11.246979999999999</v>
      </c>
      <c r="AI30" s="252">
        <v>-5.8244099999999994</v>
      </c>
      <c r="AJ30" s="252">
        <v>-14.067462812699999</v>
      </c>
      <c r="AK30" s="252">
        <v>-0.28571900964999997</v>
      </c>
      <c r="AL30" s="252">
        <v>8.0129999999999999</v>
      </c>
      <c r="AM30" s="252">
        <v>6.1710000000000003</v>
      </c>
      <c r="AN30" s="211"/>
      <c r="AO30" s="211"/>
      <c r="AP30" s="211"/>
      <c r="AQ30" s="211"/>
      <c r="AR30" s="211"/>
      <c r="AS30" s="211"/>
      <c r="AT30" s="211"/>
      <c r="AU30" s="211"/>
      <c r="AV30" s="211"/>
      <c r="AW30" s="211"/>
      <c r="AX30" s="211"/>
      <c r="AY30" s="211"/>
    </row>
    <row r="31" spans="1:51" ht="15">
      <c r="A31" s="193">
        <f>YampaRiverInflow.TotalOutflow!A31</f>
        <v>44287</v>
      </c>
      <c r="B31" s="165">
        <v>-3.72</v>
      </c>
      <c r="C31" s="165">
        <v>-3.72</v>
      </c>
      <c r="D31" s="165">
        <v>-3.72</v>
      </c>
      <c r="E31" s="235">
        <v>-11.246</v>
      </c>
      <c r="F31" s="235">
        <v>4.5250000000000004</v>
      </c>
      <c r="G31" s="235">
        <v>-15.333</v>
      </c>
      <c r="H31" s="235">
        <v>18.954000000000001</v>
      </c>
      <c r="I31" s="235">
        <v>-3.2869999999999999</v>
      </c>
      <c r="J31" s="235">
        <v>-15.096</v>
      </c>
      <c r="K31" s="235">
        <v>0.37</v>
      </c>
      <c r="L31" s="235">
        <v>14.292</v>
      </c>
      <c r="M31" s="235">
        <v>5.7640000000000002</v>
      </c>
      <c r="N31" s="235">
        <v>12.843999999999999</v>
      </c>
      <c r="O31" s="235">
        <v>-51.061999999999998</v>
      </c>
      <c r="P31" s="235">
        <v>-15.113</v>
      </c>
      <c r="Q31" s="235">
        <v>-4.2430000000000003</v>
      </c>
      <c r="R31" s="235">
        <v>-7.5759999999999996</v>
      </c>
      <c r="S31" s="235">
        <v>15.396000000000001</v>
      </c>
      <c r="T31" s="235">
        <v>39.173999999999999</v>
      </c>
      <c r="U31" s="235">
        <v>-0.41699999999999998</v>
      </c>
      <c r="V31" s="235">
        <v>-3.9380000000000002</v>
      </c>
      <c r="W31" s="235">
        <v>0.93100000000000005</v>
      </c>
      <c r="X31" s="235">
        <v>-11.872999999999999</v>
      </c>
      <c r="Y31" s="235">
        <v>-13.384</v>
      </c>
      <c r="Z31" s="235">
        <v>-6.9089999999999998</v>
      </c>
      <c r="AA31" s="235">
        <v>4.298</v>
      </c>
      <c r="AB31" s="235">
        <v>-1.605</v>
      </c>
      <c r="AC31" s="235">
        <v>-3.3879999999999999</v>
      </c>
      <c r="AD31" s="235">
        <v>-8.2620000000000005</v>
      </c>
      <c r="AE31" s="235">
        <v>-14.076000000000001</v>
      </c>
      <c r="AF31" s="235">
        <v>-15.64438</v>
      </c>
      <c r="AG31" s="235">
        <v>-20.393439999999998</v>
      </c>
      <c r="AH31" s="235">
        <v>-12.259069999999999</v>
      </c>
      <c r="AI31" s="252">
        <v>-6.0398699999999996</v>
      </c>
      <c r="AJ31" s="252">
        <v>14.1864628099</v>
      </c>
      <c r="AK31" s="252">
        <v>-8.4453140515699996</v>
      </c>
      <c r="AL31" s="252">
        <v>13.148999999999999</v>
      </c>
      <c r="AM31" s="252">
        <v>7.52</v>
      </c>
      <c r="AN31" s="211"/>
      <c r="AO31" s="211"/>
      <c r="AP31" s="211"/>
      <c r="AQ31" s="211"/>
      <c r="AR31" s="211"/>
      <c r="AS31" s="211"/>
      <c r="AT31" s="211"/>
      <c r="AU31" s="211"/>
      <c r="AV31" s="211"/>
      <c r="AW31" s="211"/>
      <c r="AX31" s="211"/>
      <c r="AY31" s="211"/>
    </row>
    <row r="32" spans="1:51" ht="15">
      <c r="A32" s="193">
        <f>YampaRiverInflow.TotalOutflow!A32</f>
        <v>44317</v>
      </c>
      <c r="B32" s="165">
        <v>3.863</v>
      </c>
      <c r="C32" s="165">
        <v>3.863</v>
      </c>
      <c r="D32" s="165">
        <v>3.863</v>
      </c>
      <c r="E32" s="235">
        <v>4.819</v>
      </c>
      <c r="F32" s="235">
        <v>26.466999999999999</v>
      </c>
      <c r="G32" s="235">
        <v>-2.0129999999999999</v>
      </c>
      <c r="H32" s="235">
        <v>-11.66</v>
      </c>
      <c r="I32" s="235">
        <v>0.27800000000000002</v>
      </c>
      <c r="J32" s="235">
        <v>-5.2439999999999998</v>
      </c>
      <c r="K32" s="235">
        <v>-3.9220000000000002</v>
      </c>
      <c r="L32" s="235">
        <v>17</v>
      </c>
      <c r="M32" s="235">
        <v>7.5990000000000002</v>
      </c>
      <c r="N32" s="235">
        <v>4.7030000000000003</v>
      </c>
      <c r="O32" s="235">
        <v>-61.749000000000002</v>
      </c>
      <c r="P32" s="235">
        <v>-4.7960000000000003</v>
      </c>
      <c r="Q32" s="235">
        <v>-13.974</v>
      </c>
      <c r="R32" s="235">
        <v>-8.2089999999999996</v>
      </c>
      <c r="S32" s="235">
        <v>11.73</v>
      </c>
      <c r="T32" s="235">
        <v>21.998999999999999</v>
      </c>
      <c r="U32" s="235">
        <v>0.111</v>
      </c>
      <c r="V32" s="235">
        <v>-14.868</v>
      </c>
      <c r="W32" s="235">
        <v>-7.181</v>
      </c>
      <c r="X32" s="235">
        <v>-5.67</v>
      </c>
      <c r="Y32" s="235">
        <v>-33.700000000000003</v>
      </c>
      <c r="Z32" s="235">
        <v>-4.7220000000000004</v>
      </c>
      <c r="AA32" s="235">
        <v>-17.382000000000001</v>
      </c>
      <c r="AB32" s="235">
        <v>-33.279000000000003</v>
      </c>
      <c r="AC32" s="235">
        <v>-5.4210000000000003</v>
      </c>
      <c r="AD32" s="235">
        <v>-5.2460000000000004</v>
      </c>
      <c r="AE32" s="235">
        <v>3.149</v>
      </c>
      <c r="AF32" s="235">
        <v>-9.5569299999999995</v>
      </c>
      <c r="AG32" s="235">
        <v>4.5381899999999993</v>
      </c>
      <c r="AH32" s="235">
        <v>2.7454499999999999</v>
      </c>
      <c r="AI32" s="252">
        <v>4.5651899999999994</v>
      </c>
      <c r="AJ32" s="252">
        <v>0.109545453554</v>
      </c>
      <c r="AK32" s="252">
        <v>8.5840991759299996</v>
      </c>
      <c r="AL32" s="252">
        <v>15.768000000000001</v>
      </c>
      <c r="AM32" s="252">
        <v>12.454000000000001</v>
      </c>
      <c r="AN32" s="211"/>
      <c r="AO32" s="211"/>
      <c r="AP32" s="211"/>
      <c r="AQ32" s="211"/>
      <c r="AR32" s="211"/>
      <c r="AS32" s="211"/>
      <c r="AT32" s="211"/>
      <c r="AU32" s="211"/>
      <c r="AV32" s="211"/>
      <c r="AW32" s="211"/>
      <c r="AX32" s="211"/>
      <c r="AY32" s="211"/>
    </row>
    <row r="33" spans="1:51" ht="15">
      <c r="A33" s="193">
        <f>YampaRiverInflow.TotalOutflow!A33</f>
        <v>44348</v>
      </c>
      <c r="B33" s="165">
        <v>-4.5209999999999999</v>
      </c>
      <c r="C33" s="165">
        <v>-4.5209999999999999</v>
      </c>
      <c r="D33" s="165">
        <v>-4.5209999999999999</v>
      </c>
      <c r="E33" s="235">
        <v>-56.872</v>
      </c>
      <c r="F33" s="235">
        <v>29.183</v>
      </c>
      <c r="G33" s="235">
        <v>-2.262</v>
      </c>
      <c r="H33" s="235">
        <v>-2.2789999999999999</v>
      </c>
      <c r="I33" s="235">
        <v>1.631</v>
      </c>
      <c r="J33" s="235">
        <v>-6.1520000000000001</v>
      </c>
      <c r="K33" s="235">
        <v>-8.4760000000000009</v>
      </c>
      <c r="L33" s="235">
        <v>24.515999999999998</v>
      </c>
      <c r="M33" s="235">
        <v>4.5979999999999999</v>
      </c>
      <c r="N33" s="235">
        <v>13.497999999999999</v>
      </c>
      <c r="O33" s="235">
        <v>-26.187000000000001</v>
      </c>
      <c r="P33" s="235">
        <v>-3.3490000000000002</v>
      </c>
      <c r="Q33" s="235">
        <v>4.0839999999999996</v>
      </c>
      <c r="R33" s="235">
        <v>-11.676</v>
      </c>
      <c r="S33" s="235">
        <v>-4.1000000000000002E-2</v>
      </c>
      <c r="T33" s="235">
        <v>5.609</v>
      </c>
      <c r="U33" s="235">
        <v>-3.698</v>
      </c>
      <c r="V33" s="235">
        <v>-11.834</v>
      </c>
      <c r="W33" s="235">
        <v>-9.2289999999999992</v>
      </c>
      <c r="X33" s="235">
        <v>-8.5180000000000007</v>
      </c>
      <c r="Y33" s="235">
        <v>-26.905999999999999</v>
      </c>
      <c r="Z33" s="235">
        <v>-30.081</v>
      </c>
      <c r="AA33" s="235">
        <v>1.8560000000000001</v>
      </c>
      <c r="AB33" s="235">
        <v>-14.717000000000001</v>
      </c>
      <c r="AC33" s="235">
        <v>-14.012</v>
      </c>
      <c r="AD33" s="235">
        <v>-1.52</v>
      </c>
      <c r="AE33" s="235">
        <v>-16.565999999999999</v>
      </c>
      <c r="AF33" s="235">
        <v>-17.778869999999998</v>
      </c>
      <c r="AG33" s="235">
        <v>-8.3348700000000004</v>
      </c>
      <c r="AH33" s="235">
        <v>-5.4185299999999996</v>
      </c>
      <c r="AI33" s="252">
        <v>-7.2006999999999994</v>
      </c>
      <c r="AJ33" s="252">
        <v>-0.73851239867699991</v>
      </c>
      <c r="AK33" s="252">
        <v>3.31216528727</v>
      </c>
      <c r="AL33" s="252">
        <v>10.185</v>
      </c>
      <c r="AM33" s="252">
        <v>8.9730000000000008</v>
      </c>
      <c r="AN33" s="211"/>
      <c r="AO33" s="211"/>
      <c r="AP33" s="211"/>
      <c r="AQ33" s="211"/>
      <c r="AR33" s="211"/>
      <c r="AS33" s="211"/>
      <c r="AT33" s="211"/>
      <c r="AU33" s="211"/>
      <c r="AV33" s="211"/>
      <c r="AW33" s="211"/>
      <c r="AX33" s="211"/>
      <c r="AY33" s="211"/>
    </row>
    <row r="34" spans="1:51" ht="15">
      <c r="A34" s="193">
        <f>YampaRiverInflow.TotalOutflow!A34</f>
        <v>44378</v>
      </c>
      <c r="B34" s="165">
        <v>-3.2919999999999998</v>
      </c>
      <c r="C34" s="165">
        <v>-3.2919999999999998</v>
      </c>
      <c r="D34" s="165">
        <v>-3.2919999999999998</v>
      </c>
      <c r="E34" s="235">
        <v>79.977000000000004</v>
      </c>
      <c r="F34" s="235">
        <v>-11.765000000000001</v>
      </c>
      <c r="G34" s="235">
        <v>-10.845000000000001</v>
      </c>
      <c r="H34" s="235">
        <v>-4.5999999999999999E-2</v>
      </c>
      <c r="I34" s="235">
        <v>-5.7720000000000002</v>
      </c>
      <c r="J34" s="235">
        <v>-9.9499999999999993</v>
      </c>
      <c r="K34" s="235">
        <v>-11.750999999999999</v>
      </c>
      <c r="L34" s="235">
        <v>20.866</v>
      </c>
      <c r="M34" s="235">
        <v>1.85</v>
      </c>
      <c r="N34" s="235">
        <v>3.0960000000000001</v>
      </c>
      <c r="O34" s="235">
        <v>-10.608000000000001</v>
      </c>
      <c r="P34" s="235">
        <v>-7.6440000000000001</v>
      </c>
      <c r="Q34" s="235">
        <v>8.1270000000000007</v>
      </c>
      <c r="R34" s="235">
        <v>-11.493</v>
      </c>
      <c r="S34" s="235">
        <v>10.728</v>
      </c>
      <c r="T34" s="235">
        <v>8.7200000000000006</v>
      </c>
      <c r="U34" s="235">
        <v>-1.2669999999999999</v>
      </c>
      <c r="V34" s="235">
        <v>-11.347</v>
      </c>
      <c r="W34" s="235">
        <v>-18.335999999999999</v>
      </c>
      <c r="X34" s="235">
        <v>-2.9430000000000001</v>
      </c>
      <c r="Y34" s="235">
        <v>-31.49</v>
      </c>
      <c r="Z34" s="235">
        <v>-20.471</v>
      </c>
      <c r="AA34" s="235">
        <v>-11.896000000000001</v>
      </c>
      <c r="AB34" s="235">
        <v>-5.8959999999999999</v>
      </c>
      <c r="AC34" s="235">
        <v>-9.4190000000000005</v>
      </c>
      <c r="AD34" s="235">
        <v>-9.65</v>
      </c>
      <c r="AE34" s="235">
        <v>-13.497</v>
      </c>
      <c r="AF34" s="235">
        <v>-20.782049999999998</v>
      </c>
      <c r="AG34" s="235">
        <v>-5.3935699999999995</v>
      </c>
      <c r="AH34" s="235">
        <v>-16.034389999999998</v>
      </c>
      <c r="AI34" s="252">
        <v>-7.2505600000000001</v>
      </c>
      <c r="AJ34" s="252">
        <v>-12.2247933908</v>
      </c>
      <c r="AK34" s="252">
        <v>-1.1186446296900001</v>
      </c>
      <c r="AL34" s="252">
        <v>9.4459999999999997</v>
      </c>
      <c r="AM34" s="252">
        <v>7.9630000000000001</v>
      </c>
      <c r="AN34" s="211"/>
      <c r="AO34" s="211"/>
      <c r="AP34" s="211"/>
      <c r="AQ34" s="211"/>
      <c r="AR34" s="211"/>
      <c r="AS34" s="211"/>
      <c r="AT34" s="211"/>
      <c r="AU34" s="211"/>
      <c r="AV34" s="211"/>
      <c r="AW34" s="211"/>
      <c r="AX34" s="211"/>
      <c r="AY34" s="211"/>
    </row>
    <row r="35" spans="1:51" ht="15">
      <c r="A35" s="193">
        <f>YampaRiverInflow.TotalOutflow!A35</f>
        <v>44409</v>
      </c>
      <c r="B35" s="165">
        <v>2.028</v>
      </c>
      <c r="C35" s="165">
        <v>2.028</v>
      </c>
      <c r="D35" s="165">
        <v>2.028</v>
      </c>
      <c r="E35" s="235">
        <v>5.9720000000000004</v>
      </c>
      <c r="F35" s="235">
        <v>-4.8890000000000002</v>
      </c>
      <c r="G35" s="235">
        <v>-3.1019999999999999</v>
      </c>
      <c r="H35" s="235">
        <v>12.827999999999999</v>
      </c>
      <c r="I35" s="235">
        <v>-4.125</v>
      </c>
      <c r="J35" s="235">
        <v>-0.66400000000000003</v>
      </c>
      <c r="K35" s="235">
        <v>-1.9179999999999999</v>
      </c>
      <c r="L35" s="235">
        <v>27.553999999999998</v>
      </c>
      <c r="M35" s="235">
        <v>4.3259999999999996</v>
      </c>
      <c r="N35" s="235">
        <v>3.7869999999999999</v>
      </c>
      <c r="O35" s="235">
        <v>-3.95</v>
      </c>
      <c r="P35" s="235">
        <v>-0.94599999999999995</v>
      </c>
      <c r="Q35" s="235">
        <v>2.1970000000000001</v>
      </c>
      <c r="R35" s="235">
        <v>-4.3259999999999996</v>
      </c>
      <c r="S35" s="235">
        <v>-10.675000000000001</v>
      </c>
      <c r="T35" s="235">
        <v>1.804</v>
      </c>
      <c r="U35" s="235">
        <v>4.2789999999999999</v>
      </c>
      <c r="V35" s="235">
        <v>-12.226000000000001</v>
      </c>
      <c r="W35" s="235">
        <v>-3.8130000000000002</v>
      </c>
      <c r="X35" s="235">
        <v>-0.78500000000000003</v>
      </c>
      <c r="Y35" s="235">
        <v>-7.6040000000000001</v>
      </c>
      <c r="Z35" s="235">
        <v>-5.4119999999999999</v>
      </c>
      <c r="AA35" s="235">
        <v>-13.86</v>
      </c>
      <c r="AB35" s="235">
        <v>-14.737</v>
      </c>
      <c r="AC35" s="235">
        <v>-6.2569999999999997</v>
      </c>
      <c r="AD35" s="235">
        <v>-22.553999999999998</v>
      </c>
      <c r="AE35" s="235">
        <v>-2.4489999999999998</v>
      </c>
      <c r="AF35" s="235">
        <v>-15.135450000000001</v>
      </c>
      <c r="AG35" s="235">
        <v>2.9768400000000002</v>
      </c>
      <c r="AH35" s="235">
        <v>5.9177799999999996</v>
      </c>
      <c r="AI35" s="252">
        <v>3.3304999999999998</v>
      </c>
      <c r="AJ35" s="252">
        <v>10.5769677696</v>
      </c>
      <c r="AK35" s="252">
        <v>-6.3205289276000007</v>
      </c>
      <c r="AL35" s="252">
        <v>5.1120000000000001</v>
      </c>
      <c r="AM35" s="252">
        <v>10.664999999999999</v>
      </c>
      <c r="AN35" s="211"/>
      <c r="AO35" s="211"/>
      <c r="AP35" s="211"/>
      <c r="AQ35" s="211"/>
      <c r="AR35" s="211"/>
      <c r="AS35" s="211"/>
      <c r="AT35" s="211"/>
      <c r="AU35" s="211"/>
      <c r="AV35" s="211"/>
      <c r="AW35" s="211"/>
      <c r="AX35" s="211"/>
      <c r="AY35" s="211"/>
    </row>
    <row r="36" spans="1:51" ht="15">
      <c r="A36" s="193">
        <f>YampaRiverInflow.TotalOutflow!A36</f>
        <v>44440</v>
      </c>
      <c r="B36" s="165">
        <v>0.75</v>
      </c>
      <c r="C36" s="165">
        <v>0.75</v>
      </c>
      <c r="D36" s="165">
        <v>0.75</v>
      </c>
      <c r="E36" s="235">
        <v>21.111000000000001</v>
      </c>
      <c r="F36" s="235">
        <v>-9.8369999999999997</v>
      </c>
      <c r="G36" s="235">
        <v>10.523999999999999</v>
      </c>
      <c r="H36" s="235">
        <v>-8.4480000000000004</v>
      </c>
      <c r="I36" s="235">
        <v>-5.992</v>
      </c>
      <c r="J36" s="235">
        <v>7.3310000000000004</v>
      </c>
      <c r="K36" s="235">
        <v>-4.6890000000000001</v>
      </c>
      <c r="L36" s="235">
        <v>14.712999999999999</v>
      </c>
      <c r="M36" s="235">
        <v>2.484</v>
      </c>
      <c r="N36" s="235">
        <v>5.2409999999999997</v>
      </c>
      <c r="O36" s="235">
        <v>-12.904</v>
      </c>
      <c r="P36" s="235">
        <v>8.5779999999999994</v>
      </c>
      <c r="Q36" s="235">
        <v>15.861000000000001</v>
      </c>
      <c r="R36" s="235">
        <v>4.218</v>
      </c>
      <c r="S36" s="235">
        <v>2.15</v>
      </c>
      <c r="T36" s="235">
        <v>-6.8959999999999999</v>
      </c>
      <c r="U36" s="235">
        <v>-12.975</v>
      </c>
      <c r="V36" s="235">
        <v>-7.1189999999999998</v>
      </c>
      <c r="W36" s="235">
        <v>-2.2879999999999998</v>
      </c>
      <c r="X36" s="235">
        <v>-15.519</v>
      </c>
      <c r="Y36" s="235">
        <v>-21.178000000000001</v>
      </c>
      <c r="Z36" s="235">
        <v>-6.0739999999999998</v>
      </c>
      <c r="AA36" s="235">
        <v>-3.6960000000000002</v>
      </c>
      <c r="AB36" s="235">
        <v>0.23</v>
      </c>
      <c r="AC36" s="235">
        <v>-2.0470000000000002</v>
      </c>
      <c r="AD36" s="235">
        <v>-1.55</v>
      </c>
      <c r="AE36" s="235">
        <v>8.7729999999999997</v>
      </c>
      <c r="AF36" s="235">
        <v>-8.4957199999999986</v>
      </c>
      <c r="AG36" s="235">
        <v>10.460270000000001</v>
      </c>
      <c r="AH36" s="235">
        <v>-5.7617600000000007</v>
      </c>
      <c r="AI36" s="252">
        <v>-2.9507099999999999</v>
      </c>
      <c r="AJ36" s="252">
        <v>5.5732644647899994</v>
      </c>
      <c r="AK36" s="252">
        <v>7.3737107418200001</v>
      </c>
      <c r="AL36" s="252">
        <v>12.664999999999999</v>
      </c>
      <c r="AM36" s="252">
        <v>7.843</v>
      </c>
      <c r="AN36" s="211"/>
      <c r="AO36" s="211"/>
      <c r="AP36" s="211"/>
      <c r="AQ36" s="211"/>
      <c r="AR36" s="211"/>
      <c r="AS36" s="211"/>
      <c r="AT36" s="211"/>
      <c r="AU36" s="211"/>
      <c r="AV36" s="211"/>
      <c r="AW36" s="211"/>
      <c r="AX36" s="211"/>
      <c r="AY36" s="211"/>
    </row>
    <row r="37" spans="1:51" ht="15">
      <c r="A37" s="193">
        <f>YampaRiverInflow.TotalOutflow!A37</f>
        <v>44470</v>
      </c>
      <c r="B37" s="165">
        <v>5.944</v>
      </c>
      <c r="C37" s="165">
        <v>5.944</v>
      </c>
      <c r="D37" s="165">
        <v>5.944</v>
      </c>
      <c r="E37" s="235">
        <v>15.488</v>
      </c>
      <c r="F37" s="235">
        <v>-6.1580000000000004</v>
      </c>
      <c r="G37" s="235">
        <v>3.9750000000000001</v>
      </c>
      <c r="H37" s="235">
        <v>-1.39</v>
      </c>
      <c r="I37" s="235">
        <v>1.2050000000000001</v>
      </c>
      <c r="J37" s="235">
        <v>5.649</v>
      </c>
      <c r="K37" s="235">
        <v>-0.52300000000000002</v>
      </c>
      <c r="L37" s="235">
        <v>14.474</v>
      </c>
      <c r="M37" s="235">
        <v>4.5730000000000004</v>
      </c>
      <c r="N37" s="235">
        <v>16.068000000000001</v>
      </c>
      <c r="O37" s="235">
        <v>-0.16700000000000001</v>
      </c>
      <c r="P37" s="235">
        <v>3.9340000000000002</v>
      </c>
      <c r="Q37" s="235">
        <v>-8.1950000000000003</v>
      </c>
      <c r="R37" s="235">
        <v>1.153</v>
      </c>
      <c r="S37" s="235">
        <v>4.8550000000000004</v>
      </c>
      <c r="T37" s="235">
        <v>-2.7719999999999998</v>
      </c>
      <c r="U37" s="235">
        <v>10.111000000000001</v>
      </c>
      <c r="V37" s="235">
        <v>-7.88</v>
      </c>
      <c r="W37" s="235">
        <v>4.2610000000000001</v>
      </c>
      <c r="X37" s="235">
        <v>-9.0299999999999994</v>
      </c>
      <c r="Y37" s="235">
        <v>-19.219000000000001</v>
      </c>
      <c r="Z37" s="235">
        <v>-22.152000000000001</v>
      </c>
      <c r="AA37" s="235">
        <v>1.0089999999999999</v>
      </c>
      <c r="AB37" s="235">
        <v>-7.5469999999999997</v>
      </c>
      <c r="AC37" s="235">
        <v>3.0539999999999998</v>
      </c>
      <c r="AD37" s="235">
        <v>-0.55300000000000005</v>
      </c>
      <c r="AE37" s="235">
        <v>-10.613</v>
      </c>
      <c r="AF37" s="235">
        <v>-11.085850000000001</v>
      </c>
      <c r="AG37" s="235">
        <v>5.77902</v>
      </c>
      <c r="AH37" s="235">
        <v>-2.5799099999999999</v>
      </c>
      <c r="AI37" s="252">
        <v>11.36007</v>
      </c>
      <c r="AJ37" s="252">
        <v>13.2843884321</v>
      </c>
      <c r="AK37" s="252">
        <v>-7.7399921552699995</v>
      </c>
      <c r="AL37" s="252">
        <v>14.252000000000001</v>
      </c>
      <c r="AM37" s="252">
        <v>9.3710000000000004</v>
      </c>
      <c r="AN37" s="211"/>
      <c r="AO37" s="211"/>
      <c r="AP37" s="211"/>
      <c r="AQ37" s="211"/>
      <c r="AR37" s="211"/>
      <c r="AS37" s="211"/>
      <c r="AT37" s="211"/>
      <c r="AU37" s="211"/>
      <c r="AV37" s="211"/>
      <c r="AW37" s="211"/>
      <c r="AX37" s="211"/>
      <c r="AY37" s="211"/>
    </row>
    <row r="38" spans="1:51" ht="15">
      <c r="A38" s="193">
        <f>YampaRiverInflow.TotalOutflow!A38</f>
        <v>44501</v>
      </c>
      <c r="B38" s="165">
        <v>6.4560000000000004</v>
      </c>
      <c r="C38" s="165">
        <v>6.4560000000000004</v>
      </c>
      <c r="D38" s="165">
        <v>6.4560000000000004</v>
      </c>
      <c r="E38" s="235">
        <v>26.683</v>
      </c>
      <c r="F38" s="235">
        <v>-13.926</v>
      </c>
      <c r="G38" s="235">
        <v>-7.468</v>
      </c>
      <c r="H38" s="235">
        <v>-28.899000000000001</v>
      </c>
      <c r="I38" s="235">
        <v>2.085</v>
      </c>
      <c r="J38" s="235">
        <v>8.407</v>
      </c>
      <c r="K38" s="235">
        <v>-0.58899999999999997</v>
      </c>
      <c r="L38" s="235">
        <v>22.443999999999999</v>
      </c>
      <c r="M38" s="235">
        <v>6.7830000000000004</v>
      </c>
      <c r="N38" s="235">
        <v>12.221</v>
      </c>
      <c r="O38" s="235">
        <v>-13.337999999999999</v>
      </c>
      <c r="P38" s="235">
        <v>4.8029999999999999</v>
      </c>
      <c r="Q38" s="235">
        <v>7.5140000000000002</v>
      </c>
      <c r="R38" s="235">
        <v>2.7349999999999999</v>
      </c>
      <c r="S38" s="235">
        <v>6.601</v>
      </c>
      <c r="T38" s="235">
        <v>0.97699999999999998</v>
      </c>
      <c r="U38" s="235">
        <v>8.3629999999999995</v>
      </c>
      <c r="V38" s="235">
        <v>1.911</v>
      </c>
      <c r="W38" s="235">
        <v>-3.2410000000000001</v>
      </c>
      <c r="X38" s="235">
        <v>2.9350000000000001</v>
      </c>
      <c r="Y38" s="235">
        <v>-7.6369999999999996</v>
      </c>
      <c r="Z38" s="235">
        <v>3.4329999999999998</v>
      </c>
      <c r="AA38" s="235">
        <v>5.0679999999999996</v>
      </c>
      <c r="AB38" s="235">
        <v>-2.4470000000000001</v>
      </c>
      <c r="AC38" s="235">
        <v>9.4309999999999992</v>
      </c>
      <c r="AD38" s="235">
        <v>-7.2889999999999997</v>
      </c>
      <c r="AE38" s="235">
        <v>-3.6389999999999998</v>
      </c>
      <c r="AF38" s="235">
        <v>0.89403999999999995</v>
      </c>
      <c r="AG38" s="235">
        <v>10.06827</v>
      </c>
      <c r="AH38" s="235">
        <v>6.3182299999999998</v>
      </c>
      <c r="AI38" s="252">
        <v>14.429110000000001</v>
      </c>
      <c r="AJ38" s="252">
        <v>13.142818181799999</v>
      </c>
      <c r="AK38" s="252">
        <v>-3.7337908998399998</v>
      </c>
      <c r="AL38" s="252">
        <v>10.364000000000001</v>
      </c>
      <c r="AM38" s="252">
        <v>11.958</v>
      </c>
      <c r="AN38" s="211"/>
      <c r="AO38" s="211"/>
      <c r="AP38" s="211"/>
      <c r="AQ38" s="211"/>
      <c r="AR38" s="211"/>
      <c r="AS38" s="211"/>
      <c r="AT38" s="211"/>
      <c r="AU38" s="211"/>
      <c r="AV38" s="211"/>
      <c r="AW38" s="211"/>
      <c r="AX38" s="211"/>
      <c r="AY38" s="211"/>
    </row>
    <row r="39" spans="1:51" ht="15">
      <c r="A39" s="193">
        <f>YampaRiverInflow.TotalOutflow!A39</f>
        <v>44531</v>
      </c>
      <c r="B39" s="165">
        <v>9.0839999999999996</v>
      </c>
      <c r="C39" s="165">
        <v>9.0839999999999996</v>
      </c>
      <c r="D39" s="165">
        <v>9.0839999999999996</v>
      </c>
      <c r="E39" s="235">
        <v>0.30399999999999999</v>
      </c>
      <c r="F39" s="235">
        <v>-3.339</v>
      </c>
      <c r="G39" s="235">
        <v>-11.507999999999999</v>
      </c>
      <c r="H39" s="235">
        <v>-10.381</v>
      </c>
      <c r="I39" s="235">
        <v>5.13</v>
      </c>
      <c r="J39" s="235">
        <v>6.2859999999999996</v>
      </c>
      <c r="K39" s="235">
        <v>3.5110000000000001</v>
      </c>
      <c r="L39" s="235">
        <v>17.72</v>
      </c>
      <c r="M39" s="235">
        <v>8.3699999999999992</v>
      </c>
      <c r="N39" s="235">
        <v>26.24</v>
      </c>
      <c r="O39" s="235">
        <v>9.7059999999999995</v>
      </c>
      <c r="P39" s="235">
        <v>15.848000000000001</v>
      </c>
      <c r="Q39" s="235">
        <v>94.941000000000003</v>
      </c>
      <c r="R39" s="235">
        <v>-1.6679999999999999</v>
      </c>
      <c r="S39" s="235">
        <v>27.11</v>
      </c>
      <c r="T39" s="235">
        <v>15.473000000000001</v>
      </c>
      <c r="U39" s="235">
        <v>23.396999999999998</v>
      </c>
      <c r="V39" s="235">
        <v>-21.466999999999999</v>
      </c>
      <c r="W39" s="235">
        <v>-1.9690000000000001</v>
      </c>
      <c r="X39" s="235">
        <v>6.1689999999999996</v>
      </c>
      <c r="Y39" s="235">
        <v>-8.734</v>
      </c>
      <c r="Z39" s="235">
        <v>2.1890000000000001</v>
      </c>
      <c r="AA39" s="235">
        <v>6.22</v>
      </c>
      <c r="AB39" s="235">
        <v>-1.919</v>
      </c>
      <c r="AC39" s="235">
        <v>-0.40100000000000002</v>
      </c>
      <c r="AD39" s="235">
        <v>-10.759</v>
      </c>
      <c r="AE39" s="235">
        <v>-7.3310000000000004</v>
      </c>
      <c r="AF39" s="235">
        <v>7.5781999999999998</v>
      </c>
      <c r="AG39" s="235">
        <v>10.29767</v>
      </c>
      <c r="AH39" s="235">
        <v>-5.8699700000000004</v>
      </c>
      <c r="AI39" s="252">
        <v>24.633080000000003</v>
      </c>
      <c r="AJ39" s="252">
        <v>23.363190082799999</v>
      </c>
      <c r="AK39" s="252">
        <v>-4.4305979113900005</v>
      </c>
      <c r="AL39" s="252">
        <v>17.004000000000001</v>
      </c>
      <c r="AM39" s="252">
        <v>9.5869999999999997</v>
      </c>
      <c r="AN39" s="211"/>
      <c r="AO39" s="211"/>
      <c r="AP39" s="211"/>
      <c r="AQ39" s="211"/>
      <c r="AR39" s="211"/>
      <c r="AS39" s="211"/>
      <c r="AT39" s="211"/>
      <c r="AU39" s="211"/>
      <c r="AV39" s="211"/>
      <c r="AW39" s="211"/>
      <c r="AX39" s="211"/>
      <c r="AY39" s="211"/>
    </row>
    <row r="40" spans="1:51" ht="15">
      <c r="A40" s="193">
        <f>YampaRiverInflow.TotalOutflow!A40</f>
        <v>44562</v>
      </c>
      <c r="B40" s="165">
        <v>1.262</v>
      </c>
      <c r="C40" s="165">
        <v>1.262</v>
      </c>
      <c r="D40" s="165">
        <v>1.262</v>
      </c>
      <c r="E40" s="235">
        <v>-6.7050000000000001</v>
      </c>
      <c r="F40" s="235">
        <v>5.38</v>
      </c>
      <c r="G40" s="235">
        <v>6.5129999999999999</v>
      </c>
      <c r="H40" s="235">
        <v>-4.4320000000000004</v>
      </c>
      <c r="I40" s="235">
        <v>5.085</v>
      </c>
      <c r="J40" s="235">
        <v>4.3979999999999997</v>
      </c>
      <c r="K40" s="235">
        <v>1.542</v>
      </c>
      <c r="L40" s="235">
        <v>7.4649999999999999</v>
      </c>
      <c r="M40" s="235">
        <v>6.9909999999999997</v>
      </c>
      <c r="N40" s="235">
        <v>-30.036999999999999</v>
      </c>
      <c r="O40" s="235">
        <v>0.34799999999999998</v>
      </c>
      <c r="P40" s="235">
        <v>8.1069999999999993</v>
      </c>
      <c r="Q40" s="235">
        <v>-4.0170000000000003</v>
      </c>
      <c r="R40" s="235">
        <v>-0.42499999999999999</v>
      </c>
      <c r="S40" s="235">
        <v>-9.2249999999999996</v>
      </c>
      <c r="T40" s="235">
        <v>16.908000000000001</v>
      </c>
      <c r="U40" s="235">
        <v>1.482</v>
      </c>
      <c r="V40" s="235">
        <v>-11.156000000000001</v>
      </c>
      <c r="W40" s="235">
        <v>-10.212999999999999</v>
      </c>
      <c r="X40" s="235">
        <v>-20.742999999999999</v>
      </c>
      <c r="Y40" s="235">
        <v>-9.2750000000000004</v>
      </c>
      <c r="Z40" s="235">
        <v>-13.997999999999999</v>
      </c>
      <c r="AA40" s="235">
        <v>-0.47799999999999998</v>
      </c>
      <c r="AB40" s="235">
        <v>-2.403</v>
      </c>
      <c r="AC40" s="235">
        <v>3.4119999999999999</v>
      </c>
      <c r="AD40" s="235">
        <v>-10.265000000000001</v>
      </c>
      <c r="AE40" s="235">
        <v>17.93282</v>
      </c>
      <c r="AF40" s="235">
        <v>-2.55436</v>
      </c>
      <c r="AG40" s="235">
        <v>-2.7433800000000002</v>
      </c>
      <c r="AH40" s="235">
        <v>-21.323439999999998</v>
      </c>
      <c r="AI40" s="252">
        <v>2.6227190070699997</v>
      </c>
      <c r="AJ40" s="252">
        <v>1.4601900836399999</v>
      </c>
      <c r="AK40" s="252">
        <v>18.143000000000001</v>
      </c>
      <c r="AL40" s="252">
        <v>20.103999999999999</v>
      </c>
      <c r="AM40" s="252">
        <v>1.06</v>
      </c>
      <c r="AN40" s="211"/>
      <c r="AO40" s="211"/>
      <c r="AP40" s="211"/>
      <c r="AQ40" s="211"/>
      <c r="AR40" s="211"/>
      <c r="AS40" s="211"/>
      <c r="AT40" s="211"/>
      <c r="AU40" s="211"/>
      <c r="AV40" s="211"/>
      <c r="AW40" s="211"/>
      <c r="AX40" s="211"/>
      <c r="AY40" s="211"/>
    </row>
    <row r="41" spans="1:51" ht="15">
      <c r="A41" s="193">
        <f>YampaRiverInflow.TotalOutflow!A41</f>
        <v>44593</v>
      </c>
      <c r="B41" s="165">
        <v>-1.026</v>
      </c>
      <c r="C41" s="165">
        <v>-1.026</v>
      </c>
      <c r="D41" s="165">
        <v>-1.026</v>
      </c>
      <c r="E41" s="235">
        <v>33.414000000000001</v>
      </c>
      <c r="F41" s="235">
        <v>22.41</v>
      </c>
      <c r="G41" s="235">
        <v>32.200000000000003</v>
      </c>
      <c r="H41" s="235">
        <v>-3.0870000000000002</v>
      </c>
      <c r="I41" s="235">
        <v>5.883</v>
      </c>
      <c r="J41" s="235">
        <v>-0.33700000000000002</v>
      </c>
      <c r="K41" s="235">
        <v>5.5730000000000004</v>
      </c>
      <c r="L41" s="235">
        <v>9.9540000000000006</v>
      </c>
      <c r="M41" s="235">
        <v>4.1059999999999999</v>
      </c>
      <c r="N41" s="235">
        <v>-45.491</v>
      </c>
      <c r="O41" s="235">
        <v>-8.9390000000000001</v>
      </c>
      <c r="P41" s="235">
        <v>14.935</v>
      </c>
      <c r="Q41" s="235">
        <v>-2.7170000000000001</v>
      </c>
      <c r="R41" s="235">
        <v>1.121</v>
      </c>
      <c r="S41" s="235">
        <v>-12.965</v>
      </c>
      <c r="T41" s="235">
        <v>0.91800000000000004</v>
      </c>
      <c r="U41" s="235">
        <v>1.9139999999999999</v>
      </c>
      <c r="V41" s="235">
        <v>-9.2040000000000006</v>
      </c>
      <c r="W41" s="235">
        <v>-8.66</v>
      </c>
      <c r="X41" s="235">
        <v>-7.7130000000000001</v>
      </c>
      <c r="Y41" s="235">
        <v>-7.8449999999999998</v>
      </c>
      <c r="Z41" s="235">
        <v>-18.251999999999999</v>
      </c>
      <c r="AA41" s="235">
        <v>-3.117</v>
      </c>
      <c r="AB41" s="235">
        <v>-7.3280000000000003</v>
      </c>
      <c r="AC41" s="235">
        <v>1.02</v>
      </c>
      <c r="AD41" s="235">
        <v>-14.303000000000001</v>
      </c>
      <c r="AE41" s="235">
        <v>-13.95496</v>
      </c>
      <c r="AF41" s="235">
        <v>-11.963200000000001</v>
      </c>
      <c r="AG41" s="235">
        <v>-5.2006099999999993</v>
      </c>
      <c r="AH41" s="235">
        <v>-1.8404100000000001</v>
      </c>
      <c r="AI41" s="252">
        <v>4.1879586768900001</v>
      </c>
      <c r="AJ41" s="252">
        <v>8.4784876017200013</v>
      </c>
      <c r="AK41" s="252">
        <v>14.496</v>
      </c>
      <c r="AL41" s="252">
        <v>17.045999999999999</v>
      </c>
      <c r="AM41" s="252">
        <v>28.591000000000001</v>
      </c>
      <c r="AN41" s="211"/>
      <c r="AO41" s="211"/>
      <c r="AP41" s="211"/>
      <c r="AQ41" s="211"/>
      <c r="AR41" s="211"/>
      <c r="AS41" s="211"/>
      <c r="AT41" s="211"/>
      <c r="AU41" s="211"/>
      <c r="AV41" s="211"/>
      <c r="AW41" s="211"/>
      <c r="AX41" s="211"/>
      <c r="AY41" s="211"/>
    </row>
    <row r="42" spans="1:51" ht="15">
      <c r="A42" s="193">
        <f>YampaRiverInflow.TotalOutflow!A42</f>
        <v>44621</v>
      </c>
      <c r="B42" s="165">
        <v>-7.3840000000000003</v>
      </c>
      <c r="C42" s="165">
        <v>-7.3840000000000003</v>
      </c>
      <c r="D42" s="165">
        <v>-7.3840000000000003</v>
      </c>
      <c r="E42" s="235">
        <v>31.146000000000001</v>
      </c>
      <c r="F42" s="235">
        <v>5.4130000000000003</v>
      </c>
      <c r="G42" s="235">
        <v>22.428000000000001</v>
      </c>
      <c r="H42" s="235">
        <v>-10.952999999999999</v>
      </c>
      <c r="I42" s="235">
        <v>-3.7189999999999999</v>
      </c>
      <c r="J42" s="235">
        <v>-8.3870000000000005</v>
      </c>
      <c r="K42" s="235">
        <v>14.401999999999999</v>
      </c>
      <c r="L42" s="235">
        <v>2.5150000000000001</v>
      </c>
      <c r="M42" s="235">
        <v>-1.482</v>
      </c>
      <c r="N42" s="235">
        <v>-85.617000000000004</v>
      </c>
      <c r="O42" s="235">
        <v>-18.977</v>
      </c>
      <c r="P42" s="235">
        <v>-3.0750000000000002</v>
      </c>
      <c r="Q42" s="235">
        <v>33.225999999999999</v>
      </c>
      <c r="R42" s="235">
        <v>11.038</v>
      </c>
      <c r="S42" s="235">
        <v>4.673</v>
      </c>
      <c r="T42" s="235">
        <v>4.1000000000000002E-2</v>
      </c>
      <c r="U42" s="235">
        <v>8.1969999999999992</v>
      </c>
      <c r="V42" s="235">
        <v>5.577</v>
      </c>
      <c r="W42" s="235">
        <v>-5.0199999999999996</v>
      </c>
      <c r="X42" s="235">
        <v>-3.68</v>
      </c>
      <c r="Y42" s="235">
        <v>-25.69</v>
      </c>
      <c r="Z42" s="235">
        <v>16.045999999999999</v>
      </c>
      <c r="AA42" s="235">
        <v>-10.304</v>
      </c>
      <c r="AB42" s="235">
        <v>-11.891999999999999</v>
      </c>
      <c r="AC42" s="235">
        <v>0.318</v>
      </c>
      <c r="AD42" s="235">
        <v>-9.7430000000000003</v>
      </c>
      <c r="AE42" s="235">
        <v>-12.145200000000001</v>
      </c>
      <c r="AF42" s="235">
        <v>-6.3741000000000003</v>
      </c>
      <c r="AG42" s="235">
        <v>-11.246979999999999</v>
      </c>
      <c r="AH42" s="235">
        <v>-5.8244099999999994</v>
      </c>
      <c r="AI42" s="252">
        <v>-14.067462812699999</v>
      </c>
      <c r="AJ42" s="252">
        <v>-0.28571900964999997</v>
      </c>
      <c r="AK42" s="252">
        <v>8.0129999999999999</v>
      </c>
      <c r="AL42" s="252">
        <v>6.1710000000000003</v>
      </c>
      <c r="AM42" s="252">
        <v>11.651999999999999</v>
      </c>
      <c r="AN42" s="211"/>
      <c r="AO42" s="211"/>
      <c r="AP42" s="211"/>
      <c r="AQ42" s="211"/>
      <c r="AR42" s="211"/>
      <c r="AS42" s="211"/>
      <c r="AT42" s="211"/>
      <c r="AU42" s="211"/>
      <c r="AV42" s="211"/>
      <c r="AW42" s="211"/>
      <c r="AX42" s="211"/>
      <c r="AY42" s="211"/>
    </row>
    <row r="43" spans="1:51" ht="15">
      <c r="A43" s="193">
        <f>YampaRiverInflow.TotalOutflow!A43</f>
        <v>44652</v>
      </c>
      <c r="B43" s="165">
        <v>-3.72</v>
      </c>
      <c r="C43" s="165">
        <v>-3.72</v>
      </c>
      <c r="D43" s="165">
        <v>-3.72</v>
      </c>
      <c r="E43" s="235">
        <v>4.5250000000000004</v>
      </c>
      <c r="F43" s="235">
        <v>-15.333</v>
      </c>
      <c r="G43" s="235">
        <v>18.954000000000001</v>
      </c>
      <c r="H43" s="235">
        <v>-3.2869999999999999</v>
      </c>
      <c r="I43" s="235">
        <v>-15.096</v>
      </c>
      <c r="J43" s="235">
        <v>0.37</v>
      </c>
      <c r="K43" s="235">
        <v>14.292</v>
      </c>
      <c r="L43" s="235">
        <v>5.7640000000000002</v>
      </c>
      <c r="M43" s="235">
        <v>12.843999999999999</v>
      </c>
      <c r="N43" s="235">
        <v>-51.061999999999998</v>
      </c>
      <c r="O43" s="235">
        <v>-15.113</v>
      </c>
      <c r="P43" s="235">
        <v>-4.2430000000000003</v>
      </c>
      <c r="Q43" s="235">
        <v>-7.5759999999999996</v>
      </c>
      <c r="R43" s="235">
        <v>15.396000000000001</v>
      </c>
      <c r="S43" s="235">
        <v>39.173999999999999</v>
      </c>
      <c r="T43" s="235">
        <v>-0.41699999999999998</v>
      </c>
      <c r="U43" s="235">
        <v>-3.9380000000000002</v>
      </c>
      <c r="V43" s="235">
        <v>0.93100000000000005</v>
      </c>
      <c r="W43" s="235">
        <v>-11.872999999999999</v>
      </c>
      <c r="X43" s="235">
        <v>-13.384</v>
      </c>
      <c r="Y43" s="235">
        <v>-6.9089999999999998</v>
      </c>
      <c r="Z43" s="235">
        <v>4.298</v>
      </c>
      <c r="AA43" s="235">
        <v>-1.605</v>
      </c>
      <c r="AB43" s="235">
        <v>-3.3879999999999999</v>
      </c>
      <c r="AC43" s="235">
        <v>-8.2620000000000005</v>
      </c>
      <c r="AD43" s="235">
        <v>-14.076000000000001</v>
      </c>
      <c r="AE43" s="235">
        <v>-15.64438</v>
      </c>
      <c r="AF43" s="235">
        <v>-20.393439999999998</v>
      </c>
      <c r="AG43" s="235">
        <v>-12.259069999999999</v>
      </c>
      <c r="AH43" s="235">
        <v>-6.0398699999999996</v>
      </c>
      <c r="AI43" s="252">
        <v>14.1864628099</v>
      </c>
      <c r="AJ43" s="252">
        <v>-8.4453140515699996</v>
      </c>
      <c r="AK43" s="252">
        <v>13.148999999999999</v>
      </c>
      <c r="AL43" s="252">
        <v>7.52</v>
      </c>
      <c r="AM43" s="252">
        <v>-11.246</v>
      </c>
      <c r="AN43" s="211"/>
      <c r="AO43" s="211"/>
      <c r="AP43" s="211"/>
      <c r="AQ43" s="211"/>
      <c r="AR43" s="211"/>
      <c r="AS43" s="211"/>
      <c r="AT43" s="211"/>
      <c r="AU43" s="211"/>
      <c r="AV43" s="211"/>
      <c r="AW43" s="211"/>
      <c r="AX43" s="211"/>
      <c r="AY43" s="211"/>
    </row>
    <row r="44" spans="1:51" ht="15">
      <c r="A44" s="193">
        <f>YampaRiverInflow.TotalOutflow!A44</f>
        <v>44682</v>
      </c>
      <c r="B44" s="165">
        <v>3.863</v>
      </c>
      <c r="C44" s="165">
        <v>3.863</v>
      </c>
      <c r="D44" s="165">
        <v>3.863</v>
      </c>
      <c r="E44" s="235">
        <v>26.466999999999999</v>
      </c>
      <c r="F44" s="235">
        <v>-2.0129999999999999</v>
      </c>
      <c r="G44" s="235">
        <v>-11.66</v>
      </c>
      <c r="H44" s="235">
        <v>0.27800000000000002</v>
      </c>
      <c r="I44" s="235">
        <v>-5.2439999999999998</v>
      </c>
      <c r="J44" s="235">
        <v>-3.9220000000000002</v>
      </c>
      <c r="K44" s="235">
        <v>17</v>
      </c>
      <c r="L44" s="235">
        <v>7.5990000000000002</v>
      </c>
      <c r="M44" s="235">
        <v>4.7030000000000003</v>
      </c>
      <c r="N44" s="235">
        <v>-61.749000000000002</v>
      </c>
      <c r="O44" s="235">
        <v>-4.7960000000000003</v>
      </c>
      <c r="P44" s="235">
        <v>-13.974</v>
      </c>
      <c r="Q44" s="235">
        <v>-8.2089999999999996</v>
      </c>
      <c r="R44" s="235">
        <v>11.73</v>
      </c>
      <c r="S44" s="235">
        <v>21.998999999999999</v>
      </c>
      <c r="T44" s="235">
        <v>0.111</v>
      </c>
      <c r="U44" s="235">
        <v>-14.868</v>
      </c>
      <c r="V44" s="235">
        <v>-7.181</v>
      </c>
      <c r="W44" s="235">
        <v>-5.67</v>
      </c>
      <c r="X44" s="235">
        <v>-33.700000000000003</v>
      </c>
      <c r="Y44" s="235">
        <v>-4.7220000000000004</v>
      </c>
      <c r="Z44" s="235">
        <v>-17.382000000000001</v>
      </c>
      <c r="AA44" s="235">
        <v>-33.279000000000003</v>
      </c>
      <c r="AB44" s="235">
        <v>-5.4210000000000003</v>
      </c>
      <c r="AC44" s="235">
        <v>-5.2460000000000004</v>
      </c>
      <c r="AD44" s="235">
        <v>3.149</v>
      </c>
      <c r="AE44" s="235">
        <v>-9.5569299999999995</v>
      </c>
      <c r="AF44" s="235">
        <v>4.5381899999999993</v>
      </c>
      <c r="AG44" s="235">
        <v>2.7454499999999999</v>
      </c>
      <c r="AH44" s="235">
        <v>4.5651899999999994</v>
      </c>
      <c r="AI44" s="252">
        <v>0.109545453554</v>
      </c>
      <c r="AJ44" s="252">
        <v>8.5840991759299996</v>
      </c>
      <c r="AK44" s="252">
        <v>15.768000000000001</v>
      </c>
      <c r="AL44" s="252">
        <v>12.454000000000001</v>
      </c>
      <c r="AM44" s="252">
        <v>4.819</v>
      </c>
      <c r="AN44" s="211"/>
      <c r="AO44" s="211"/>
      <c r="AP44" s="211"/>
      <c r="AQ44" s="211"/>
      <c r="AR44" s="211"/>
      <c r="AS44" s="211"/>
      <c r="AT44" s="211"/>
      <c r="AU44" s="211"/>
      <c r="AV44" s="211"/>
      <c r="AW44" s="211"/>
      <c r="AX44" s="211"/>
      <c r="AY44" s="211"/>
    </row>
    <row r="45" spans="1:51" ht="15">
      <c r="A45" s="193">
        <f>YampaRiverInflow.TotalOutflow!A45</f>
        <v>44713</v>
      </c>
      <c r="B45" s="165">
        <v>-4.5209999999999999</v>
      </c>
      <c r="C45" s="165">
        <v>-4.5209999999999999</v>
      </c>
      <c r="D45" s="165">
        <v>-4.5209999999999999</v>
      </c>
      <c r="E45" s="235">
        <v>29.183</v>
      </c>
      <c r="F45" s="235">
        <v>-2.262</v>
      </c>
      <c r="G45" s="235">
        <v>-2.2789999999999999</v>
      </c>
      <c r="H45" s="235">
        <v>1.631</v>
      </c>
      <c r="I45" s="235">
        <v>-6.1520000000000001</v>
      </c>
      <c r="J45" s="235">
        <v>-8.4760000000000009</v>
      </c>
      <c r="K45" s="235">
        <v>24.515999999999998</v>
      </c>
      <c r="L45" s="235">
        <v>4.5979999999999999</v>
      </c>
      <c r="M45" s="235">
        <v>13.497999999999999</v>
      </c>
      <c r="N45" s="235">
        <v>-26.187000000000001</v>
      </c>
      <c r="O45" s="235">
        <v>-3.3490000000000002</v>
      </c>
      <c r="P45" s="235">
        <v>4.0839999999999996</v>
      </c>
      <c r="Q45" s="235">
        <v>-11.676</v>
      </c>
      <c r="R45" s="235">
        <v>-4.1000000000000002E-2</v>
      </c>
      <c r="S45" s="235">
        <v>5.609</v>
      </c>
      <c r="T45" s="235">
        <v>-3.698</v>
      </c>
      <c r="U45" s="235">
        <v>-11.834</v>
      </c>
      <c r="V45" s="235">
        <v>-9.2289999999999992</v>
      </c>
      <c r="W45" s="235">
        <v>-8.5180000000000007</v>
      </c>
      <c r="X45" s="235">
        <v>-26.905999999999999</v>
      </c>
      <c r="Y45" s="235">
        <v>-30.081</v>
      </c>
      <c r="Z45" s="235">
        <v>1.8560000000000001</v>
      </c>
      <c r="AA45" s="235">
        <v>-14.717000000000001</v>
      </c>
      <c r="AB45" s="235">
        <v>-14.012</v>
      </c>
      <c r="AC45" s="235">
        <v>-1.52</v>
      </c>
      <c r="AD45" s="235">
        <v>-16.565999999999999</v>
      </c>
      <c r="AE45" s="235">
        <v>-17.778869999999998</v>
      </c>
      <c r="AF45" s="235">
        <v>-8.3348700000000004</v>
      </c>
      <c r="AG45" s="235">
        <v>-5.4185299999999996</v>
      </c>
      <c r="AH45" s="235">
        <v>-7.2006999999999994</v>
      </c>
      <c r="AI45" s="252">
        <v>-0.73851239867699991</v>
      </c>
      <c r="AJ45" s="252">
        <v>3.31216528727</v>
      </c>
      <c r="AK45" s="252">
        <v>10.185</v>
      </c>
      <c r="AL45" s="252">
        <v>8.9730000000000008</v>
      </c>
      <c r="AM45" s="252">
        <v>-56.872</v>
      </c>
      <c r="AN45" s="211"/>
      <c r="AO45" s="211"/>
      <c r="AP45" s="211"/>
      <c r="AQ45" s="211"/>
      <c r="AR45" s="211"/>
      <c r="AS45" s="211"/>
      <c r="AT45" s="211"/>
      <c r="AU45" s="211"/>
      <c r="AV45" s="211"/>
      <c r="AW45" s="211"/>
      <c r="AX45" s="211"/>
      <c r="AY45" s="211"/>
    </row>
    <row r="46" spans="1:51" ht="15">
      <c r="A46" s="193">
        <f>YampaRiverInflow.TotalOutflow!A46</f>
        <v>44743</v>
      </c>
      <c r="B46" s="165">
        <v>-3.2919999999999998</v>
      </c>
      <c r="C46" s="165">
        <v>-3.2919999999999998</v>
      </c>
      <c r="D46" s="165">
        <v>-3.2919999999999998</v>
      </c>
      <c r="E46" s="235">
        <v>-11.765000000000001</v>
      </c>
      <c r="F46" s="235">
        <v>-10.845000000000001</v>
      </c>
      <c r="G46" s="235">
        <v>-4.5999999999999999E-2</v>
      </c>
      <c r="H46" s="235">
        <v>-5.7720000000000002</v>
      </c>
      <c r="I46" s="235">
        <v>-9.9499999999999993</v>
      </c>
      <c r="J46" s="235">
        <v>-11.750999999999999</v>
      </c>
      <c r="K46" s="235">
        <v>20.866</v>
      </c>
      <c r="L46" s="235">
        <v>1.85</v>
      </c>
      <c r="M46" s="235">
        <v>3.0960000000000001</v>
      </c>
      <c r="N46" s="235">
        <v>-10.608000000000001</v>
      </c>
      <c r="O46" s="235">
        <v>-7.6440000000000001</v>
      </c>
      <c r="P46" s="235">
        <v>8.1270000000000007</v>
      </c>
      <c r="Q46" s="235">
        <v>-11.493</v>
      </c>
      <c r="R46" s="235">
        <v>10.728</v>
      </c>
      <c r="S46" s="235">
        <v>8.7200000000000006</v>
      </c>
      <c r="T46" s="235">
        <v>-1.2669999999999999</v>
      </c>
      <c r="U46" s="235">
        <v>-11.347</v>
      </c>
      <c r="V46" s="235">
        <v>-18.335999999999999</v>
      </c>
      <c r="W46" s="235">
        <v>-2.9430000000000001</v>
      </c>
      <c r="X46" s="235">
        <v>-31.49</v>
      </c>
      <c r="Y46" s="235">
        <v>-20.471</v>
      </c>
      <c r="Z46" s="235">
        <v>-11.896000000000001</v>
      </c>
      <c r="AA46" s="235">
        <v>-5.8959999999999999</v>
      </c>
      <c r="AB46" s="235">
        <v>-9.4190000000000005</v>
      </c>
      <c r="AC46" s="235">
        <v>-9.65</v>
      </c>
      <c r="AD46" s="235">
        <v>-13.497</v>
      </c>
      <c r="AE46" s="235">
        <v>-20.782049999999998</v>
      </c>
      <c r="AF46" s="235">
        <v>-5.3935699999999995</v>
      </c>
      <c r="AG46" s="235">
        <v>-16.034389999999998</v>
      </c>
      <c r="AH46" s="235">
        <v>-7.2505600000000001</v>
      </c>
      <c r="AI46" s="252">
        <v>-12.2247933908</v>
      </c>
      <c r="AJ46" s="252">
        <v>-1.1186446296900001</v>
      </c>
      <c r="AK46" s="252">
        <v>9.4459999999999997</v>
      </c>
      <c r="AL46" s="252">
        <v>7.9630000000000001</v>
      </c>
      <c r="AM46" s="252">
        <v>79.977000000000004</v>
      </c>
      <c r="AN46" s="211"/>
      <c r="AO46" s="211"/>
      <c r="AP46" s="211"/>
      <c r="AQ46" s="211"/>
      <c r="AR46" s="211"/>
      <c r="AS46" s="211"/>
      <c r="AT46" s="211"/>
      <c r="AU46" s="211"/>
      <c r="AV46" s="211"/>
      <c r="AW46" s="211"/>
      <c r="AX46" s="211"/>
      <c r="AY46" s="211"/>
    </row>
    <row r="47" spans="1:51" ht="15">
      <c r="A47" s="193">
        <f>YampaRiverInflow.TotalOutflow!A47</f>
        <v>44774</v>
      </c>
      <c r="B47" s="165">
        <v>2.028</v>
      </c>
      <c r="C47" s="165">
        <v>2.028</v>
      </c>
      <c r="D47" s="165">
        <v>2.028</v>
      </c>
      <c r="E47" s="235">
        <v>-4.8890000000000002</v>
      </c>
      <c r="F47" s="235">
        <v>-3.1019999999999999</v>
      </c>
      <c r="G47" s="235">
        <v>12.827999999999999</v>
      </c>
      <c r="H47" s="235">
        <v>-4.125</v>
      </c>
      <c r="I47" s="235">
        <v>-0.66400000000000003</v>
      </c>
      <c r="J47" s="235">
        <v>-1.9179999999999999</v>
      </c>
      <c r="K47" s="235">
        <v>27.553999999999998</v>
      </c>
      <c r="L47" s="235">
        <v>4.3259999999999996</v>
      </c>
      <c r="M47" s="235">
        <v>3.7869999999999999</v>
      </c>
      <c r="N47" s="235">
        <v>-3.95</v>
      </c>
      <c r="O47" s="235">
        <v>-0.94599999999999995</v>
      </c>
      <c r="P47" s="235">
        <v>2.1970000000000001</v>
      </c>
      <c r="Q47" s="235">
        <v>-4.3259999999999996</v>
      </c>
      <c r="R47" s="235">
        <v>-10.675000000000001</v>
      </c>
      <c r="S47" s="235">
        <v>1.804</v>
      </c>
      <c r="T47" s="235">
        <v>4.2789999999999999</v>
      </c>
      <c r="U47" s="235">
        <v>-12.226000000000001</v>
      </c>
      <c r="V47" s="235">
        <v>-3.8130000000000002</v>
      </c>
      <c r="W47" s="235">
        <v>-0.78500000000000003</v>
      </c>
      <c r="X47" s="235">
        <v>-7.6040000000000001</v>
      </c>
      <c r="Y47" s="235">
        <v>-5.4119999999999999</v>
      </c>
      <c r="Z47" s="235">
        <v>-13.86</v>
      </c>
      <c r="AA47" s="235">
        <v>-14.737</v>
      </c>
      <c r="AB47" s="235">
        <v>-6.2569999999999997</v>
      </c>
      <c r="AC47" s="235">
        <v>-22.553999999999998</v>
      </c>
      <c r="AD47" s="235">
        <v>-2.4489999999999998</v>
      </c>
      <c r="AE47" s="235">
        <v>-15.135450000000001</v>
      </c>
      <c r="AF47" s="235">
        <v>2.9768400000000002</v>
      </c>
      <c r="AG47" s="235">
        <v>5.9177799999999996</v>
      </c>
      <c r="AH47" s="235">
        <v>3.3304999999999998</v>
      </c>
      <c r="AI47" s="252">
        <v>10.5769677696</v>
      </c>
      <c r="AJ47" s="252">
        <v>-6.3205289276000007</v>
      </c>
      <c r="AK47" s="252">
        <v>5.1120000000000001</v>
      </c>
      <c r="AL47" s="252">
        <v>10.664999999999999</v>
      </c>
      <c r="AM47" s="252">
        <v>5.9720000000000004</v>
      </c>
      <c r="AN47" s="211"/>
      <c r="AO47" s="211"/>
      <c r="AP47" s="211"/>
      <c r="AQ47" s="211"/>
      <c r="AR47" s="211"/>
      <c r="AS47" s="211"/>
      <c r="AT47" s="211"/>
      <c r="AU47" s="211"/>
      <c r="AV47" s="211"/>
      <c r="AW47" s="211"/>
      <c r="AX47" s="211"/>
      <c r="AY47" s="211"/>
    </row>
    <row r="48" spans="1:51" ht="15">
      <c r="A48" s="193">
        <f>YampaRiverInflow.TotalOutflow!A48</f>
        <v>44805</v>
      </c>
      <c r="B48" s="165">
        <v>0.75</v>
      </c>
      <c r="C48" s="165">
        <v>0.75</v>
      </c>
      <c r="D48" s="165">
        <v>0.75</v>
      </c>
      <c r="E48" s="235">
        <v>-9.8369999999999997</v>
      </c>
      <c r="F48" s="235">
        <v>10.523999999999999</v>
      </c>
      <c r="G48" s="235">
        <v>-8.4480000000000004</v>
      </c>
      <c r="H48" s="235">
        <v>-5.992</v>
      </c>
      <c r="I48" s="235">
        <v>7.3310000000000004</v>
      </c>
      <c r="J48" s="235">
        <v>-4.6890000000000001</v>
      </c>
      <c r="K48" s="235">
        <v>14.712999999999999</v>
      </c>
      <c r="L48" s="235">
        <v>2.484</v>
      </c>
      <c r="M48" s="235">
        <v>5.2409999999999997</v>
      </c>
      <c r="N48" s="235">
        <v>-12.904</v>
      </c>
      <c r="O48" s="235">
        <v>8.5779999999999994</v>
      </c>
      <c r="P48" s="235">
        <v>15.861000000000001</v>
      </c>
      <c r="Q48" s="235">
        <v>4.218</v>
      </c>
      <c r="R48" s="235">
        <v>2.15</v>
      </c>
      <c r="S48" s="235">
        <v>-6.8959999999999999</v>
      </c>
      <c r="T48" s="235">
        <v>-12.975</v>
      </c>
      <c r="U48" s="235">
        <v>-7.1189999999999998</v>
      </c>
      <c r="V48" s="235">
        <v>-2.2879999999999998</v>
      </c>
      <c r="W48" s="235">
        <v>-15.519</v>
      </c>
      <c r="X48" s="235">
        <v>-21.178000000000001</v>
      </c>
      <c r="Y48" s="235">
        <v>-6.0739999999999998</v>
      </c>
      <c r="Z48" s="235">
        <v>-3.6960000000000002</v>
      </c>
      <c r="AA48" s="235">
        <v>0.23</v>
      </c>
      <c r="AB48" s="235">
        <v>-2.0470000000000002</v>
      </c>
      <c r="AC48" s="235">
        <v>-1.55</v>
      </c>
      <c r="AD48" s="235">
        <v>8.7729999999999997</v>
      </c>
      <c r="AE48" s="235">
        <v>-8.4957199999999986</v>
      </c>
      <c r="AF48" s="235">
        <v>10.460270000000001</v>
      </c>
      <c r="AG48" s="235">
        <v>-5.7617600000000007</v>
      </c>
      <c r="AH48" s="235">
        <v>-2.9507099999999999</v>
      </c>
      <c r="AI48" s="252">
        <v>5.5732644647899994</v>
      </c>
      <c r="AJ48" s="252">
        <v>7.3737107418200001</v>
      </c>
      <c r="AK48" s="252">
        <v>12.664999999999999</v>
      </c>
      <c r="AL48" s="252">
        <v>7.843</v>
      </c>
      <c r="AM48" s="252">
        <v>21.111000000000001</v>
      </c>
      <c r="AN48" s="211"/>
      <c r="AO48" s="211"/>
      <c r="AP48" s="211"/>
      <c r="AQ48" s="211"/>
      <c r="AR48" s="211"/>
      <c r="AS48" s="211"/>
      <c r="AT48" s="211"/>
      <c r="AU48" s="211"/>
      <c r="AV48" s="211"/>
      <c r="AW48" s="211"/>
      <c r="AX48" s="211"/>
      <c r="AY48" s="211"/>
    </row>
    <row r="49" spans="1:1005" ht="15">
      <c r="A49" s="193">
        <f>YampaRiverInflow.TotalOutflow!A49</f>
        <v>44835</v>
      </c>
      <c r="B49" s="165">
        <v>5.944</v>
      </c>
      <c r="C49" s="165">
        <v>5.944</v>
      </c>
      <c r="D49" s="165">
        <v>5.944</v>
      </c>
      <c r="E49" s="235">
        <v>-6.1580000000000004</v>
      </c>
      <c r="F49" s="235">
        <v>3.9750000000000001</v>
      </c>
      <c r="G49" s="235">
        <v>-1.39</v>
      </c>
      <c r="H49" s="235">
        <v>1.2050000000000001</v>
      </c>
      <c r="I49" s="235">
        <v>5.649</v>
      </c>
      <c r="J49" s="235">
        <v>-0.52300000000000002</v>
      </c>
      <c r="K49" s="235">
        <v>14.474</v>
      </c>
      <c r="L49" s="235">
        <v>4.5730000000000004</v>
      </c>
      <c r="M49" s="235">
        <v>16.068000000000001</v>
      </c>
      <c r="N49" s="235">
        <v>-0.16700000000000001</v>
      </c>
      <c r="O49" s="235">
        <v>3.9340000000000002</v>
      </c>
      <c r="P49" s="235">
        <v>-8.1950000000000003</v>
      </c>
      <c r="Q49" s="235">
        <v>1.153</v>
      </c>
      <c r="R49" s="235">
        <v>4.8550000000000004</v>
      </c>
      <c r="S49" s="235">
        <v>-2.7719999999999998</v>
      </c>
      <c r="T49" s="235">
        <v>10.111000000000001</v>
      </c>
      <c r="U49" s="235">
        <v>-7.88</v>
      </c>
      <c r="V49" s="235">
        <v>4.2610000000000001</v>
      </c>
      <c r="W49" s="235">
        <v>-9.0299999999999994</v>
      </c>
      <c r="X49" s="235">
        <v>-19.219000000000001</v>
      </c>
      <c r="Y49" s="235">
        <v>-22.152000000000001</v>
      </c>
      <c r="Z49" s="235">
        <v>1.0089999999999999</v>
      </c>
      <c r="AA49" s="235">
        <v>-7.5469999999999997</v>
      </c>
      <c r="AB49" s="235">
        <v>3.0539999999999998</v>
      </c>
      <c r="AC49" s="235">
        <v>-0.55300000000000005</v>
      </c>
      <c r="AD49" s="235">
        <v>-10.613</v>
      </c>
      <c r="AE49" s="235">
        <v>-11.085850000000001</v>
      </c>
      <c r="AF49" s="235">
        <v>5.77902</v>
      </c>
      <c r="AG49" s="235">
        <v>-2.5799099999999999</v>
      </c>
      <c r="AH49" s="235">
        <v>11.36007</v>
      </c>
      <c r="AI49" s="252">
        <v>13.2843884321</v>
      </c>
      <c r="AJ49" s="252">
        <v>-7.7399921552699995</v>
      </c>
      <c r="AK49" s="252">
        <v>14.252000000000001</v>
      </c>
      <c r="AL49" s="252">
        <v>9.3710000000000004</v>
      </c>
      <c r="AM49" s="252">
        <v>15.488</v>
      </c>
      <c r="AN49" s="211"/>
      <c r="AO49" s="211"/>
      <c r="AP49" s="211"/>
      <c r="AQ49" s="211"/>
      <c r="AR49" s="211"/>
      <c r="AS49" s="211"/>
      <c r="AT49" s="211"/>
      <c r="AU49" s="211"/>
      <c r="AV49" s="211"/>
      <c r="AW49" s="211"/>
      <c r="AX49" s="211"/>
      <c r="AY49" s="211"/>
    </row>
    <row r="50" spans="1:1005" ht="15">
      <c r="A50" s="193">
        <f>YampaRiverInflow.TotalOutflow!A50</f>
        <v>44866</v>
      </c>
      <c r="B50" s="165">
        <v>6.4560000000000004</v>
      </c>
      <c r="C50" s="165">
        <v>6.4560000000000004</v>
      </c>
      <c r="D50" s="165">
        <v>6.4560000000000004</v>
      </c>
      <c r="E50" s="235">
        <v>-13.926</v>
      </c>
      <c r="F50" s="235">
        <v>-7.468</v>
      </c>
      <c r="G50" s="235">
        <v>-28.899000000000001</v>
      </c>
      <c r="H50" s="235">
        <v>2.085</v>
      </c>
      <c r="I50" s="235">
        <v>8.407</v>
      </c>
      <c r="J50" s="235">
        <v>-0.58899999999999997</v>
      </c>
      <c r="K50" s="235">
        <v>22.443999999999999</v>
      </c>
      <c r="L50" s="235">
        <v>6.7830000000000004</v>
      </c>
      <c r="M50" s="235">
        <v>12.221</v>
      </c>
      <c r="N50" s="235">
        <v>-13.337999999999999</v>
      </c>
      <c r="O50" s="235">
        <v>4.8029999999999999</v>
      </c>
      <c r="P50" s="235">
        <v>7.5140000000000002</v>
      </c>
      <c r="Q50" s="235">
        <v>2.7349999999999999</v>
      </c>
      <c r="R50" s="235">
        <v>6.601</v>
      </c>
      <c r="S50" s="235">
        <v>0.97699999999999998</v>
      </c>
      <c r="T50" s="235">
        <v>8.3629999999999995</v>
      </c>
      <c r="U50" s="235">
        <v>1.911</v>
      </c>
      <c r="V50" s="235">
        <v>-3.2410000000000001</v>
      </c>
      <c r="W50" s="235">
        <v>2.9350000000000001</v>
      </c>
      <c r="X50" s="235">
        <v>-7.6369999999999996</v>
      </c>
      <c r="Y50" s="235">
        <v>3.4329999999999998</v>
      </c>
      <c r="Z50" s="235">
        <v>5.0679999999999996</v>
      </c>
      <c r="AA50" s="235">
        <v>-2.4470000000000001</v>
      </c>
      <c r="AB50" s="235">
        <v>9.4309999999999992</v>
      </c>
      <c r="AC50" s="235">
        <v>-7.2889999999999997</v>
      </c>
      <c r="AD50" s="235">
        <v>-3.6389999999999998</v>
      </c>
      <c r="AE50" s="235">
        <v>0.89403999999999995</v>
      </c>
      <c r="AF50" s="235">
        <v>10.06827</v>
      </c>
      <c r="AG50" s="235">
        <v>6.3182299999999998</v>
      </c>
      <c r="AH50" s="235">
        <v>14.429110000000001</v>
      </c>
      <c r="AI50" s="252">
        <v>13.142818181799999</v>
      </c>
      <c r="AJ50" s="252">
        <v>-3.7337908998399998</v>
      </c>
      <c r="AK50" s="252">
        <v>10.364000000000001</v>
      </c>
      <c r="AL50" s="252">
        <v>11.958</v>
      </c>
      <c r="AM50" s="252">
        <v>26.683</v>
      </c>
      <c r="AN50" s="211"/>
      <c r="AO50" s="211"/>
      <c r="AP50" s="211"/>
      <c r="AQ50" s="211"/>
      <c r="AR50" s="211"/>
      <c r="AS50" s="211"/>
      <c r="AT50" s="211"/>
      <c r="AU50" s="211"/>
      <c r="AV50" s="211"/>
      <c r="AW50" s="211"/>
      <c r="AX50" s="211"/>
      <c r="AY50" s="211"/>
    </row>
    <row r="51" spans="1:1005" ht="15">
      <c r="A51" s="193">
        <f>YampaRiverInflow.TotalOutflow!A51</f>
        <v>44896</v>
      </c>
      <c r="B51" s="165">
        <v>9.0839999999999996</v>
      </c>
      <c r="C51" s="165">
        <v>9.0839999999999996</v>
      </c>
      <c r="D51" s="165">
        <v>9.0839999999999996</v>
      </c>
      <c r="E51" s="235">
        <v>-3.339</v>
      </c>
      <c r="F51" s="235">
        <v>-11.507999999999999</v>
      </c>
      <c r="G51" s="235">
        <v>-10.381</v>
      </c>
      <c r="H51" s="235">
        <v>5.13</v>
      </c>
      <c r="I51" s="235">
        <v>6.2859999999999996</v>
      </c>
      <c r="J51" s="235">
        <v>3.5110000000000001</v>
      </c>
      <c r="K51" s="235">
        <v>17.72</v>
      </c>
      <c r="L51" s="235">
        <v>8.3699999999999992</v>
      </c>
      <c r="M51" s="235">
        <v>26.24</v>
      </c>
      <c r="N51" s="235">
        <v>9.7059999999999995</v>
      </c>
      <c r="O51" s="235">
        <v>15.848000000000001</v>
      </c>
      <c r="P51" s="235">
        <v>94.941000000000003</v>
      </c>
      <c r="Q51" s="235">
        <v>-1.6679999999999999</v>
      </c>
      <c r="R51" s="235">
        <v>27.11</v>
      </c>
      <c r="S51" s="235">
        <v>15.473000000000001</v>
      </c>
      <c r="T51" s="235">
        <v>23.396999999999998</v>
      </c>
      <c r="U51" s="235">
        <v>-21.466999999999999</v>
      </c>
      <c r="V51" s="235">
        <v>-1.9690000000000001</v>
      </c>
      <c r="W51" s="235">
        <v>6.1689999999999996</v>
      </c>
      <c r="X51" s="235">
        <v>-8.734</v>
      </c>
      <c r="Y51" s="235">
        <v>2.1890000000000001</v>
      </c>
      <c r="Z51" s="235">
        <v>6.22</v>
      </c>
      <c r="AA51" s="235">
        <v>-1.919</v>
      </c>
      <c r="AB51" s="235">
        <v>-0.40100000000000002</v>
      </c>
      <c r="AC51" s="235">
        <v>-10.759</v>
      </c>
      <c r="AD51" s="235">
        <v>-7.3310000000000004</v>
      </c>
      <c r="AE51" s="235">
        <v>7.5781999999999998</v>
      </c>
      <c r="AF51" s="235">
        <v>10.29767</v>
      </c>
      <c r="AG51" s="235">
        <v>-5.8699700000000004</v>
      </c>
      <c r="AH51" s="235">
        <v>24.633080000000003</v>
      </c>
      <c r="AI51" s="252">
        <v>23.363190082799999</v>
      </c>
      <c r="AJ51" s="252">
        <v>-4.4305979113900005</v>
      </c>
      <c r="AK51" s="252">
        <v>17.004000000000001</v>
      </c>
      <c r="AL51" s="252">
        <v>9.5869999999999997</v>
      </c>
      <c r="AM51" s="252">
        <v>0.30399999999999999</v>
      </c>
      <c r="AN51" s="211"/>
      <c r="AO51" s="211"/>
      <c r="AP51" s="211"/>
      <c r="AQ51" s="211"/>
      <c r="AR51" s="211"/>
      <c r="AS51" s="211"/>
      <c r="AT51" s="211"/>
      <c r="AU51" s="211"/>
      <c r="AV51" s="211"/>
      <c r="AW51" s="211"/>
      <c r="AX51" s="211"/>
      <c r="AY51" s="211"/>
    </row>
    <row r="52" spans="1:1005" ht="15">
      <c r="A52" s="193">
        <f>YampaRiverInflow.TotalOutflow!A52</f>
        <v>44927</v>
      </c>
      <c r="B52" s="165">
        <v>1.262</v>
      </c>
      <c r="C52" s="165">
        <v>1.262</v>
      </c>
      <c r="D52" s="165">
        <v>1.262</v>
      </c>
      <c r="E52" s="235">
        <v>5.38</v>
      </c>
      <c r="F52" s="235">
        <v>6.5129999999999999</v>
      </c>
      <c r="G52" s="235">
        <v>-4.4320000000000004</v>
      </c>
      <c r="H52" s="235">
        <v>5.085</v>
      </c>
      <c r="I52" s="235">
        <v>4.3979999999999997</v>
      </c>
      <c r="J52" s="235">
        <v>1.542</v>
      </c>
      <c r="K52" s="235">
        <v>7.4649999999999999</v>
      </c>
      <c r="L52" s="235">
        <v>6.9909999999999997</v>
      </c>
      <c r="M52" s="235">
        <v>-30.036999999999999</v>
      </c>
      <c r="N52" s="235">
        <v>0.34799999999999998</v>
      </c>
      <c r="O52" s="235">
        <v>8.1069999999999993</v>
      </c>
      <c r="P52" s="235">
        <v>-4.0170000000000003</v>
      </c>
      <c r="Q52" s="235">
        <v>-0.42499999999999999</v>
      </c>
      <c r="R52" s="235">
        <v>-9.2249999999999996</v>
      </c>
      <c r="S52" s="235">
        <v>16.908000000000001</v>
      </c>
      <c r="T52" s="235">
        <v>1.482</v>
      </c>
      <c r="U52" s="235">
        <v>-11.156000000000001</v>
      </c>
      <c r="V52" s="235">
        <v>-10.212999999999999</v>
      </c>
      <c r="W52" s="235">
        <v>-20.742999999999999</v>
      </c>
      <c r="X52" s="235">
        <v>-9.2750000000000004</v>
      </c>
      <c r="Y52" s="235">
        <v>-13.997999999999999</v>
      </c>
      <c r="Z52" s="235">
        <v>-0.47799999999999998</v>
      </c>
      <c r="AA52" s="235">
        <v>-2.403</v>
      </c>
      <c r="AB52" s="235">
        <v>3.4119999999999999</v>
      </c>
      <c r="AC52" s="235">
        <v>-10.265000000000001</v>
      </c>
      <c r="AD52" s="235">
        <v>17.93282</v>
      </c>
      <c r="AE52" s="235">
        <v>-2.55436</v>
      </c>
      <c r="AF52" s="235">
        <v>-2.7433800000000002</v>
      </c>
      <c r="AG52" s="235">
        <v>-21.323439999999998</v>
      </c>
      <c r="AH52" s="235">
        <v>2.6227190070699997</v>
      </c>
      <c r="AI52" s="252">
        <v>1.4601900836399999</v>
      </c>
      <c r="AJ52" s="252">
        <v>18.143000000000001</v>
      </c>
      <c r="AK52" s="252">
        <v>20.103999999999999</v>
      </c>
      <c r="AL52" s="252">
        <v>1.06</v>
      </c>
      <c r="AM52" s="252">
        <v>-6.7050000000000001</v>
      </c>
      <c r="AN52" s="211"/>
      <c r="AO52" s="211"/>
      <c r="AP52" s="211"/>
      <c r="AQ52" s="211"/>
      <c r="AR52" s="211"/>
      <c r="AS52" s="211"/>
      <c r="AT52" s="211"/>
      <c r="AU52" s="211"/>
      <c r="AV52" s="211"/>
      <c r="AW52" s="211"/>
      <c r="AX52" s="211"/>
      <c r="AY52" s="211"/>
    </row>
    <row r="53" spans="1:1005" ht="15">
      <c r="A53" s="193">
        <f>YampaRiverInflow.TotalOutflow!A53</f>
        <v>44958</v>
      </c>
      <c r="B53" s="165">
        <v>-1.026</v>
      </c>
      <c r="C53" s="165">
        <v>-1.026</v>
      </c>
      <c r="D53" s="165">
        <v>-1.026</v>
      </c>
      <c r="E53" s="235">
        <v>22.41</v>
      </c>
      <c r="F53" s="235">
        <v>32.200000000000003</v>
      </c>
      <c r="G53" s="235">
        <v>-3.0870000000000002</v>
      </c>
      <c r="H53" s="235">
        <v>5.883</v>
      </c>
      <c r="I53" s="235">
        <v>-0.33700000000000002</v>
      </c>
      <c r="J53" s="235">
        <v>5.5730000000000004</v>
      </c>
      <c r="K53" s="235">
        <v>9.9540000000000006</v>
      </c>
      <c r="L53" s="235">
        <v>4.1059999999999999</v>
      </c>
      <c r="M53" s="235">
        <v>-45.491</v>
      </c>
      <c r="N53" s="235">
        <v>-8.9390000000000001</v>
      </c>
      <c r="O53" s="235">
        <v>14.935</v>
      </c>
      <c r="P53" s="235">
        <v>-2.7170000000000001</v>
      </c>
      <c r="Q53" s="235">
        <v>1.121</v>
      </c>
      <c r="R53" s="235">
        <v>-12.965</v>
      </c>
      <c r="S53" s="235">
        <v>0.91800000000000004</v>
      </c>
      <c r="T53" s="235">
        <v>1.9139999999999999</v>
      </c>
      <c r="U53" s="235">
        <v>-9.2040000000000006</v>
      </c>
      <c r="V53" s="235">
        <v>-8.66</v>
      </c>
      <c r="W53" s="235">
        <v>-7.7130000000000001</v>
      </c>
      <c r="X53" s="235">
        <v>-7.8449999999999998</v>
      </c>
      <c r="Y53" s="235">
        <v>-18.251999999999999</v>
      </c>
      <c r="Z53" s="235">
        <v>-3.117</v>
      </c>
      <c r="AA53" s="235">
        <v>-7.3280000000000003</v>
      </c>
      <c r="AB53" s="235">
        <v>1.02</v>
      </c>
      <c r="AC53" s="235">
        <v>-14.303000000000001</v>
      </c>
      <c r="AD53" s="235">
        <v>-13.95496</v>
      </c>
      <c r="AE53" s="235">
        <v>-11.963200000000001</v>
      </c>
      <c r="AF53" s="235">
        <v>-5.2006099999999993</v>
      </c>
      <c r="AG53" s="235">
        <v>-1.8404100000000001</v>
      </c>
      <c r="AH53" s="235">
        <v>4.1879586768900001</v>
      </c>
      <c r="AI53" s="252">
        <v>8.4784876017200013</v>
      </c>
      <c r="AJ53" s="252">
        <v>14.496</v>
      </c>
      <c r="AK53" s="252">
        <v>17.045999999999999</v>
      </c>
      <c r="AL53" s="252">
        <v>28.591000000000001</v>
      </c>
      <c r="AM53" s="252">
        <v>33.414000000000001</v>
      </c>
      <c r="AN53" s="211"/>
      <c r="AO53" s="211"/>
      <c r="AP53" s="211"/>
      <c r="AQ53" s="211"/>
      <c r="AR53" s="211"/>
      <c r="AS53" s="211"/>
      <c r="AT53" s="211"/>
      <c r="AU53" s="211"/>
      <c r="AV53" s="211"/>
      <c r="AW53" s="211"/>
      <c r="AX53" s="211"/>
      <c r="AY53" s="211"/>
    </row>
    <row r="54" spans="1:1005" ht="15">
      <c r="A54" s="193">
        <f>YampaRiverInflow.TotalOutflow!A54</f>
        <v>44986</v>
      </c>
      <c r="B54" s="165">
        <v>-7.3840000000000003</v>
      </c>
      <c r="C54" s="165">
        <v>-7.3840000000000003</v>
      </c>
      <c r="D54" s="165">
        <v>-7.3840000000000003</v>
      </c>
      <c r="E54" s="235">
        <v>5.4130000000000003</v>
      </c>
      <c r="F54" s="235">
        <v>22.428000000000001</v>
      </c>
      <c r="G54" s="235">
        <v>-10.952999999999999</v>
      </c>
      <c r="H54" s="235">
        <v>-3.7189999999999999</v>
      </c>
      <c r="I54" s="235">
        <v>-8.3870000000000005</v>
      </c>
      <c r="J54" s="235">
        <v>14.401999999999999</v>
      </c>
      <c r="K54" s="235">
        <v>2.5150000000000001</v>
      </c>
      <c r="L54" s="235">
        <v>-1.482</v>
      </c>
      <c r="M54" s="235">
        <v>-85.617000000000004</v>
      </c>
      <c r="N54" s="235">
        <v>-18.977</v>
      </c>
      <c r="O54" s="235">
        <v>-3.0750000000000002</v>
      </c>
      <c r="P54" s="235">
        <v>33.225999999999999</v>
      </c>
      <c r="Q54" s="235">
        <v>11.038</v>
      </c>
      <c r="R54" s="235">
        <v>4.673</v>
      </c>
      <c r="S54" s="235">
        <v>4.1000000000000002E-2</v>
      </c>
      <c r="T54" s="235">
        <v>8.1969999999999992</v>
      </c>
      <c r="U54" s="235">
        <v>5.577</v>
      </c>
      <c r="V54" s="235">
        <v>-5.0199999999999996</v>
      </c>
      <c r="W54" s="235">
        <v>-3.68</v>
      </c>
      <c r="X54" s="235">
        <v>-25.69</v>
      </c>
      <c r="Y54" s="235">
        <v>16.045999999999999</v>
      </c>
      <c r="Z54" s="235">
        <v>-10.304</v>
      </c>
      <c r="AA54" s="235">
        <v>-11.891999999999999</v>
      </c>
      <c r="AB54" s="235">
        <v>0.318</v>
      </c>
      <c r="AC54" s="235">
        <v>-9.7430000000000003</v>
      </c>
      <c r="AD54" s="235">
        <v>-12.145200000000001</v>
      </c>
      <c r="AE54" s="235">
        <v>-6.3741000000000003</v>
      </c>
      <c r="AF54" s="235">
        <v>-11.246979999999999</v>
      </c>
      <c r="AG54" s="235">
        <v>-5.8244099999999994</v>
      </c>
      <c r="AH54" s="235">
        <v>-14.067462812699999</v>
      </c>
      <c r="AI54" s="252">
        <v>-0.28571900964999997</v>
      </c>
      <c r="AJ54" s="252">
        <v>8.0129999999999999</v>
      </c>
      <c r="AK54" s="252">
        <v>6.1710000000000003</v>
      </c>
      <c r="AL54" s="252">
        <v>11.651999999999999</v>
      </c>
      <c r="AM54" s="252">
        <v>31.146000000000001</v>
      </c>
      <c r="AN54" s="211"/>
      <c r="AO54" s="211"/>
      <c r="AP54" s="211"/>
      <c r="AQ54" s="211"/>
      <c r="AR54" s="211"/>
      <c r="AS54" s="211"/>
      <c r="AT54" s="211"/>
      <c r="AU54" s="211"/>
      <c r="AV54" s="211"/>
      <c r="AW54" s="211"/>
      <c r="AX54" s="211"/>
      <c r="AY54" s="211"/>
    </row>
    <row r="55" spans="1:1005" ht="15">
      <c r="A55" s="193">
        <f>YampaRiverInflow.TotalOutflow!A55</f>
        <v>45017</v>
      </c>
      <c r="B55" s="165">
        <v>-3.72</v>
      </c>
      <c r="C55" s="165">
        <v>-3.72</v>
      </c>
      <c r="D55" s="165">
        <v>-3.72</v>
      </c>
      <c r="E55" s="235">
        <v>-15.333</v>
      </c>
      <c r="F55" s="235">
        <v>18.954000000000001</v>
      </c>
      <c r="G55" s="235">
        <v>-3.2869999999999999</v>
      </c>
      <c r="H55" s="235">
        <v>-15.096</v>
      </c>
      <c r="I55" s="235">
        <v>0.37</v>
      </c>
      <c r="J55" s="235">
        <v>14.292</v>
      </c>
      <c r="K55" s="235">
        <v>5.7640000000000002</v>
      </c>
      <c r="L55" s="235">
        <v>12.843999999999999</v>
      </c>
      <c r="M55" s="235">
        <v>-51.061999999999998</v>
      </c>
      <c r="N55" s="235">
        <v>-15.113</v>
      </c>
      <c r="O55" s="235">
        <v>-4.2430000000000003</v>
      </c>
      <c r="P55" s="235">
        <v>-7.5759999999999996</v>
      </c>
      <c r="Q55" s="235">
        <v>15.396000000000001</v>
      </c>
      <c r="R55" s="235">
        <v>39.173999999999999</v>
      </c>
      <c r="S55" s="235">
        <v>-0.41699999999999998</v>
      </c>
      <c r="T55" s="235">
        <v>-3.9380000000000002</v>
      </c>
      <c r="U55" s="235">
        <v>0.93100000000000005</v>
      </c>
      <c r="V55" s="235">
        <v>-11.872999999999999</v>
      </c>
      <c r="W55" s="235">
        <v>-13.384</v>
      </c>
      <c r="X55" s="235">
        <v>-6.9089999999999998</v>
      </c>
      <c r="Y55" s="235">
        <v>4.298</v>
      </c>
      <c r="Z55" s="235">
        <v>-1.605</v>
      </c>
      <c r="AA55" s="235">
        <v>-3.3879999999999999</v>
      </c>
      <c r="AB55" s="235">
        <v>-8.2620000000000005</v>
      </c>
      <c r="AC55" s="235">
        <v>-14.076000000000001</v>
      </c>
      <c r="AD55" s="235">
        <v>-15.64438</v>
      </c>
      <c r="AE55" s="235">
        <v>-20.393439999999998</v>
      </c>
      <c r="AF55" s="235">
        <v>-12.259069999999999</v>
      </c>
      <c r="AG55" s="235">
        <v>-6.0398699999999996</v>
      </c>
      <c r="AH55" s="235">
        <v>14.1864628099</v>
      </c>
      <c r="AI55" s="252">
        <v>-8.4453140515699996</v>
      </c>
      <c r="AJ55" s="252">
        <v>13.148999999999999</v>
      </c>
      <c r="AK55" s="252">
        <v>7.52</v>
      </c>
      <c r="AL55" s="252">
        <v>-11.246</v>
      </c>
      <c r="AM55" s="252">
        <v>4.5250000000000004</v>
      </c>
      <c r="AN55" s="211"/>
      <c r="AO55" s="211"/>
      <c r="AP55" s="211"/>
      <c r="AQ55" s="211"/>
      <c r="AR55" s="211"/>
      <c r="AS55" s="211"/>
      <c r="AT55" s="211"/>
      <c r="AU55" s="211"/>
      <c r="AV55" s="211"/>
      <c r="AW55" s="211"/>
      <c r="AX55" s="211"/>
      <c r="AY55" s="211"/>
    </row>
    <row r="56" spans="1:1005" ht="15">
      <c r="A56" s="193">
        <f>YampaRiverInflow.TotalOutflow!A56</f>
        <v>45047</v>
      </c>
      <c r="B56" s="165">
        <v>3.863</v>
      </c>
      <c r="C56" s="165">
        <v>3.863</v>
      </c>
      <c r="D56" s="165">
        <v>3.863</v>
      </c>
      <c r="E56" s="235">
        <v>-2.0129999999999999</v>
      </c>
      <c r="F56" s="235">
        <v>-11.66</v>
      </c>
      <c r="G56" s="235">
        <v>0.27800000000000002</v>
      </c>
      <c r="H56" s="235">
        <v>-5.2439999999999998</v>
      </c>
      <c r="I56" s="235">
        <v>-3.9220000000000002</v>
      </c>
      <c r="J56" s="235">
        <v>17</v>
      </c>
      <c r="K56" s="235">
        <v>7.5990000000000002</v>
      </c>
      <c r="L56" s="235">
        <v>4.7030000000000003</v>
      </c>
      <c r="M56" s="235">
        <v>-61.749000000000002</v>
      </c>
      <c r="N56" s="235">
        <v>-4.7960000000000003</v>
      </c>
      <c r="O56" s="235">
        <v>-13.974</v>
      </c>
      <c r="P56" s="235">
        <v>-8.2089999999999996</v>
      </c>
      <c r="Q56" s="235">
        <v>11.73</v>
      </c>
      <c r="R56" s="235">
        <v>21.998999999999999</v>
      </c>
      <c r="S56" s="235">
        <v>0.111</v>
      </c>
      <c r="T56" s="235">
        <v>-14.868</v>
      </c>
      <c r="U56" s="235">
        <v>-7.181</v>
      </c>
      <c r="V56" s="235">
        <v>-5.67</v>
      </c>
      <c r="W56" s="235">
        <v>-33.700000000000003</v>
      </c>
      <c r="X56" s="235">
        <v>-4.7220000000000004</v>
      </c>
      <c r="Y56" s="235">
        <v>-17.382000000000001</v>
      </c>
      <c r="Z56" s="235">
        <v>-33.279000000000003</v>
      </c>
      <c r="AA56" s="235">
        <v>-5.4210000000000003</v>
      </c>
      <c r="AB56" s="235">
        <v>-5.2460000000000004</v>
      </c>
      <c r="AC56" s="235">
        <v>3.149</v>
      </c>
      <c r="AD56" s="235">
        <v>-9.5569299999999995</v>
      </c>
      <c r="AE56" s="235">
        <v>4.5381899999999993</v>
      </c>
      <c r="AF56" s="235">
        <v>2.7454499999999999</v>
      </c>
      <c r="AG56" s="235">
        <v>4.5651899999999994</v>
      </c>
      <c r="AH56" s="235">
        <v>0.109545453554</v>
      </c>
      <c r="AI56" s="252">
        <v>8.5840991759299996</v>
      </c>
      <c r="AJ56" s="252">
        <v>15.768000000000001</v>
      </c>
      <c r="AK56" s="252">
        <v>12.454000000000001</v>
      </c>
      <c r="AL56" s="252">
        <v>4.819</v>
      </c>
      <c r="AM56" s="252">
        <v>26.466999999999999</v>
      </c>
      <c r="AN56" s="211"/>
      <c r="AO56" s="211"/>
      <c r="AP56" s="211"/>
      <c r="AQ56" s="211"/>
      <c r="AR56" s="211"/>
      <c r="AS56" s="211"/>
      <c r="AT56" s="211"/>
      <c r="AU56" s="211"/>
      <c r="AV56" s="211"/>
      <c r="AW56" s="211"/>
      <c r="AX56" s="211"/>
      <c r="AY56" s="211"/>
    </row>
    <row r="57" spans="1:1005" ht="15">
      <c r="A57" s="193">
        <f>YampaRiverInflow.TotalOutflow!A57</f>
        <v>45078</v>
      </c>
      <c r="B57" s="165">
        <v>-4.5209999999999999</v>
      </c>
      <c r="C57" s="165">
        <v>-4.5209999999999999</v>
      </c>
      <c r="D57" s="165">
        <v>-4.5209999999999999</v>
      </c>
      <c r="E57" s="235">
        <v>-2.262</v>
      </c>
      <c r="F57" s="235">
        <v>-2.2789999999999999</v>
      </c>
      <c r="G57" s="235">
        <v>1.631</v>
      </c>
      <c r="H57" s="235">
        <v>-6.1520000000000001</v>
      </c>
      <c r="I57" s="235">
        <v>-8.4760000000000009</v>
      </c>
      <c r="J57" s="235">
        <v>24.515999999999998</v>
      </c>
      <c r="K57" s="235">
        <v>4.5979999999999999</v>
      </c>
      <c r="L57" s="235">
        <v>13.497999999999999</v>
      </c>
      <c r="M57" s="235">
        <v>-26.187000000000001</v>
      </c>
      <c r="N57" s="235">
        <v>-3.3490000000000002</v>
      </c>
      <c r="O57" s="235">
        <v>4.0839999999999996</v>
      </c>
      <c r="P57" s="235">
        <v>-11.676</v>
      </c>
      <c r="Q57" s="235">
        <v>-4.1000000000000002E-2</v>
      </c>
      <c r="R57" s="235">
        <v>5.609</v>
      </c>
      <c r="S57" s="235">
        <v>-3.698</v>
      </c>
      <c r="T57" s="235">
        <v>-11.834</v>
      </c>
      <c r="U57" s="235">
        <v>-9.2289999999999992</v>
      </c>
      <c r="V57" s="235">
        <v>-8.5180000000000007</v>
      </c>
      <c r="W57" s="235">
        <v>-26.905999999999999</v>
      </c>
      <c r="X57" s="235">
        <v>-30.081</v>
      </c>
      <c r="Y57" s="235">
        <v>1.8560000000000001</v>
      </c>
      <c r="Z57" s="235">
        <v>-14.717000000000001</v>
      </c>
      <c r="AA57" s="235">
        <v>-14.012</v>
      </c>
      <c r="AB57" s="235">
        <v>-1.52</v>
      </c>
      <c r="AC57" s="235">
        <v>-16.565999999999999</v>
      </c>
      <c r="AD57" s="235">
        <v>-17.778869999999998</v>
      </c>
      <c r="AE57" s="235">
        <v>-8.3348700000000004</v>
      </c>
      <c r="AF57" s="235">
        <v>-5.4185299999999996</v>
      </c>
      <c r="AG57" s="235">
        <v>-7.2006999999999994</v>
      </c>
      <c r="AH57" s="235">
        <v>-0.73851239867699991</v>
      </c>
      <c r="AI57" s="252">
        <v>3.31216528727</v>
      </c>
      <c r="AJ57" s="252">
        <v>10.185</v>
      </c>
      <c r="AK57" s="252">
        <v>8.9730000000000008</v>
      </c>
      <c r="AL57" s="252">
        <v>-56.872</v>
      </c>
      <c r="AM57" s="252">
        <v>29.183</v>
      </c>
      <c r="AN57" s="211"/>
      <c r="AO57" s="211"/>
      <c r="AP57" s="211"/>
      <c r="AQ57" s="211"/>
      <c r="AR57" s="211"/>
      <c r="AS57" s="211"/>
      <c r="AT57" s="211"/>
      <c r="AU57" s="211"/>
      <c r="AV57" s="211"/>
      <c r="AW57" s="211"/>
      <c r="AX57" s="211"/>
      <c r="AY57" s="211"/>
    </row>
    <row r="58" spans="1:1005" ht="15">
      <c r="A58" s="193">
        <f>YampaRiverInflow.TotalOutflow!A58</f>
        <v>45108</v>
      </c>
      <c r="B58" s="165">
        <v>-3.2919999999999998</v>
      </c>
      <c r="C58" s="165">
        <v>-3.2919999999999998</v>
      </c>
      <c r="D58" s="165">
        <v>-3.2919999999999998</v>
      </c>
      <c r="E58" s="235">
        <v>-10.845000000000001</v>
      </c>
      <c r="F58" s="235">
        <v>-4.5999999999999999E-2</v>
      </c>
      <c r="G58" s="235">
        <v>-5.7720000000000002</v>
      </c>
      <c r="H58" s="235">
        <v>-9.9499999999999993</v>
      </c>
      <c r="I58" s="235">
        <v>-11.750999999999999</v>
      </c>
      <c r="J58" s="235">
        <v>20.866</v>
      </c>
      <c r="K58" s="235">
        <v>1.85</v>
      </c>
      <c r="L58" s="235">
        <v>3.0960000000000001</v>
      </c>
      <c r="M58" s="235">
        <v>-10.608000000000001</v>
      </c>
      <c r="N58" s="235">
        <v>-7.6440000000000001</v>
      </c>
      <c r="O58" s="235">
        <v>8.1270000000000007</v>
      </c>
      <c r="P58" s="235">
        <v>-11.493</v>
      </c>
      <c r="Q58" s="235">
        <v>10.728</v>
      </c>
      <c r="R58" s="235">
        <v>8.7200000000000006</v>
      </c>
      <c r="S58" s="235">
        <v>-1.2669999999999999</v>
      </c>
      <c r="T58" s="235">
        <v>-11.347</v>
      </c>
      <c r="U58" s="235">
        <v>-18.335999999999999</v>
      </c>
      <c r="V58" s="235">
        <v>-2.9430000000000001</v>
      </c>
      <c r="W58" s="235">
        <v>-31.49</v>
      </c>
      <c r="X58" s="235">
        <v>-20.471</v>
      </c>
      <c r="Y58" s="235">
        <v>-11.896000000000001</v>
      </c>
      <c r="Z58" s="235">
        <v>-5.8959999999999999</v>
      </c>
      <c r="AA58" s="235">
        <v>-9.4190000000000005</v>
      </c>
      <c r="AB58" s="235">
        <v>-9.65</v>
      </c>
      <c r="AC58" s="235">
        <v>-13.497</v>
      </c>
      <c r="AD58" s="235">
        <v>-20.782049999999998</v>
      </c>
      <c r="AE58" s="235">
        <v>-5.3935699999999995</v>
      </c>
      <c r="AF58" s="235">
        <v>-16.034389999999998</v>
      </c>
      <c r="AG58" s="235">
        <v>-7.2505600000000001</v>
      </c>
      <c r="AH58" s="235">
        <v>-12.2247933908</v>
      </c>
      <c r="AI58" s="252">
        <v>-1.1186446296900001</v>
      </c>
      <c r="AJ58" s="252">
        <v>9.4459999999999997</v>
      </c>
      <c r="AK58" s="252">
        <v>7.9630000000000001</v>
      </c>
      <c r="AL58" s="252">
        <v>79.977000000000004</v>
      </c>
      <c r="AM58" s="252">
        <v>-11.765000000000001</v>
      </c>
      <c r="AN58" s="211"/>
      <c r="AO58" s="211"/>
      <c r="AP58" s="211"/>
      <c r="AQ58" s="211"/>
      <c r="AR58" s="211"/>
      <c r="AS58" s="211"/>
      <c r="AT58" s="211"/>
      <c r="AU58" s="211"/>
      <c r="AV58" s="211"/>
      <c r="AW58" s="211"/>
      <c r="AX58" s="211"/>
      <c r="AY58" s="211"/>
    </row>
    <row r="59" spans="1:1005" ht="15">
      <c r="A59" s="193">
        <f>YampaRiverInflow.TotalOutflow!A59</f>
        <v>45139</v>
      </c>
      <c r="B59" s="165">
        <v>2.028</v>
      </c>
      <c r="C59" s="165">
        <v>2.028</v>
      </c>
      <c r="D59" s="165">
        <v>2.028</v>
      </c>
      <c r="E59" s="235">
        <v>-3.1019999999999999</v>
      </c>
      <c r="F59" s="235">
        <v>12.827999999999999</v>
      </c>
      <c r="G59" s="235">
        <v>-4.125</v>
      </c>
      <c r="H59" s="235">
        <v>-0.66400000000000003</v>
      </c>
      <c r="I59" s="235">
        <v>-1.9179999999999999</v>
      </c>
      <c r="J59" s="235">
        <v>27.553999999999998</v>
      </c>
      <c r="K59" s="235">
        <v>4.3259999999999996</v>
      </c>
      <c r="L59" s="235">
        <v>3.7869999999999999</v>
      </c>
      <c r="M59" s="235">
        <v>-3.95</v>
      </c>
      <c r="N59" s="235">
        <v>-0.94599999999999995</v>
      </c>
      <c r="O59" s="235">
        <v>2.1970000000000001</v>
      </c>
      <c r="P59" s="235">
        <v>-4.3259999999999996</v>
      </c>
      <c r="Q59" s="235">
        <v>-10.675000000000001</v>
      </c>
      <c r="R59" s="235">
        <v>1.804</v>
      </c>
      <c r="S59" s="235">
        <v>4.2789999999999999</v>
      </c>
      <c r="T59" s="235">
        <v>-12.226000000000001</v>
      </c>
      <c r="U59" s="235">
        <v>-3.8130000000000002</v>
      </c>
      <c r="V59" s="235">
        <v>-0.78500000000000003</v>
      </c>
      <c r="W59" s="235">
        <v>-7.6040000000000001</v>
      </c>
      <c r="X59" s="235">
        <v>-5.4119999999999999</v>
      </c>
      <c r="Y59" s="235">
        <v>-13.86</v>
      </c>
      <c r="Z59" s="235">
        <v>-14.737</v>
      </c>
      <c r="AA59" s="235">
        <v>-6.2569999999999997</v>
      </c>
      <c r="AB59" s="235">
        <v>-22.553999999999998</v>
      </c>
      <c r="AC59" s="235">
        <v>-2.4489999999999998</v>
      </c>
      <c r="AD59" s="235">
        <v>-15.135450000000001</v>
      </c>
      <c r="AE59" s="235">
        <v>2.9768400000000002</v>
      </c>
      <c r="AF59" s="235">
        <v>5.9177799999999996</v>
      </c>
      <c r="AG59" s="235">
        <v>3.3304999999999998</v>
      </c>
      <c r="AH59" s="235">
        <v>10.5769677696</v>
      </c>
      <c r="AI59" s="252">
        <v>-6.3205289276000007</v>
      </c>
      <c r="AJ59" s="252">
        <v>5.1120000000000001</v>
      </c>
      <c r="AK59" s="252">
        <v>10.664999999999999</v>
      </c>
      <c r="AL59" s="252">
        <v>5.9720000000000004</v>
      </c>
      <c r="AM59" s="252">
        <v>-4.8890000000000002</v>
      </c>
      <c r="AN59" s="211"/>
      <c r="AO59" s="211"/>
      <c r="AP59" s="211"/>
      <c r="AQ59" s="211"/>
      <c r="AR59" s="211"/>
      <c r="AS59" s="211"/>
      <c r="AT59" s="211"/>
      <c r="AU59" s="211"/>
      <c r="AV59" s="211"/>
      <c r="AW59" s="211"/>
      <c r="AX59" s="211"/>
      <c r="AY59" s="211"/>
    </row>
    <row r="60" spans="1:1005" ht="15">
      <c r="A60" s="193">
        <f>YampaRiverInflow.TotalOutflow!A60</f>
        <v>45170</v>
      </c>
      <c r="B60" s="165">
        <v>0.75</v>
      </c>
      <c r="C60" s="165">
        <v>0.75</v>
      </c>
      <c r="D60" s="165">
        <v>0.75</v>
      </c>
      <c r="E60" s="235">
        <v>10.523999999999999</v>
      </c>
      <c r="F60" s="235">
        <v>-8.4480000000000004</v>
      </c>
      <c r="G60" s="235">
        <v>-5.992</v>
      </c>
      <c r="H60" s="235">
        <v>7.3310000000000004</v>
      </c>
      <c r="I60" s="235">
        <v>-4.6890000000000001</v>
      </c>
      <c r="J60" s="235">
        <v>14.712999999999999</v>
      </c>
      <c r="K60" s="235">
        <v>2.484</v>
      </c>
      <c r="L60" s="235">
        <v>5.2409999999999997</v>
      </c>
      <c r="M60" s="235">
        <v>-12.904</v>
      </c>
      <c r="N60" s="235">
        <v>8.5779999999999994</v>
      </c>
      <c r="O60" s="235">
        <v>15.861000000000001</v>
      </c>
      <c r="P60" s="235">
        <v>4.218</v>
      </c>
      <c r="Q60" s="235">
        <v>2.15</v>
      </c>
      <c r="R60" s="235">
        <v>-6.8959999999999999</v>
      </c>
      <c r="S60" s="235">
        <v>-12.975</v>
      </c>
      <c r="T60" s="235">
        <v>-7.1189999999999998</v>
      </c>
      <c r="U60" s="235">
        <v>-2.2879999999999998</v>
      </c>
      <c r="V60" s="235">
        <v>-15.519</v>
      </c>
      <c r="W60" s="235">
        <v>-21.178000000000001</v>
      </c>
      <c r="X60" s="235">
        <v>-6.0739999999999998</v>
      </c>
      <c r="Y60" s="235">
        <v>-3.6960000000000002</v>
      </c>
      <c r="Z60" s="235">
        <v>0.23</v>
      </c>
      <c r="AA60" s="235">
        <v>-2.0470000000000002</v>
      </c>
      <c r="AB60" s="235">
        <v>-1.55</v>
      </c>
      <c r="AC60" s="235">
        <v>8.7729999999999997</v>
      </c>
      <c r="AD60" s="235">
        <v>-8.4957199999999986</v>
      </c>
      <c r="AE60" s="235">
        <v>10.460270000000001</v>
      </c>
      <c r="AF60" s="235">
        <v>-5.7617600000000007</v>
      </c>
      <c r="AG60" s="235">
        <v>-2.9507099999999999</v>
      </c>
      <c r="AH60" s="235">
        <v>5.5732644647899994</v>
      </c>
      <c r="AI60" s="252">
        <v>7.3737107418200001</v>
      </c>
      <c r="AJ60" s="252">
        <v>12.664999999999999</v>
      </c>
      <c r="AK60" s="252">
        <v>7.843</v>
      </c>
      <c r="AL60" s="252">
        <v>21.111000000000001</v>
      </c>
      <c r="AM60" s="252">
        <v>-9.8369999999999997</v>
      </c>
      <c r="AN60" s="211"/>
      <c r="AO60" s="211"/>
      <c r="AP60" s="211"/>
      <c r="AQ60" s="211"/>
      <c r="AR60" s="211"/>
      <c r="AS60" s="211"/>
      <c r="AT60" s="211"/>
      <c r="AU60" s="211"/>
      <c r="AV60" s="211"/>
      <c r="AW60" s="211"/>
      <c r="AX60" s="211"/>
      <c r="AY60" s="211"/>
    </row>
    <row r="61" spans="1:1005" ht="15">
      <c r="A61" s="193">
        <f>YampaRiverInflow.TotalOutflow!A61</f>
        <v>45200</v>
      </c>
      <c r="B61" s="165">
        <v>5.944</v>
      </c>
      <c r="C61" s="165">
        <v>5.944</v>
      </c>
      <c r="D61" s="165">
        <v>5.944</v>
      </c>
      <c r="E61" s="235">
        <v>3.9750000000000001</v>
      </c>
      <c r="F61" s="235">
        <v>-1.39</v>
      </c>
      <c r="G61" s="235">
        <v>1.2050000000000001</v>
      </c>
      <c r="H61" s="235">
        <v>5.649</v>
      </c>
      <c r="I61" s="235">
        <v>-0.52300000000000002</v>
      </c>
      <c r="J61" s="235">
        <v>14.474</v>
      </c>
      <c r="K61" s="235">
        <v>4.5730000000000004</v>
      </c>
      <c r="L61" s="235">
        <v>16.068000000000001</v>
      </c>
      <c r="M61" s="235">
        <v>-0.16700000000000001</v>
      </c>
      <c r="N61" s="235">
        <v>3.9340000000000002</v>
      </c>
      <c r="O61" s="235">
        <v>-8.1950000000000003</v>
      </c>
      <c r="P61" s="235">
        <v>1.153</v>
      </c>
      <c r="Q61" s="235">
        <v>4.8550000000000004</v>
      </c>
      <c r="R61" s="235">
        <v>-2.7719999999999998</v>
      </c>
      <c r="S61" s="235">
        <v>10.111000000000001</v>
      </c>
      <c r="T61" s="235">
        <v>-7.88</v>
      </c>
      <c r="U61" s="235">
        <v>4.2610000000000001</v>
      </c>
      <c r="V61" s="235">
        <v>-9.0299999999999994</v>
      </c>
      <c r="W61" s="235">
        <v>-19.219000000000001</v>
      </c>
      <c r="X61" s="235">
        <v>-22.152000000000001</v>
      </c>
      <c r="Y61" s="235">
        <v>1.0089999999999999</v>
      </c>
      <c r="Z61" s="235">
        <v>-7.5469999999999997</v>
      </c>
      <c r="AA61" s="235">
        <v>3.0539999999999998</v>
      </c>
      <c r="AB61" s="235">
        <v>-0.55300000000000005</v>
      </c>
      <c r="AC61" s="235">
        <v>-10.613</v>
      </c>
      <c r="AD61" s="235">
        <v>-11.085850000000001</v>
      </c>
      <c r="AE61" s="235">
        <v>5.77902</v>
      </c>
      <c r="AF61" s="235">
        <v>-2.5799099999999999</v>
      </c>
      <c r="AG61" s="235">
        <v>11.36007</v>
      </c>
      <c r="AH61" s="235">
        <v>13.2843884321</v>
      </c>
      <c r="AI61" s="252">
        <v>-7.7399921552699995</v>
      </c>
      <c r="AJ61" s="252">
        <v>14.252000000000001</v>
      </c>
      <c r="AK61" s="252">
        <v>9.3710000000000004</v>
      </c>
      <c r="AL61" s="252">
        <v>15.488</v>
      </c>
      <c r="AM61" s="252">
        <v>-6.1580000000000004</v>
      </c>
      <c r="AN61" s="211"/>
      <c r="AO61" s="211"/>
      <c r="AP61" s="211"/>
      <c r="AQ61" s="211"/>
      <c r="AR61" s="211"/>
      <c r="AS61" s="211"/>
      <c r="AT61" s="211"/>
      <c r="AU61" s="211"/>
      <c r="AV61" s="211"/>
      <c r="AW61" s="211"/>
      <c r="AX61" s="211"/>
      <c r="AY61" s="211"/>
    </row>
    <row r="62" spans="1:1005" ht="15">
      <c r="A62" s="193">
        <f>YampaRiverInflow.TotalOutflow!A62</f>
        <v>45231</v>
      </c>
      <c r="B62" s="165">
        <v>6.4560000000000004</v>
      </c>
      <c r="C62" s="165">
        <v>6.4560000000000004</v>
      </c>
      <c r="D62" s="165">
        <v>6.4560000000000004</v>
      </c>
      <c r="E62" s="235">
        <v>-7.468</v>
      </c>
      <c r="F62" s="235">
        <v>-28.899000000000001</v>
      </c>
      <c r="G62" s="235">
        <v>2.085</v>
      </c>
      <c r="H62" s="235">
        <v>8.407</v>
      </c>
      <c r="I62" s="235">
        <v>-0.58899999999999997</v>
      </c>
      <c r="J62" s="235">
        <v>22.443999999999999</v>
      </c>
      <c r="K62" s="235">
        <v>6.7830000000000004</v>
      </c>
      <c r="L62" s="235">
        <v>12.221</v>
      </c>
      <c r="M62" s="235">
        <v>-13.337999999999999</v>
      </c>
      <c r="N62" s="235">
        <v>4.8029999999999999</v>
      </c>
      <c r="O62" s="235">
        <v>7.5140000000000002</v>
      </c>
      <c r="P62" s="235">
        <v>2.7349999999999999</v>
      </c>
      <c r="Q62" s="235">
        <v>6.601</v>
      </c>
      <c r="R62" s="235">
        <v>0.97699999999999998</v>
      </c>
      <c r="S62" s="235">
        <v>8.3629999999999995</v>
      </c>
      <c r="T62" s="235">
        <v>1.911</v>
      </c>
      <c r="U62" s="235">
        <v>-3.2410000000000001</v>
      </c>
      <c r="V62" s="235">
        <v>2.9350000000000001</v>
      </c>
      <c r="W62" s="235">
        <v>-7.6369999999999996</v>
      </c>
      <c r="X62" s="235">
        <v>3.4329999999999998</v>
      </c>
      <c r="Y62" s="235">
        <v>5.0679999999999996</v>
      </c>
      <c r="Z62" s="235">
        <v>-2.4470000000000001</v>
      </c>
      <c r="AA62" s="235">
        <v>9.4309999999999992</v>
      </c>
      <c r="AB62" s="235">
        <v>-7.2889999999999997</v>
      </c>
      <c r="AC62" s="235">
        <v>-3.6389999999999998</v>
      </c>
      <c r="AD62" s="235">
        <v>0.89403999999999995</v>
      </c>
      <c r="AE62" s="235">
        <v>10.06827</v>
      </c>
      <c r="AF62" s="235">
        <v>6.3182299999999998</v>
      </c>
      <c r="AG62" s="235">
        <v>14.429110000000001</v>
      </c>
      <c r="AH62" s="235">
        <v>13.142818181799999</v>
      </c>
      <c r="AI62" s="252">
        <v>-3.7337908998399998</v>
      </c>
      <c r="AJ62" s="252">
        <v>10.364000000000001</v>
      </c>
      <c r="AK62" s="252">
        <v>11.958</v>
      </c>
      <c r="AL62" s="252">
        <v>26.683</v>
      </c>
      <c r="AM62" s="252">
        <v>-13.926</v>
      </c>
      <c r="AN62" s="211"/>
      <c r="AO62" s="211"/>
      <c r="AP62" s="211"/>
      <c r="AQ62" s="211"/>
      <c r="AR62" s="211"/>
      <c r="AS62" s="211"/>
      <c r="AT62" s="211"/>
      <c r="AU62" s="211"/>
      <c r="AV62" s="211"/>
      <c r="AW62" s="211"/>
      <c r="AX62" s="211"/>
      <c r="AY62" s="211"/>
    </row>
    <row r="63" spans="1:1005" ht="15">
      <c r="A63" s="193">
        <f>YampaRiverInflow.TotalOutflow!A63</f>
        <v>45261</v>
      </c>
      <c r="B63" s="165">
        <v>9.0839999999999996</v>
      </c>
      <c r="C63" s="165">
        <v>9.0839999999999996</v>
      </c>
      <c r="D63" s="165">
        <v>9.0839999999999996</v>
      </c>
      <c r="E63" s="235">
        <v>-11.507999999999999</v>
      </c>
      <c r="F63" s="235">
        <v>-10.381</v>
      </c>
      <c r="G63" s="235">
        <v>5.13</v>
      </c>
      <c r="H63" s="235">
        <v>6.2859999999999996</v>
      </c>
      <c r="I63" s="235">
        <v>3.5110000000000001</v>
      </c>
      <c r="J63" s="235">
        <v>17.72</v>
      </c>
      <c r="K63" s="235">
        <v>8.3699999999999992</v>
      </c>
      <c r="L63" s="235">
        <v>26.24</v>
      </c>
      <c r="M63" s="235">
        <v>9.7059999999999995</v>
      </c>
      <c r="N63" s="235">
        <v>15.848000000000001</v>
      </c>
      <c r="O63" s="235">
        <v>94.941000000000003</v>
      </c>
      <c r="P63" s="235">
        <v>-1.6679999999999999</v>
      </c>
      <c r="Q63" s="235">
        <v>27.11</v>
      </c>
      <c r="R63" s="235">
        <v>15.473000000000001</v>
      </c>
      <c r="S63" s="235">
        <v>23.396999999999998</v>
      </c>
      <c r="T63" s="235">
        <v>-21.466999999999999</v>
      </c>
      <c r="U63" s="235">
        <v>-1.9690000000000001</v>
      </c>
      <c r="V63" s="235">
        <v>6.1689999999999996</v>
      </c>
      <c r="W63" s="235">
        <v>-8.734</v>
      </c>
      <c r="X63" s="235">
        <v>2.1890000000000001</v>
      </c>
      <c r="Y63" s="235">
        <v>6.22</v>
      </c>
      <c r="Z63" s="235">
        <v>-1.919</v>
      </c>
      <c r="AA63" s="235">
        <v>-0.40100000000000002</v>
      </c>
      <c r="AB63" s="235">
        <v>-10.759</v>
      </c>
      <c r="AC63" s="235">
        <v>-7.3310000000000004</v>
      </c>
      <c r="AD63" s="235">
        <v>7.5781999999999998</v>
      </c>
      <c r="AE63" s="235">
        <v>10.29767</v>
      </c>
      <c r="AF63" s="235">
        <v>-5.8699700000000004</v>
      </c>
      <c r="AG63" s="235">
        <v>24.633080000000003</v>
      </c>
      <c r="AH63" s="235">
        <v>23.363190082799999</v>
      </c>
      <c r="AI63" s="252">
        <v>-4.4305979113900005</v>
      </c>
      <c r="AJ63" s="252">
        <v>17.004000000000001</v>
      </c>
      <c r="AK63" s="252">
        <v>9.5869999999999997</v>
      </c>
      <c r="AL63" s="252">
        <v>0.30399999999999999</v>
      </c>
      <c r="AM63" s="252">
        <v>-3.339</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v>-19.077000000000002</v>
      </c>
      <c r="C4" s="165">
        <v>-19.077000000000002</v>
      </c>
      <c r="D4" s="165">
        <v>-19.077000000000002</v>
      </c>
      <c r="E4" s="235">
        <f ca="1">INDEX(INDIRECT("HvrToDvs_"&amp;E$2+YEAR($A4)-YEAR($A$4)),MONTH($A4))/1000</f>
        <v>32.649590000000003</v>
      </c>
      <c r="F4" s="235">
        <f t="shared" ref="F4:AI12" ca="1" si="0">INDEX(INDIRECT("HvrToDvs_"&amp;F$2+YEAR($A4)-YEAR($A$4)),MONTH($A4))/1000</f>
        <v>-4.1834899999999999</v>
      </c>
      <c r="G4" s="235">
        <f t="shared" ca="1" si="0"/>
        <v>31.439830000000001</v>
      </c>
      <c r="H4" s="235">
        <f t="shared" ca="1" si="0"/>
        <v>31.442490000000003</v>
      </c>
      <c r="I4" s="235">
        <f t="shared" ca="1" si="0"/>
        <v>-8.1626999999999992</v>
      </c>
      <c r="J4" s="235">
        <f t="shared" ca="1" si="0"/>
        <v>-9.4905600000000003</v>
      </c>
      <c r="K4" s="235">
        <f t="shared" ca="1" si="0"/>
        <v>-16.206330000000001</v>
      </c>
      <c r="L4" s="235">
        <f t="shared" ca="1" si="0"/>
        <v>-67.403059999999996</v>
      </c>
      <c r="M4" s="235">
        <f t="shared" ca="1" si="0"/>
        <v>5.3257399999999997</v>
      </c>
      <c r="N4" s="235">
        <f t="shared" ca="1" si="0"/>
        <v>-10.554080000000001</v>
      </c>
      <c r="O4" s="235">
        <f t="shared" ca="1" si="0"/>
        <v>-12.17793</v>
      </c>
      <c r="P4" s="235">
        <f t="shared" ca="1" si="0"/>
        <v>-5.2285699999999995</v>
      </c>
      <c r="Q4" s="235">
        <f t="shared" ca="1" si="0"/>
        <v>-11.82418</v>
      </c>
      <c r="R4" s="235">
        <f t="shared" ca="1" si="0"/>
        <v>-0.35291</v>
      </c>
      <c r="S4" s="235">
        <f t="shared" ca="1" si="0"/>
        <v>-9.4022099999999984</v>
      </c>
      <c r="T4" s="235">
        <f t="shared" ca="1" si="0"/>
        <v>-2.2324000000000002</v>
      </c>
      <c r="U4" s="235">
        <f t="shared" ca="1" si="0"/>
        <v>-13.06556</v>
      </c>
      <c r="V4" s="235">
        <f t="shared" ca="1" si="0"/>
        <v>-23.842459999999999</v>
      </c>
      <c r="W4" s="235">
        <f t="shared" ca="1" si="0"/>
        <v>-22.88402</v>
      </c>
      <c r="X4" s="235">
        <f t="shared" ca="1" si="0"/>
        <v>-9.2863400000000009</v>
      </c>
      <c r="Y4" s="235">
        <f t="shared" ca="1" si="0"/>
        <v>2.0555400000000001</v>
      </c>
      <c r="Z4" s="235">
        <f t="shared" ca="1" si="0"/>
        <v>-8.3692099999999989</v>
      </c>
      <c r="AA4" s="235">
        <f t="shared" ca="1" si="0"/>
        <v>-7.36435</v>
      </c>
      <c r="AB4" s="235">
        <f t="shared" ca="1" si="0"/>
        <v>-10.88565</v>
      </c>
      <c r="AC4" s="235">
        <f t="shared" ca="1" si="0"/>
        <v>0.18258000000000002</v>
      </c>
      <c r="AD4" s="235">
        <f t="shared" ca="1" si="0"/>
        <v>-24.099160000000001</v>
      </c>
      <c r="AE4" s="235">
        <f t="shared" ca="1" si="0"/>
        <v>-10.99343</v>
      </c>
      <c r="AF4" s="235">
        <f t="shared" ca="1" si="0"/>
        <v>-17.351569999999999</v>
      </c>
      <c r="AG4" s="235">
        <f t="shared" ca="1" si="0"/>
        <v>-15.120850000000001</v>
      </c>
      <c r="AH4" s="235">
        <f t="shared" ca="1" si="0"/>
        <v>-15.297610000000001</v>
      </c>
      <c r="AI4" s="235">
        <f t="shared" ca="1" si="0"/>
        <v>-7.4300500000000005</v>
      </c>
      <c r="AJ4" s="235">
        <f t="shared" ref="AJ4:AM19" ca="1" si="1">INDEX(INDIRECT("HvrToDvs_"&amp;AJ$2+YEAR($A4)-YEAR($A$4)),MONTH($A4))/1000</f>
        <v>-23.203659999999999</v>
      </c>
      <c r="AK4" s="235">
        <f t="shared" ca="1" si="1"/>
        <v>-11.24441</v>
      </c>
      <c r="AL4" s="235">
        <f t="shared" ca="1" si="1"/>
        <v>-7.0866850672100004</v>
      </c>
      <c r="AM4" s="235">
        <f t="shared" ca="1" si="1"/>
        <v>-21.8410222298</v>
      </c>
      <c r="AN4" s="211"/>
      <c r="AO4" s="211"/>
      <c r="AP4" s="211"/>
      <c r="AQ4" s="211"/>
      <c r="AR4" s="211"/>
      <c r="AS4" s="211"/>
      <c r="AT4" s="211"/>
      <c r="AU4" s="211"/>
      <c r="AV4" s="211"/>
      <c r="AW4" s="211"/>
      <c r="AX4" s="211"/>
      <c r="AY4" s="211"/>
    </row>
    <row r="5" spans="1:54" ht="15">
      <c r="A5" s="193">
        <f>YampaRiverInflow.TotalOutflow!A5</f>
        <v>43497</v>
      </c>
      <c r="B5" s="165">
        <v>-14.898999999999999</v>
      </c>
      <c r="C5" s="165">
        <v>-14.898999999999999</v>
      </c>
      <c r="D5" s="165">
        <v>-14.898999999999999</v>
      </c>
      <c r="E5" s="235">
        <v>26.56495</v>
      </c>
      <c r="F5" s="235">
        <v>1.9350000000000001</v>
      </c>
      <c r="G5" s="235">
        <v>22.693020000000001</v>
      </c>
      <c r="H5" s="235">
        <v>32.191499999999998</v>
      </c>
      <c r="I5" s="235">
        <v>-14.345370000000001</v>
      </c>
      <c r="J5" s="235">
        <v>0.28820999999999997</v>
      </c>
      <c r="K5" s="235">
        <v>24.75806</v>
      </c>
      <c r="L5" s="235">
        <v>-0.71377000000000002</v>
      </c>
      <c r="M5" s="235">
        <v>-17.479389999999999</v>
      </c>
      <c r="N5" s="235">
        <v>7.1028599999999997</v>
      </c>
      <c r="O5" s="235">
        <v>-20.612359999999999</v>
      </c>
      <c r="P5" s="235">
        <v>-3.8160700000000003</v>
      </c>
      <c r="Q5" s="235">
        <v>12.07672</v>
      </c>
      <c r="R5" s="235">
        <v>-6.4777399999999998</v>
      </c>
      <c r="S5" s="235">
        <v>-3.1795599999999999</v>
      </c>
      <c r="T5" s="235">
        <v>-18.78584</v>
      </c>
      <c r="U5" s="235">
        <v>-15.19333</v>
      </c>
      <c r="V5" s="235">
        <v>16.79738</v>
      </c>
      <c r="W5" s="235">
        <v>-14.575379999999999</v>
      </c>
      <c r="X5" s="235">
        <v>-10.293559999999999</v>
      </c>
      <c r="Y5" s="235">
        <v>-6.9536000000000007</v>
      </c>
      <c r="Z5" s="235">
        <v>-5.6801599999999999</v>
      </c>
      <c r="AA5" s="235">
        <v>-3.35554</v>
      </c>
      <c r="AB5" s="235">
        <v>-8.1621500000000005</v>
      </c>
      <c r="AC5" s="235">
        <v>2.4570000000000002E-2</v>
      </c>
      <c r="AD5" s="235">
        <v>-7.1100200000000005</v>
      </c>
      <c r="AE5" s="235">
        <v>-6.7532899999999998</v>
      </c>
      <c r="AF5" s="235">
        <v>-2.0011099999999997</v>
      </c>
      <c r="AG5" s="235">
        <v>-7.8896199999999999</v>
      </c>
      <c r="AH5" s="235">
        <v>-3.9773800000000001</v>
      </c>
      <c r="AI5" s="252">
        <v>-10.08442</v>
      </c>
      <c r="AJ5" s="252">
        <v>-18.090959999999999</v>
      </c>
      <c r="AK5" s="252">
        <v>-11.6091</v>
      </c>
      <c r="AL5" s="252">
        <v>-21.548820344999999</v>
      </c>
      <c r="AM5" s="252">
        <v>-7.5980226642700002</v>
      </c>
      <c r="AN5" s="211"/>
      <c r="AO5" s="211"/>
      <c r="AP5" s="211"/>
      <c r="AQ5" s="211"/>
      <c r="AR5" s="211"/>
      <c r="AS5" s="211"/>
      <c r="AT5" s="211"/>
      <c r="AU5" s="211"/>
      <c r="AV5" s="211"/>
      <c r="AW5" s="211"/>
      <c r="AX5" s="211"/>
      <c r="AY5" s="211"/>
    </row>
    <row r="6" spans="1:54" ht="15">
      <c r="A6" s="193">
        <f>YampaRiverInflow.TotalOutflow!A6</f>
        <v>43525</v>
      </c>
      <c r="B6" s="165">
        <v>-17.29</v>
      </c>
      <c r="C6" s="165">
        <v>-17.29</v>
      </c>
      <c r="D6" s="165">
        <v>-17.29</v>
      </c>
      <c r="E6" s="235">
        <v>60.964930000000003</v>
      </c>
      <c r="F6" s="235">
        <v>9.2411200000000004</v>
      </c>
      <c r="G6" s="235">
        <v>34.107990000000001</v>
      </c>
      <c r="H6" s="235">
        <v>19.579360000000001</v>
      </c>
      <c r="I6" s="235">
        <v>21.266830000000002</v>
      </c>
      <c r="J6" s="235">
        <v>8.1764600000000005</v>
      </c>
      <c r="K6" s="235">
        <v>7.8801000000000005</v>
      </c>
      <c r="L6" s="235">
        <v>-16.084820000000001</v>
      </c>
      <c r="M6" s="235">
        <v>24.562889999999999</v>
      </c>
      <c r="N6" s="235">
        <v>-1.3683399999999999</v>
      </c>
      <c r="O6" s="235">
        <v>-30.239049999999999</v>
      </c>
      <c r="P6" s="235">
        <v>-0.40625</v>
      </c>
      <c r="Q6" s="235">
        <v>-2.8755600000000001</v>
      </c>
      <c r="R6" s="235">
        <v>-24.367049999999999</v>
      </c>
      <c r="S6" s="235">
        <v>-21.61571</v>
      </c>
      <c r="T6" s="235">
        <v>-7.1826499999999998</v>
      </c>
      <c r="U6" s="235">
        <v>-21.388090000000002</v>
      </c>
      <c r="V6" s="235">
        <v>-38.647570000000002</v>
      </c>
      <c r="W6" s="235">
        <v>-17.924779999999998</v>
      </c>
      <c r="X6" s="235">
        <v>-12.442740000000001</v>
      </c>
      <c r="Y6" s="235">
        <v>-43.985260000000004</v>
      </c>
      <c r="Z6" s="235">
        <v>-10.52102</v>
      </c>
      <c r="AA6" s="235">
        <v>-6.4350100000000001</v>
      </c>
      <c r="AB6" s="235">
        <v>-12.448540000000001</v>
      </c>
      <c r="AC6" s="235">
        <v>-11.11115</v>
      </c>
      <c r="AD6" s="235">
        <v>-14.26328</v>
      </c>
      <c r="AE6" s="235">
        <v>-15.209569999999999</v>
      </c>
      <c r="AF6" s="235">
        <v>-13.494590000000001</v>
      </c>
      <c r="AG6" s="235">
        <v>-13.53969</v>
      </c>
      <c r="AH6" s="235">
        <v>-18.373999999999999</v>
      </c>
      <c r="AI6" s="252">
        <v>-10.9312</v>
      </c>
      <c r="AJ6" s="252">
        <v>-22.812709999999999</v>
      </c>
      <c r="AK6" s="252">
        <v>-10.592450000000001</v>
      </c>
      <c r="AL6" s="252">
        <v>-11.9735317815</v>
      </c>
      <c r="AM6" s="252">
        <v>-21.396965078199997</v>
      </c>
      <c r="AN6" s="211"/>
      <c r="AO6" s="211"/>
      <c r="AP6" s="211"/>
      <c r="AQ6" s="211"/>
      <c r="AR6" s="211"/>
      <c r="AS6" s="211"/>
      <c r="AT6" s="211"/>
      <c r="AU6" s="211"/>
      <c r="AV6" s="211"/>
      <c r="AW6" s="211"/>
      <c r="AX6" s="211"/>
      <c r="AY6" s="211"/>
    </row>
    <row r="7" spans="1:54" ht="15">
      <c r="A7" s="193">
        <f>YampaRiverInflow.TotalOutflow!A7</f>
        <v>43556</v>
      </c>
      <c r="B7" s="165">
        <v>-20.108000000000001</v>
      </c>
      <c r="C7" s="165">
        <v>-20.108000000000001</v>
      </c>
      <c r="D7" s="165">
        <v>-20.108000000000001</v>
      </c>
      <c r="E7" s="235">
        <v>54.424519999999994</v>
      </c>
      <c r="F7" s="235">
        <v>12.133100000000001</v>
      </c>
      <c r="G7" s="235">
        <v>76.599170000000001</v>
      </c>
      <c r="H7" s="235">
        <v>-6.7857700000000003</v>
      </c>
      <c r="I7" s="235">
        <v>6.2441000000000004</v>
      </c>
      <c r="J7" s="235">
        <v>4.2861700000000003</v>
      </c>
      <c r="K7" s="235">
        <v>29.646259999999998</v>
      </c>
      <c r="L7" s="235">
        <v>28.972660000000001</v>
      </c>
      <c r="M7" s="235">
        <v>18.863569999999999</v>
      </c>
      <c r="N7" s="235">
        <v>13.24966</v>
      </c>
      <c r="O7" s="235">
        <v>-34.838769999999997</v>
      </c>
      <c r="P7" s="235">
        <v>-15.670870000000001</v>
      </c>
      <c r="Q7" s="235">
        <v>-12.345879999999999</v>
      </c>
      <c r="R7" s="235">
        <v>-24.792330000000003</v>
      </c>
      <c r="S7" s="235">
        <v>-15.55307</v>
      </c>
      <c r="T7" s="235">
        <v>-27.615380000000002</v>
      </c>
      <c r="U7" s="235">
        <v>-9.9768299999999996</v>
      </c>
      <c r="V7" s="235">
        <v>-7.8899799999999995</v>
      </c>
      <c r="W7" s="235">
        <v>-18.484590000000001</v>
      </c>
      <c r="X7" s="235">
        <v>-13.60337</v>
      </c>
      <c r="Y7" s="235">
        <v>-60.627809999999997</v>
      </c>
      <c r="Z7" s="235">
        <v>-9.7155499999999986</v>
      </c>
      <c r="AA7" s="235">
        <v>-15.310879999999999</v>
      </c>
      <c r="AB7" s="235">
        <v>3.4897600000000004</v>
      </c>
      <c r="AC7" s="235">
        <v>-16.877500000000001</v>
      </c>
      <c r="AD7" s="235">
        <v>-19.60941</v>
      </c>
      <c r="AE7" s="235">
        <v>-18.033900000000003</v>
      </c>
      <c r="AF7" s="235">
        <v>-6.3000600000000002</v>
      </c>
      <c r="AG7" s="235">
        <v>-13.78439</v>
      </c>
      <c r="AH7" s="235">
        <v>-16.949249999999999</v>
      </c>
      <c r="AI7" s="252">
        <v>-12.7826</v>
      </c>
      <c r="AJ7" s="252">
        <v>-23.694689999999998</v>
      </c>
      <c r="AK7" s="252">
        <v>-20.046709999999997</v>
      </c>
      <c r="AL7" s="252">
        <v>-21.301506761199999</v>
      </c>
      <c r="AM7" s="252">
        <v>-18.480803921300001</v>
      </c>
      <c r="AN7" s="211"/>
      <c r="AO7" s="211"/>
      <c r="AP7" s="211"/>
      <c r="AQ7" s="211"/>
      <c r="AR7" s="211"/>
      <c r="AS7" s="211"/>
      <c r="AT7" s="211"/>
      <c r="AU7" s="211"/>
      <c r="AV7" s="211"/>
      <c r="AW7" s="211"/>
      <c r="AX7" s="211"/>
      <c r="AY7" s="211"/>
    </row>
    <row r="8" spans="1:54" ht="15">
      <c r="A8" s="193">
        <f>YampaRiverInflow.TotalOutflow!A8</f>
        <v>43586</v>
      </c>
      <c r="B8" s="165">
        <v>-12.385999999999999</v>
      </c>
      <c r="C8" s="165">
        <v>-12.385999999999999</v>
      </c>
      <c r="D8" s="165">
        <v>-12.385999999999999</v>
      </c>
      <c r="E8" s="235">
        <v>25.669160000000002</v>
      </c>
      <c r="F8" s="235">
        <v>46.607790000000001</v>
      </c>
      <c r="G8" s="235">
        <v>81.077850000000012</v>
      </c>
      <c r="H8" s="235">
        <v>32.891910000000003</v>
      </c>
      <c r="I8" s="235">
        <v>32.762029999999996</v>
      </c>
      <c r="J8" s="235">
        <v>14.885899999999999</v>
      </c>
      <c r="K8" s="235">
        <v>9.8693099999999987</v>
      </c>
      <c r="L8" s="235">
        <v>49.975879999999997</v>
      </c>
      <c r="M8" s="235">
        <v>-7.9184299999999999</v>
      </c>
      <c r="N8" s="235">
        <v>11.12064</v>
      </c>
      <c r="O8" s="235">
        <v>-43.382190000000001</v>
      </c>
      <c r="P8" s="235">
        <v>-22.886580000000002</v>
      </c>
      <c r="Q8" s="235">
        <v>-11.17521</v>
      </c>
      <c r="R8" s="235">
        <v>-23.596910000000001</v>
      </c>
      <c r="S8" s="235">
        <v>-15.42226</v>
      </c>
      <c r="T8" s="235">
        <v>3.82769</v>
      </c>
      <c r="U8" s="235">
        <v>-8.7342700000000004</v>
      </c>
      <c r="V8" s="235">
        <v>-12.672180000000001</v>
      </c>
      <c r="W8" s="235">
        <v>-9.4568999999999992</v>
      </c>
      <c r="X8" s="235">
        <v>2.1620500000000002</v>
      </c>
      <c r="Y8" s="235">
        <v>6.1777799999999994</v>
      </c>
      <c r="Z8" s="235">
        <v>-11.006309999999999</v>
      </c>
      <c r="AA8" s="235">
        <v>-11.085049999999999</v>
      </c>
      <c r="AB8" s="235">
        <v>-22.195970000000003</v>
      </c>
      <c r="AC8" s="235">
        <v>-14.829829999999999</v>
      </c>
      <c r="AD8" s="235">
        <v>10.05152</v>
      </c>
      <c r="AE8" s="235">
        <v>-15.21618</v>
      </c>
      <c r="AF8" s="235">
        <v>-22.456689999999998</v>
      </c>
      <c r="AG8" s="235">
        <v>-5.2049700000000003</v>
      </c>
      <c r="AH8" s="235">
        <v>-18.830310000000001</v>
      </c>
      <c r="AI8" s="252">
        <v>-9.6620400000000011</v>
      </c>
      <c r="AJ8" s="252">
        <v>-14.13106</v>
      </c>
      <c r="AK8" s="252">
        <v>-15.37541</v>
      </c>
      <c r="AL8" s="252">
        <v>-17.183385914400002</v>
      </c>
      <c r="AM8" s="252">
        <v>-10.352921004100001</v>
      </c>
      <c r="AN8" s="211"/>
      <c r="AO8" s="211"/>
      <c r="AP8" s="211"/>
      <c r="AQ8" s="211"/>
      <c r="AR8" s="211"/>
      <c r="AS8" s="211"/>
      <c r="AT8" s="211"/>
      <c r="AU8" s="211"/>
      <c r="AV8" s="211"/>
      <c r="AW8" s="211"/>
      <c r="AX8" s="211"/>
      <c r="AY8" s="211"/>
    </row>
    <row r="9" spans="1:54" ht="15">
      <c r="A9" s="193">
        <f>YampaRiverInflow.TotalOutflow!A9</f>
        <v>43617</v>
      </c>
      <c r="B9" s="165">
        <v>-15.169</v>
      </c>
      <c r="C9" s="165">
        <v>-15.169</v>
      </c>
      <c r="D9" s="165">
        <v>-15.169</v>
      </c>
      <c r="E9" s="235">
        <v>36.7791</v>
      </c>
      <c r="F9" s="235">
        <v>47.801720000000003</v>
      </c>
      <c r="G9" s="235">
        <v>62.467669999999998</v>
      </c>
      <c r="H9" s="235">
        <v>43.907669999999996</v>
      </c>
      <c r="I9" s="235">
        <v>36.8551</v>
      </c>
      <c r="J9" s="235">
        <v>12.004910000000001</v>
      </c>
      <c r="K9" s="235">
        <v>7.7272400000000001</v>
      </c>
      <c r="L9" s="235">
        <v>40.933699999999995</v>
      </c>
      <c r="M9" s="235">
        <v>11.465860000000001</v>
      </c>
      <c r="N9" s="235">
        <v>16.794580000000003</v>
      </c>
      <c r="O9" s="235">
        <v>-46.634540000000001</v>
      </c>
      <c r="P9" s="235">
        <v>-19.443330000000003</v>
      </c>
      <c r="Q9" s="235">
        <v>7.9125299999999994</v>
      </c>
      <c r="R9" s="235">
        <v>-9.9691600000000005</v>
      </c>
      <c r="S9" s="235">
        <v>-16.600020000000001</v>
      </c>
      <c r="T9" s="235">
        <v>-10.217690000000001</v>
      </c>
      <c r="U9" s="235">
        <v>3.97357</v>
      </c>
      <c r="V9" s="235">
        <v>-3.1482399999999999</v>
      </c>
      <c r="W9" s="235">
        <v>-1.4221199999999998</v>
      </c>
      <c r="X9" s="235">
        <v>-38.834009999999999</v>
      </c>
      <c r="Y9" s="235">
        <v>-7.06473</v>
      </c>
      <c r="Z9" s="235">
        <v>1.8902699999999999</v>
      </c>
      <c r="AA9" s="235">
        <v>8.4872199999999989</v>
      </c>
      <c r="AB9" s="235">
        <v>0.80691999999999997</v>
      </c>
      <c r="AC9" s="235">
        <v>-6.2195200000000002</v>
      </c>
      <c r="AD9" s="235">
        <v>13.559850000000001</v>
      </c>
      <c r="AE9" s="235">
        <v>-8.6716299999999986</v>
      </c>
      <c r="AF9" s="235">
        <v>-7.92706</v>
      </c>
      <c r="AG9" s="235">
        <v>-2.6868400000000001</v>
      </c>
      <c r="AH9" s="235">
        <v>-23.401610000000002</v>
      </c>
      <c r="AI9" s="252">
        <v>-8.745379999999999</v>
      </c>
      <c r="AJ9" s="252">
        <v>-18.980650000000001</v>
      </c>
      <c r="AK9" s="252">
        <v>-16.096640000000001</v>
      </c>
      <c r="AL9" s="252">
        <v>-19.255974470100004</v>
      </c>
      <c r="AM9" s="252">
        <v>-18.6228715425</v>
      </c>
      <c r="AN9" s="211"/>
      <c r="AO9" s="211"/>
      <c r="AP9" s="211"/>
      <c r="AQ9" s="211"/>
      <c r="AR9" s="211"/>
      <c r="AS9" s="211"/>
      <c r="AT9" s="211"/>
      <c r="AU9" s="211"/>
      <c r="AV9" s="211"/>
      <c r="AW9" s="211"/>
      <c r="AX9" s="211"/>
      <c r="AY9" s="211"/>
    </row>
    <row r="10" spans="1:54" ht="15">
      <c r="A10" s="193">
        <f>YampaRiverInflow.TotalOutflow!A10</f>
        <v>43647</v>
      </c>
      <c r="B10" s="165">
        <v>-15.298999999999999</v>
      </c>
      <c r="C10" s="165">
        <v>-15.298999999999999</v>
      </c>
      <c r="D10" s="165">
        <v>-15.298999999999999</v>
      </c>
      <c r="E10" s="235">
        <v>72.870630000000006</v>
      </c>
      <c r="F10" s="235">
        <v>68.089640000000003</v>
      </c>
      <c r="G10" s="235">
        <v>60.205719999999999</v>
      </c>
      <c r="H10" s="235">
        <v>49.438319999999997</v>
      </c>
      <c r="I10" s="235">
        <v>32.877110000000002</v>
      </c>
      <c r="J10" s="235">
        <v>10.57719</v>
      </c>
      <c r="K10" s="235">
        <v>7.2024099999999995</v>
      </c>
      <c r="L10" s="235">
        <v>42.957050000000002</v>
      </c>
      <c r="M10" s="235">
        <v>25.683209999999999</v>
      </c>
      <c r="N10" s="235">
        <v>16.192450000000001</v>
      </c>
      <c r="O10" s="235">
        <v>-32.33464</v>
      </c>
      <c r="P10" s="235">
        <v>-28.353200000000001</v>
      </c>
      <c r="Q10" s="235">
        <v>-13.82734</v>
      </c>
      <c r="R10" s="235">
        <v>-8.2693600000000007</v>
      </c>
      <c r="S10" s="235">
        <v>-6.1791200000000002</v>
      </c>
      <c r="T10" s="235">
        <v>3.4561299999999999</v>
      </c>
      <c r="U10" s="235">
        <v>2.85033</v>
      </c>
      <c r="V10" s="235">
        <v>-5.2313599999999996</v>
      </c>
      <c r="W10" s="235">
        <v>-2.7631799999999997</v>
      </c>
      <c r="X10" s="235">
        <v>-11.48329</v>
      </c>
      <c r="Y10" s="235">
        <v>-12.351889999999999</v>
      </c>
      <c r="Z10" s="235">
        <v>-4.6287900000000004</v>
      </c>
      <c r="AA10" s="235">
        <v>-5.6995800000000001</v>
      </c>
      <c r="AB10" s="235">
        <v>1.1146199999999999</v>
      </c>
      <c r="AC10" s="235">
        <v>-1.95407</v>
      </c>
      <c r="AD10" s="235">
        <v>15.37031</v>
      </c>
      <c r="AE10" s="235">
        <v>-6.1843900000000005</v>
      </c>
      <c r="AF10" s="235">
        <v>2.6158600000000001</v>
      </c>
      <c r="AG10" s="235">
        <v>5.3711899999999995</v>
      </c>
      <c r="AH10" s="235">
        <v>-13.886209999999998</v>
      </c>
      <c r="AI10" s="252">
        <v>-10.38104</v>
      </c>
      <c r="AJ10" s="252">
        <v>-8.8864900000000002</v>
      </c>
      <c r="AK10" s="252">
        <v>-24.04243</v>
      </c>
      <c r="AL10" s="252">
        <v>-9.7753157925099998</v>
      </c>
      <c r="AM10" s="252">
        <v>-13.541234510899999</v>
      </c>
      <c r="AN10" s="211"/>
      <c r="AO10" s="211"/>
      <c r="AP10" s="211"/>
      <c r="AQ10" s="211"/>
      <c r="AR10" s="211"/>
      <c r="AS10" s="211"/>
      <c r="AT10" s="211"/>
      <c r="AU10" s="211"/>
      <c r="AV10" s="211"/>
      <c r="AW10" s="211"/>
      <c r="AX10" s="211"/>
      <c r="AY10" s="211"/>
    </row>
    <row r="11" spans="1:54" ht="15">
      <c r="A11" s="193">
        <f>YampaRiverInflow.TotalOutflow!A11</f>
        <v>43678</v>
      </c>
      <c r="B11" s="165">
        <v>-11.801</v>
      </c>
      <c r="C11" s="165">
        <v>-11.801</v>
      </c>
      <c r="D11" s="165">
        <v>-11.801</v>
      </c>
      <c r="E11" s="235">
        <v>74.391710000000003</v>
      </c>
      <c r="F11" s="235">
        <v>83.114260000000002</v>
      </c>
      <c r="G11" s="235">
        <v>64.003280000000004</v>
      </c>
      <c r="H11" s="235">
        <v>30.162470000000003</v>
      </c>
      <c r="I11" s="235">
        <v>25.66291</v>
      </c>
      <c r="J11" s="235">
        <v>47.366790000000002</v>
      </c>
      <c r="K11" s="235">
        <v>-3.6207199999999999</v>
      </c>
      <c r="L11" s="235">
        <v>8.2340900000000001</v>
      </c>
      <c r="M11" s="235">
        <v>1.0808900000000001</v>
      </c>
      <c r="N11" s="235">
        <v>9.8302700000000005</v>
      </c>
      <c r="O11" s="235">
        <v>-30.478750000000002</v>
      </c>
      <c r="P11" s="235">
        <v>-37.806379999999997</v>
      </c>
      <c r="Q11" s="235">
        <v>0.36157</v>
      </c>
      <c r="R11" s="235">
        <v>-21.721700000000002</v>
      </c>
      <c r="S11" s="235">
        <v>-32.771730000000005</v>
      </c>
      <c r="T11" s="235">
        <v>-3.3455599999999999</v>
      </c>
      <c r="U11" s="235">
        <v>5.3322599999999998</v>
      </c>
      <c r="V11" s="235">
        <v>-12.47739</v>
      </c>
      <c r="W11" s="235">
        <v>-10.764940000000001</v>
      </c>
      <c r="X11" s="235">
        <v>-12.411370000000002</v>
      </c>
      <c r="Y11" s="235">
        <v>-5.8684500000000002</v>
      </c>
      <c r="Z11" s="235">
        <v>-7.3342000000000001</v>
      </c>
      <c r="AA11" s="235">
        <v>-0.58257000000000003</v>
      </c>
      <c r="AB11" s="235">
        <v>-2.9759099999999998</v>
      </c>
      <c r="AC11" s="235">
        <v>-4.9262499999999996</v>
      </c>
      <c r="AD11" s="235">
        <v>7.4216999999999995</v>
      </c>
      <c r="AE11" s="235">
        <v>-6.2596699999999998</v>
      </c>
      <c r="AF11" s="235">
        <v>-3.49715</v>
      </c>
      <c r="AG11" s="235">
        <v>-8.0988400000000009</v>
      </c>
      <c r="AH11" s="235">
        <v>-12.211690000000001</v>
      </c>
      <c r="AI11" s="252">
        <v>-5.9300299999999995</v>
      </c>
      <c r="AJ11" s="252">
        <v>-10.645899999999999</v>
      </c>
      <c r="AK11" s="252">
        <v>-16.45506</v>
      </c>
      <c r="AL11" s="252">
        <v>-6.1211380751300002</v>
      </c>
      <c r="AM11" s="252">
        <v>-16.4951205805</v>
      </c>
      <c r="AN11" s="211"/>
      <c r="AO11" s="211"/>
      <c r="AP11" s="211"/>
      <c r="AQ11" s="211"/>
      <c r="AR11" s="211"/>
      <c r="AS11" s="211"/>
      <c r="AT11" s="211"/>
      <c r="AU11" s="211"/>
      <c r="AV11" s="211"/>
      <c r="AW11" s="211"/>
      <c r="AX11" s="211"/>
      <c r="AY11" s="211"/>
    </row>
    <row r="12" spans="1:54" ht="15">
      <c r="A12" s="193">
        <f>YampaRiverInflow.TotalOutflow!A12</f>
        <v>43709</v>
      </c>
      <c r="B12" s="165">
        <v>-12.41</v>
      </c>
      <c r="C12" s="165">
        <v>-12.41</v>
      </c>
      <c r="D12" s="165">
        <v>-12.41</v>
      </c>
      <c r="E12" s="235">
        <v>15.569330000000001</v>
      </c>
      <c r="F12" s="235">
        <v>17.491540000000001</v>
      </c>
      <c r="G12" s="235">
        <v>90.030710000000013</v>
      </c>
      <c r="H12" s="235">
        <v>37.451620000000005</v>
      </c>
      <c r="I12" s="235">
        <v>29.726150000000001</v>
      </c>
      <c r="J12" s="235">
        <v>21.405069999999998</v>
      </c>
      <c r="K12" s="235">
        <v>-6.1849399999999992</v>
      </c>
      <c r="L12" s="235">
        <v>-13.40967</v>
      </c>
      <c r="M12" s="235">
        <v>4.8451000000000004</v>
      </c>
      <c r="N12" s="235">
        <v>10.459700000000002</v>
      </c>
      <c r="O12" s="235">
        <v>-32.106940000000002</v>
      </c>
      <c r="P12" s="235">
        <v>-14.36115</v>
      </c>
      <c r="Q12" s="235">
        <v>6.0761099999999999</v>
      </c>
      <c r="R12" s="235">
        <v>2.1292300000000002</v>
      </c>
      <c r="S12" s="235">
        <v>3.4588800000000002</v>
      </c>
      <c r="T12" s="235">
        <v>-3.5141100000000001</v>
      </c>
      <c r="U12" s="235">
        <v>2.3970700000000003</v>
      </c>
      <c r="V12" s="235">
        <v>-14.862719999999999</v>
      </c>
      <c r="W12" s="235">
        <v>10.64911</v>
      </c>
      <c r="X12" s="235">
        <v>1.2162899999999999</v>
      </c>
      <c r="Y12" s="235">
        <v>-3.2352600000000002</v>
      </c>
      <c r="Z12" s="235">
        <v>3.2015500000000001</v>
      </c>
      <c r="AA12" s="235">
        <v>-2.03647</v>
      </c>
      <c r="AB12" s="235">
        <v>4.6902200000000001</v>
      </c>
      <c r="AC12" s="235">
        <v>-2.4659599999999999</v>
      </c>
      <c r="AD12" s="235">
        <v>2.1341199999999998</v>
      </c>
      <c r="AE12" s="235">
        <v>-3.6479999999999999E-2</v>
      </c>
      <c r="AF12" s="235">
        <v>3.5242300000000002</v>
      </c>
      <c r="AG12" s="235">
        <v>2.30775</v>
      </c>
      <c r="AH12" s="235">
        <v>-2.1289499999999997</v>
      </c>
      <c r="AI12" s="252">
        <v>-5.9721000000000002</v>
      </c>
      <c r="AJ12" s="252">
        <v>-4.7625399999999996</v>
      </c>
      <c r="AK12" s="252">
        <v>-11.23626</v>
      </c>
      <c r="AL12" s="252">
        <v>-5.9217293134800002</v>
      </c>
      <c r="AM12" s="252">
        <v>-16.066383176799999</v>
      </c>
      <c r="AN12" s="211"/>
      <c r="AO12" s="211"/>
      <c r="AP12" s="211"/>
      <c r="AQ12" s="211"/>
      <c r="AR12" s="211"/>
      <c r="AS12" s="211"/>
      <c r="AT12" s="211"/>
      <c r="AU12" s="211"/>
      <c r="AV12" s="211"/>
      <c r="AW12" s="211"/>
      <c r="AX12" s="211"/>
      <c r="AY12" s="211"/>
    </row>
    <row r="13" spans="1:54" ht="15">
      <c r="A13" s="193">
        <f>YampaRiverInflow.TotalOutflow!A13</f>
        <v>43739</v>
      </c>
      <c r="B13" s="165">
        <v>-3.8140000000000001</v>
      </c>
      <c r="C13" s="165">
        <v>-3.8140000000000001</v>
      </c>
      <c r="D13" s="165">
        <v>-3.8140000000000001</v>
      </c>
      <c r="E13" s="235">
        <v>11.770820000000001</v>
      </c>
      <c r="F13" s="235">
        <v>29.394490000000001</v>
      </c>
      <c r="G13" s="235">
        <v>133.46231</v>
      </c>
      <c r="H13" s="235">
        <v>-7.9622099999999998</v>
      </c>
      <c r="I13" s="235">
        <v>14.659660000000001</v>
      </c>
      <c r="J13" s="235">
        <v>6.4712700000000005</v>
      </c>
      <c r="K13" s="235">
        <v>-4.5573800000000002</v>
      </c>
      <c r="L13" s="235">
        <v>16.089169999999999</v>
      </c>
      <c r="M13" s="235">
        <v>2.3823400000000001</v>
      </c>
      <c r="N13" s="235">
        <v>-2.3206700000000002</v>
      </c>
      <c r="O13" s="235">
        <v>-31.9285</v>
      </c>
      <c r="P13" s="235">
        <v>-8.5193500000000011</v>
      </c>
      <c r="Q13" s="235">
        <v>-12.10599</v>
      </c>
      <c r="R13" s="235">
        <v>-6.4365399999999999</v>
      </c>
      <c r="S13" s="235">
        <v>-9.3328700000000016</v>
      </c>
      <c r="T13" s="235">
        <v>8.7130799999999997</v>
      </c>
      <c r="U13" s="235">
        <v>6.0392799999999998</v>
      </c>
      <c r="V13" s="235">
        <v>-14.376950000000001</v>
      </c>
      <c r="W13" s="235">
        <v>11.44023</v>
      </c>
      <c r="X13" s="235">
        <v>-2.2667899999999999</v>
      </c>
      <c r="Y13" s="235">
        <v>12.561069999999999</v>
      </c>
      <c r="Z13" s="235">
        <v>9.3788400000000003</v>
      </c>
      <c r="AA13" s="235">
        <v>7.2322499999999996</v>
      </c>
      <c r="AB13" s="235">
        <v>17.66301</v>
      </c>
      <c r="AC13" s="235">
        <v>17.936130000000002</v>
      </c>
      <c r="AD13" s="235">
        <v>19.500349999999997</v>
      </c>
      <c r="AE13" s="235">
        <v>0.40545999999999999</v>
      </c>
      <c r="AF13" s="235">
        <v>-3.57796</v>
      </c>
      <c r="AG13" s="235">
        <v>-7.8305600000000002</v>
      </c>
      <c r="AH13" s="235">
        <v>5.5783399999999999</v>
      </c>
      <c r="AI13" s="252">
        <v>7.1333100000000007</v>
      </c>
      <c r="AJ13" s="252">
        <v>-3.07572</v>
      </c>
      <c r="AK13" s="252">
        <v>-12.67216</v>
      </c>
      <c r="AL13" s="252">
        <v>9.5933321672099989</v>
      </c>
      <c r="AM13" s="252">
        <v>-7.3716004105100001</v>
      </c>
      <c r="AN13" s="211"/>
      <c r="AO13" s="211"/>
      <c r="AP13" s="211"/>
      <c r="AQ13" s="211"/>
      <c r="AR13" s="211"/>
      <c r="AS13" s="211"/>
      <c r="AT13" s="211"/>
      <c r="AU13" s="211"/>
      <c r="AV13" s="211"/>
      <c r="AW13" s="211"/>
      <c r="AX13" s="211"/>
      <c r="AY13" s="211"/>
    </row>
    <row r="14" spans="1:54" ht="15">
      <c r="A14" s="193">
        <f>YampaRiverInflow.TotalOutflow!A14</f>
        <v>43770</v>
      </c>
      <c r="B14" s="165">
        <v>-12.486000000000001</v>
      </c>
      <c r="C14" s="165">
        <v>-12.486000000000001</v>
      </c>
      <c r="D14" s="165">
        <v>-12.486000000000001</v>
      </c>
      <c r="E14" s="235">
        <v>7.9291700000000001</v>
      </c>
      <c r="F14" s="235">
        <v>-2.7989000000000002</v>
      </c>
      <c r="G14" s="235">
        <v>52.581679999999999</v>
      </c>
      <c r="H14" s="235">
        <v>19.1631</v>
      </c>
      <c r="I14" s="235">
        <v>8.3231599999999997</v>
      </c>
      <c r="J14" s="235">
        <v>-4.9865000000000004</v>
      </c>
      <c r="K14" s="235">
        <v>15.50897</v>
      </c>
      <c r="L14" s="235">
        <v>11.76432</v>
      </c>
      <c r="M14" s="235">
        <v>31.527560000000001</v>
      </c>
      <c r="N14" s="235">
        <v>-3.2050900000000002</v>
      </c>
      <c r="O14" s="235">
        <v>-23.295529999999999</v>
      </c>
      <c r="P14" s="235">
        <v>-17.111999999999998</v>
      </c>
      <c r="Q14" s="235">
        <v>-11.698649999999999</v>
      </c>
      <c r="R14" s="235">
        <v>-40.886620000000001</v>
      </c>
      <c r="S14" s="235">
        <v>8.8454099999999993</v>
      </c>
      <c r="T14" s="235">
        <v>8.6155300000000015</v>
      </c>
      <c r="U14" s="235">
        <v>-6.0922700000000001</v>
      </c>
      <c r="V14" s="235">
        <v>-18.06193</v>
      </c>
      <c r="W14" s="235">
        <v>-2.7934000000000001</v>
      </c>
      <c r="X14" s="235">
        <v>14.61594</v>
      </c>
      <c r="Y14" s="235">
        <v>1.1808599999999998</v>
      </c>
      <c r="Z14" s="235">
        <v>-1.2787599999999999</v>
      </c>
      <c r="AA14" s="235">
        <v>-0.85072999999999999</v>
      </c>
      <c r="AB14" s="235">
        <v>-7.69496</v>
      </c>
      <c r="AC14" s="235">
        <v>-25.293230000000001</v>
      </c>
      <c r="AD14" s="235">
        <v>14.929360000000001</v>
      </c>
      <c r="AE14" s="235">
        <v>-6.5592299999999994</v>
      </c>
      <c r="AF14" s="235">
        <v>-12.624499999999999</v>
      </c>
      <c r="AG14" s="235">
        <v>-15.31161</v>
      </c>
      <c r="AH14" s="235">
        <v>-29.335889999999999</v>
      </c>
      <c r="AI14" s="252">
        <v>-11.260489999999999</v>
      </c>
      <c r="AJ14" s="252">
        <v>-11.40968</v>
      </c>
      <c r="AK14" s="252">
        <v>4.0670200000000003</v>
      </c>
      <c r="AL14" s="252">
        <v>-5.6661833634400001</v>
      </c>
      <c r="AM14" s="252">
        <v>-13.579297370099999</v>
      </c>
      <c r="AN14" s="211"/>
      <c r="AO14" s="211"/>
      <c r="AP14" s="211"/>
      <c r="AQ14" s="211"/>
      <c r="AR14" s="211"/>
      <c r="AS14" s="211"/>
      <c r="AT14" s="211"/>
      <c r="AU14" s="211"/>
      <c r="AV14" s="211"/>
      <c r="AW14" s="211"/>
      <c r="AX14" s="211"/>
      <c r="AY14" s="211"/>
    </row>
    <row r="15" spans="1:54" ht="15">
      <c r="A15" s="193">
        <f>YampaRiverInflow.TotalOutflow!A15</f>
        <v>43800</v>
      </c>
      <c r="B15" s="165">
        <v>-11.619</v>
      </c>
      <c r="C15" s="165">
        <v>-11.619</v>
      </c>
      <c r="D15" s="165">
        <v>-11.619</v>
      </c>
      <c r="E15" s="235">
        <v>0.70411000000000001</v>
      </c>
      <c r="F15" s="235">
        <v>-2.0269400000000002</v>
      </c>
      <c r="G15" s="235">
        <v>51.959830000000004</v>
      </c>
      <c r="H15" s="235">
        <v>32.17351</v>
      </c>
      <c r="I15" s="235">
        <v>27.887509999999999</v>
      </c>
      <c r="J15" s="235">
        <v>-7.8382100000000001</v>
      </c>
      <c r="K15" s="235">
        <v>-32.544939999999997</v>
      </c>
      <c r="L15" s="235">
        <v>-18.25207</v>
      </c>
      <c r="M15" s="235">
        <v>0.23571999999999999</v>
      </c>
      <c r="N15" s="235">
        <v>-17.19848</v>
      </c>
      <c r="O15" s="235">
        <v>-15.513</v>
      </c>
      <c r="P15" s="235">
        <v>-23.537050000000001</v>
      </c>
      <c r="Q15" s="235">
        <v>-21.342089999999999</v>
      </c>
      <c r="R15" s="235">
        <v>-25.91873</v>
      </c>
      <c r="S15" s="235">
        <v>-8.1638900000000003</v>
      </c>
      <c r="T15" s="235">
        <v>-7.6459899999999994</v>
      </c>
      <c r="U15" s="235">
        <v>-41.546080000000003</v>
      </c>
      <c r="V15" s="235">
        <v>-20.32019</v>
      </c>
      <c r="W15" s="235">
        <v>-22.775419999999997</v>
      </c>
      <c r="X15" s="235">
        <v>-20.00853</v>
      </c>
      <c r="Y15" s="235">
        <v>-16.126649999999998</v>
      </c>
      <c r="Z15" s="235">
        <v>-14.551170000000001</v>
      </c>
      <c r="AA15" s="235">
        <v>-9.3304200000000002</v>
      </c>
      <c r="AB15" s="235">
        <v>-15.43425</v>
      </c>
      <c r="AC15" s="235">
        <v>-9.6678799999999985</v>
      </c>
      <c r="AD15" s="235">
        <v>2.13557</v>
      </c>
      <c r="AE15" s="235">
        <v>-15.070690000000001</v>
      </c>
      <c r="AF15" s="235">
        <v>-14.155530000000001</v>
      </c>
      <c r="AG15" s="235">
        <v>-24.016959999999997</v>
      </c>
      <c r="AH15" s="235">
        <v>-14.53312</v>
      </c>
      <c r="AI15" s="252">
        <v>-28.044779999999999</v>
      </c>
      <c r="AJ15" s="252">
        <v>-6.3832500000000003</v>
      </c>
      <c r="AK15" s="252">
        <v>-10.085459999999999</v>
      </c>
      <c r="AL15" s="252">
        <v>-1.7760761056900001</v>
      </c>
      <c r="AM15" s="252">
        <v>-12.813628441100001</v>
      </c>
      <c r="AN15" s="211"/>
      <c r="AO15" s="211"/>
      <c r="AP15" s="211"/>
      <c r="AQ15" s="211"/>
      <c r="AR15" s="211"/>
      <c r="AS15" s="211"/>
      <c r="AT15" s="211"/>
      <c r="AU15" s="211"/>
      <c r="AV15" s="211"/>
      <c r="AW15" s="211"/>
      <c r="AX15" s="211"/>
      <c r="AY15" s="211"/>
    </row>
    <row r="16" spans="1:54" ht="15">
      <c r="A16" s="193">
        <f>YampaRiverInflow.TotalOutflow!A16</f>
        <v>43831</v>
      </c>
      <c r="B16" s="165">
        <v>-19.077000000000002</v>
      </c>
      <c r="C16" s="165">
        <v>-19.077000000000002</v>
      </c>
      <c r="D16" s="165">
        <v>-19.077000000000002</v>
      </c>
      <c r="E16" s="235">
        <v>-4.1834899999999999</v>
      </c>
      <c r="F16" s="235">
        <v>31.439830000000001</v>
      </c>
      <c r="G16" s="235">
        <v>31.442490000000003</v>
      </c>
      <c r="H16" s="235">
        <v>-8.1626999999999992</v>
      </c>
      <c r="I16" s="235">
        <v>-9.4905600000000003</v>
      </c>
      <c r="J16" s="235">
        <v>-16.206330000000001</v>
      </c>
      <c r="K16" s="235">
        <v>-67.403059999999996</v>
      </c>
      <c r="L16" s="235">
        <v>5.3257399999999997</v>
      </c>
      <c r="M16" s="235">
        <v>-10.554080000000001</v>
      </c>
      <c r="N16" s="235">
        <v>-12.17793</v>
      </c>
      <c r="O16" s="235">
        <v>-5.2285699999999995</v>
      </c>
      <c r="P16" s="235">
        <v>-11.82418</v>
      </c>
      <c r="Q16" s="235">
        <v>-0.35291</v>
      </c>
      <c r="R16" s="235">
        <v>-9.4022099999999984</v>
      </c>
      <c r="S16" s="235">
        <v>-2.2324000000000002</v>
      </c>
      <c r="T16" s="235">
        <v>-13.06556</v>
      </c>
      <c r="U16" s="235">
        <v>-23.842459999999999</v>
      </c>
      <c r="V16" s="235">
        <v>-22.88402</v>
      </c>
      <c r="W16" s="235">
        <v>-9.2863400000000009</v>
      </c>
      <c r="X16" s="235">
        <v>2.0555400000000001</v>
      </c>
      <c r="Y16" s="235">
        <v>-8.3692099999999989</v>
      </c>
      <c r="Z16" s="235">
        <v>-7.36435</v>
      </c>
      <c r="AA16" s="235">
        <v>-10.88565</v>
      </c>
      <c r="AB16" s="235">
        <v>0.18258000000000002</v>
      </c>
      <c r="AC16" s="235">
        <v>-24.099160000000001</v>
      </c>
      <c r="AD16" s="235">
        <v>-10.99343</v>
      </c>
      <c r="AE16" s="235">
        <v>-17.351569999999999</v>
      </c>
      <c r="AF16" s="235">
        <v>-15.120850000000001</v>
      </c>
      <c r="AG16" s="235">
        <v>-15.297610000000001</v>
      </c>
      <c r="AH16" s="235">
        <v>-7.4300500000000005</v>
      </c>
      <c r="AI16" s="252">
        <v>-23.203659999999999</v>
      </c>
      <c r="AJ16" s="252">
        <v>-11.24441</v>
      </c>
      <c r="AK16" s="252">
        <v>-7.0866850672100004</v>
      </c>
      <c r="AL16" s="252">
        <v>-21.8410222298</v>
      </c>
      <c r="AM16" s="252">
        <v>32.649590000000003</v>
      </c>
      <c r="AN16" s="211"/>
      <c r="AO16" s="211"/>
      <c r="AP16" s="211"/>
      <c r="AQ16" s="211"/>
      <c r="AR16" s="211"/>
      <c r="AS16" s="211"/>
      <c r="AT16" s="211"/>
      <c r="AU16" s="211"/>
      <c r="AV16" s="211"/>
      <c r="AW16" s="211"/>
      <c r="AX16" s="211"/>
      <c r="AY16" s="211"/>
    </row>
    <row r="17" spans="1:51" ht="15">
      <c r="A17" s="193">
        <f>YampaRiverInflow.TotalOutflow!A17</f>
        <v>43862</v>
      </c>
      <c r="B17" s="165">
        <v>-14.898999999999999</v>
      </c>
      <c r="C17" s="165">
        <v>-14.898999999999999</v>
      </c>
      <c r="D17" s="165">
        <v>-14.898999999999999</v>
      </c>
      <c r="E17" s="235">
        <v>1.9350000000000001</v>
      </c>
      <c r="F17" s="235">
        <v>22.693020000000001</v>
      </c>
      <c r="G17" s="235">
        <v>32.191499999999998</v>
      </c>
      <c r="H17" s="235">
        <v>-14.345370000000001</v>
      </c>
      <c r="I17" s="235">
        <v>0.28820999999999997</v>
      </c>
      <c r="J17" s="235">
        <v>24.75806</v>
      </c>
      <c r="K17" s="235">
        <v>-0.71377000000000002</v>
      </c>
      <c r="L17" s="235">
        <v>-17.479389999999999</v>
      </c>
      <c r="M17" s="235">
        <v>7.1028599999999997</v>
      </c>
      <c r="N17" s="235">
        <v>-20.612359999999999</v>
      </c>
      <c r="O17" s="235">
        <v>-3.8160700000000003</v>
      </c>
      <c r="P17" s="235">
        <v>12.07672</v>
      </c>
      <c r="Q17" s="235">
        <v>-6.4777399999999998</v>
      </c>
      <c r="R17" s="235">
        <v>-3.1795599999999999</v>
      </c>
      <c r="S17" s="235">
        <v>-18.78584</v>
      </c>
      <c r="T17" s="235">
        <v>-15.19333</v>
      </c>
      <c r="U17" s="235">
        <v>16.79738</v>
      </c>
      <c r="V17" s="235">
        <v>-14.575379999999999</v>
      </c>
      <c r="W17" s="235">
        <v>-10.293559999999999</v>
      </c>
      <c r="X17" s="235">
        <v>-6.9536000000000007</v>
      </c>
      <c r="Y17" s="235">
        <v>-5.6801599999999999</v>
      </c>
      <c r="Z17" s="235">
        <v>-3.35554</v>
      </c>
      <c r="AA17" s="235">
        <v>-8.1621500000000005</v>
      </c>
      <c r="AB17" s="235">
        <v>2.4570000000000002E-2</v>
      </c>
      <c r="AC17" s="235">
        <v>-7.1100200000000005</v>
      </c>
      <c r="AD17" s="235">
        <v>-6.7532899999999998</v>
      </c>
      <c r="AE17" s="235">
        <v>-2.0011099999999997</v>
      </c>
      <c r="AF17" s="235">
        <v>-7.8896199999999999</v>
      </c>
      <c r="AG17" s="235">
        <v>-3.9773800000000001</v>
      </c>
      <c r="AH17" s="235">
        <v>-10.08442</v>
      </c>
      <c r="AI17" s="252">
        <v>-18.090959999999999</v>
      </c>
      <c r="AJ17" s="252">
        <v>-11.6091</v>
      </c>
      <c r="AK17" s="252">
        <v>-21.548820344999999</v>
      </c>
      <c r="AL17" s="252">
        <v>-7.5980226642700002</v>
      </c>
      <c r="AM17" s="252">
        <v>26.56495</v>
      </c>
      <c r="AN17" s="211"/>
      <c r="AO17" s="211"/>
      <c r="AP17" s="211"/>
      <c r="AQ17" s="211"/>
      <c r="AR17" s="211"/>
      <c r="AS17" s="211"/>
      <c r="AT17" s="211"/>
      <c r="AU17" s="211"/>
      <c r="AV17" s="211"/>
      <c r="AW17" s="211"/>
      <c r="AX17" s="211"/>
      <c r="AY17" s="211"/>
    </row>
    <row r="18" spans="1:51" ht="15">
      <c r="A18" s="193">
        <f>YampaRiverInflow.TotalOutflow!A18</f>
        <v>43891</v>
      </c>
      <c r="B18" s="165">
        <v>-17.29</v>
      </c>
      <c r="C18" s="165">
        <v>-17.29</v>
      </c>
      <c r="D18" s="165">
        <v>-17.29</v>
      </c>
      <c r="E18" s="235">
        <v>9.2411200000000004</v>
      </c>
      <c r="F18" s="235">
        <v>34.107990000000001</v>
      </c>
      <c r="G18" s="235">
        <v>19.579360000000001</v>
      </c>
      <c r="H18" s="235">
        <v>21.266830000000002</v>
      </c>
      <c r="I18" s="235">
        <v>8.1764600000000005</v>
      </c>
      <c r="J18" s="235">
        <v>7.8801000000000005</v>
      </c>
      <c r="K18" s="235">
        <v>-16.084820000000001</v>
      </c>
      <c r="L18" s="235">
        <v>24.562889999999999</v>
      </c>
      <c r="M18" s="235">
        <v>-1.3683399999999999</v>
      </c>
      <c r="N18" s="235">
        <v>-30.239049999999999</v>
      </c>
      <c r="O18" s="235">
        <v>-0.40625</v>
      </c>
      <c r="P18" s="235">
        <v>-2.8755600000000001</v>
      </c>
      <c r="Q18" s="235">
        <v>-24.367049999999999</v>
      </c>
      <c r="R18" s="235">
        <v>-21.61571</v>
      </c>
      <c r="S18" s="235">
        <v>-7.1826499999999998</v>
      </c>
      <c r="T18" s="235">
        <v>-21.388090000000002</v>
      </c>
      <c r="U18" s="235">
        <v>-38.647570000000002</v>
      </c>
      <c r="V18" s="235">
        <v>-17.924779999999998</v>
      </c>
      <c r="W18" s="235">
        <v>-12.442740000000001</v>
      </c>
      <c r="X18" s="235">
        <v>-43.985260000000004</v>
      </c>
      <c r="Y18" s="235">
        <v>-10.52102</v>
      </c>
      <c r="Z18" s="235">
        <v>-6.4350100000000001</v>
      </c>
      <c r="AA18" s="235">
        <v>-12.448540000000001</v>
      </c>
      <c r="AB18" s="235">
        <v>-11.11115</v>
      </c>
      <c r="AC18" s="235">
        <v>-14.26328</v>
      </c>
      <c r="AD18" s="235">
        <v>-15.209569999999999</v>
      </c>
      <c r="AE18" s="235">
        <v>-13.494590000000001</v>
      </c>
      <c r="AF18" s="235">
        <v>-13.53969</v>
      </c>
      <c r="AG18" s="235">
        <v>-18.373999999999999</v>
      </c>
      <c r="AH18" s="235">
        <v>-10.9312</v>
      </c>
      <c r="AI18" s="252">
        <v>-22.812709999999999</v>
      </c>
      <c r="AJ18" s="252">
        <v>-10.592450000000001</v>
      </c>
      <c r="AK18" s="252">
        <v>-11.9735317815</v>
      </c>
      <c r="AL18" s="252">
        <v>-21.396965078199997</v>
      </c>
      <c r="AM18" s="252">
        <v>60.964930000000003</v>
      </c>
      <c r="AN18" s="211"/>
      <c r="AO18" s="211"/>
      <c r="AP18" s="211"/>
      <c r="AQ18" s="211"/>
      <c r="AR18" s="211"/>
      <c r="AS18" s="211"/>
      <c r="AT18" s="211"/>
      <c r="AU18" s="211"/>
      <c r="AV18" s="211"/>
      <c r="AW18" s="211"/>
      <c r="AX18" s="211"/>
      <c r="AY18" s="211"/>
    </row>
    <row r="19" spans="1:51" ht="15">
      <c r="A19" s="193">
        <f>YampaRiverInflow.TotalOutflow!A19</f>
        <v>43922</v>
      </c>
      <c r="B19" s="165">
        <v>-20.108000000000001</v>
      </c>
      <c r="C19" s="165">
        <v>-20.108000000000001</v>
      </c>
      <c r="D19" s="165">
        <v>-20.108000000000001</v>
      </c>
      <c r="E19" s="235">
        <v>12.133100000000001</v>
      </c>
      <c r="F19" s="235">
        <v>76.599170000000001</v>
      </c>
      <c r="G19" s="235">
        <v>-6.7857700000000003</v>
      </c>
      <c r="H19" s="235">
        <v>6.2441000000000004</v>
      </c>
      <c r="I19" s="235">
        <v>4.2861700000000003</v>
      </c>
      <c r="J19" s="235">
        <v>29.646259999999998</v>
      </c>
      <c r="K19" s="235">
        <v>28.972660000000001</v>
      </c>
      <c r="L19" s="235">
        <v>18.863569999999999</v>
      </c>
      <c r="M19" s="235">
        <v>13.24966</v>
      </c>
      <c r="N19" s="235">
        <v>-34.838769999999997</v>
      </c>
      <c r="O19" s="235">
        <v>-15.670870000000001</v>
      </c>
      <c r="P19" s="235">
        <v>-12.345879999999999</v>
      </c>
      <c r="Q19" s="235">
        <v>-24.792330000000003</v>
      </c>
      <c r="R19" s="235">
        <v>-15.55307</v>
      </c>
      <c r="S19" s="235">
        <v>-27.615380000000002</v>
      </c>
      <c r="T19" s="235">
        <v>-9.9768299999999996</v>
      </c>
      <c r="U19" s="235">
        <v>-7.8899799999999995</v>
      </c>
      <c r="V19" s="235">
        <v>-18.484590000000001</v>
      </c>
      <c r="W19" s="235">
        <v>-13.60337</v>
      </c>
      <c r="X19" s="235">
        <v>-60.627809999999997</v>
      </c>
      <c r="Y19" s="235">
        <v>-9.7155499999999986</v>
      </c>
      <c r="Z19" s="235">
        <v>-15.310879999999999</v>
      </c>
      <c r="AA19" s="235">
        <v>3.4897600000000004</v>
      </c>
      <c r="AB19" s="235">
        <v>-16.877500000000001</v>
      </c>
      <c r="AC19" s="235">
        <v>-19.60941</v>
      </c>
      <c r="AD19" s="235">
        <v>-18.033900000000003</v>
      </c>
      <c r="AE19" s="235">
        <v>-6.3000600000000002</v>
      </c>
      <c r="AF19" s="235">
        <v>-13.78439</v>
      </c>
      <c r="AG19" s="235">
        <v>-16.949249999999999</v>
      </c>
      <c r="AH19" s="235">
        <v>-12.7826</v>
      </c>
      <c r="AI19" s="252">
        <v>-23.694689999999998</v>
      </c>
      <c r="AJ19" s="252">
        <v>-20.046709999999997</v>
      </c>
      <c r="AK19" s="252">
        <v>-21.301506761199999</v>
      </c>
      <c r="AL19" s="252">
        <v>-18.480803921300001</v>
      </c>
      <c r="AM19" s="252">
        <v>54.424519999999994</v>
      </c>
      <c r="AN19" s="211"/>
      <c r="AO19" s="211"/>
      <c r="AP19" s="211"/>
      <c r="AQ19" s="211"/>
      <c r="AR19" s="211"/>
      <c r="AS19" s="211"/>
      <c r="AT19" s="211"/>
      <c r="AU19" s="211"/>
      <c r="AV19" s="211"/>
      <c r="AW19" s="211"/>
      <c r="AX19" s="211"/>
      <c r="AY19" s="211"/>
    </row>
    <row r="20" spans="1:51" ht="15">
      <c r="A20" s="193">
        <f>YampaRiverInflow.TotalOutflow!A20</f>
        <v>43952</v>
      </c>
      <c r="B20" s="165">
        <v>-12.385999999999999</v>
      </c>
      <c r="C20" s="165">
        <v>-12.385999999999999</v>
      </c>
      <c r="D20" s="165">
        <v>-12.385999999999999</v>
      </c>
      <c r="E20" s="235">
        <v>46.607790000000001</v>
      </c>
      <c r="F20" s="235">
        <v>81.077850000000012</v>
      </c>
      <c r="G20" s="235">
        <v>32.891910000000003</v>
      </c>
      <c r="H20" s="235">
        <v>32.762029999999996</v>
      </c>
      <c r="I20" s="235">
        <v>14.885899999999999</v>
      </c>
      <c r="J20" s="235">
        <v>9.8693099999999987</v>
      </c>
      <c r="K20" s="235">
        <v>49.975879999999997</v>
      </c>
      <c r="L20" s="235">
        <v>-7.9184299999999999</v>
      </c>
      <c r="M20" s="235">
        <v>11.12064</v>
      </c>
      <c r="N20" s="235">
        <v>-43.382190000000001</v>
      </c>
      <c r="O20" s="235">
        <v>-22.886580000000002</v>
      </c>
      <c r="P20" s="235">
        <v>-11.17521</v>
      </c>
      <c r="Q20" s="235">
        <v>-23.596910000000001</v>
      </c>
      <c r="R20" s="235">
        <v>-15.42226</v>
      </c>
      <c r="S20" s="235">
        <v>3.82769</v>
      </c>
      <c r="T20" s="235">
        <v>-8.7342700000000004</v>
      </c>
      <c r="U20" s="235">
        <v>-12.672180000000001</v>
      </c>
      <c r="V20" s="235">
        <v>-9.4568999999999992</v>
      </c>
      <c r="W20" s="235">
        <v>2.1620500000000002</v>
      </c>
      <c r="X20" s="235">
        <v>6.1777799999999994</v>
      </c>
      <c r="Y20" s="235">
        <v>-11.006309999999999</v>
      </c>
      <c r="Z20" s="235">
        <v>-11.085049999999999</v>
      </c>
      <c r="AA20" s="235">
        <v>-22.195970000000003</v>
      </c>
      <c r="AB20" s="235">
        <v>-14.829829999999999</v>
      </c>
      <c r="AC20" s="235">
        <v>10.05152</v>
      </c>
      <c r="AD20" s="235">
        <v>-15.21618</v>
      </c>
      <c r="AE20" s="235">
        <v>-22.456689999999998</v>
      </c>
      <c r="AF20" s="235">
        <v>-5.2049700000000003</v>
      </c>
      <c r="AG20" s="235">
        <v>-18.830310000000001</v>
      </c>
      <c r="AH20" s="235">
        <v>-9.6620400000000011</v>
      </c>
      <c r="AI20" s="252">
        <v>-14.13106</v>
      </c>
      <c r="AJ20" s="252">
        <v>-15.37541</v>
      </c>
      <c r="AK20" s="252">
        <v>-17.183385914400002</v>
      </c>
      <c r="AL20" s="252">
        <v>-10.352921004100001</v>
      </c>
      <c r="AM20" s="252">
        <v>25.669160000000002</v>
      </c>
      <c r="AN20" s="211"/>
      <c r="AO20" s="211"/>
      <c r="AP20" s="211"/>
      <c r="AQ20" s="211"/>
      <c r="AR20" s="211"/>
      <c r="AS20" s="211"/>
      <c r="AT20" s="211"/>
      <c r="AU20" s="211"/>
      <c r="AV20" s="211"/>
      <c r="AW20" s="211"/>
      <c r="AX20" s="211"/>
      <c r="AY20" s="211"/>
    </row>
    <row r="21" spans="1:51" ht="15">
      <c r="A21" s="193">
        <f>YampaRiverInflow.TotalOutflow!A21</f>
        <v>43983</v>
      </c>
      <c r="B21" s="165">
        <v>-15.169</v>
      </c>
      <c r="C21" s="165">
        <v>-15.169</v>
      </c>
      <c r="D21" s="165">
        <v>-15.169</v>
      </c>
      <c r="E21" s="235">
        <v>47.801720000000003</v>
      </c>
      <c r="F21" s="235">
        <v>62.467669999999998</v>
      </c>
      <c r="G21" s="235">
        <v>43.907669999999996</v>
      </c>
      <c r="H21" s="235">
        <v>36.8551</v>
      </c>
      <c r="I21" s="235">
        <v>12.004910000000001</v>
      </c>
      <c r="J21" s="235">
        <v>7.7272400000000001</v>
      </c>
      <c r="K21" s="235">
        <v>40.933699999999995</v>
      </c>
      <c r="L21" s="235">
        <v>11.465860000000001</v>
      </c>
      <c r="M21" s="235">
        <v>16.794580000000003</v>
      </c>
      <c r="N21" s="235">
        <v>-46.634540000000001</v>
      </c>
      <c r="O21" s="235">
        <v>-19.443330000000003</v>
      </c>
      <c r="P21" s="235">
        <v>7.9125299999999994</v>
      </c>
      <c r="Q21" s="235">
        <v>-9.9691600000000005</v>
      </c>
      <c r="R21" s="235">
        <v>-16.600020000000001</v>
      </c>
      <c r="S21" s="235">
        <v>-10.217690000000001</v>
      </c>
      <c r="T21" s="235">
        <v>3.97357</v>
      </c>
      <c r="U21" s="235">
        <v>-3.1482399999999999</v>
      </c>
      <c r="V21" s="235">
        <v>-1.4221199999999998</v>
      </c>
      <c r="W21" s="235">
        <v>-38.834009999999999</v>
      </c>
      <c r="X21" s="235">
        <v>-7.06473</v>
      </c>
      <c r="Y21" s="235">
        <v>1.8902699999999999</v>
      </c>
      <c r="Z21" s="235">
        <v>8.4872199999999989</v>
      </c>
      <c r="AA21" s="235">
        <v>0.80691999999999997</v>
      </c>
      <c r="AB21" s="235">
        <v>-6.2195200000000002</v>
      </c>
      <c r="AC21" s="235">
        <v>13.559850000000001</v>
      </c>
      <c r="AD21" s="235">
        <v>-8.6716299999999986</v>
      </c>
      <c r="AE21" s="235">
        <v>-7.92706</v>
      </c>
      <c r="AF21" s="235">
        <v>-2.6868400000000001</v>
      </c>
      <c r="AG21" s="235">
        <v>-23.401610000000002</v>
      </c>
      <c r="AH21" s="235">
        <v>-8.745379999999999</v>
      </c>
      <c r="AI21" s="252">
        <v>-18.980650000000001</v>
      </c>
      <c r="AJ21" s="252">
        <v>-16.096640000000001</v>
      </c>
      <c r="AK21" s="252">
        <v>-19.255974470100004</v>
      </c>
      <c r="AL21" s="252">
        <v>-18.6228715425</v>
      </c>
      <c r="AM21" s="252">
        <v>36.7791</v>
      </c>
      <c r="AN21" s="211"/>
      <c r="AO21" s="211"/>
      <c r="AP21" s="211"/>
      <c r="AQ21" s="211"/>
      <c r="AR21" s="211"/>
      <c r="AS21" s="211"/>
      <c r="AT21" s="211"/>
      <c r="AU21" s="211"/>
      <c r="AV21" s="211"/>
      <c r="AW21" s="211"/>
      <c r="AX21" s="211"/>
      <c r="AY21" s="211"/>
    </row>
    <row r="22" spans="1:51" ht="15">
      <c r="A22" s="193">
        <f>YampaRiverInflow.TotalOutflow!A22</f>
        <v>44013</v>
      </c>
      <c r="B22" s="165">
        <v>-15.298999999999999</v>
      </c>
      <c r="C22" s="165">
        <v>-15.298999999999999</v>
      </c>
      <c r="D22" s="165">
        <v>-15.298999999999999</v>
      </c>
      <c r="E22" s="235">
        <v>68.089640000000003</v>
      </c>
      <c r="F22" s="235">
        <v>60.205719999999999</v>
      </c>
      <c r="G22" s="235">
        <v>49.438319999999997</v>
      </c>
      <c r="H22" s="235">
        <v>32.877110000000002</v>
      </c>
      <c r="I22" s="235">
        <v>10.57719</v>
      </c>
      <c r="J22" s="235">
        <v>7.2024099999999995</v>
      </c>
      <c r="K22" s="235">
        <v>42.957050000000002</v>
      </c>
      <c r="L22" s="235">
        <v>25.683209999999999</v>
      </c>
      <c r="M22" s="235">
        <v>16.192450000000001</v>
      </c>
      <c r="N22" s="235">
        <v>-32.33464</v>
      </c>
      <c r="O22" s="235">
        <v>-28.353200000000001</v>
      </c>
      <c r="P22" s="235">
        <v>-13.82734</v>
      </c>
      <c r="Q22" s="235">
        <v>-8.2693600000000007</v>
      </c>
      <c r="R22" s="235">
        <v>-6.1791200000000002</v>
      </c>
      <c r="S22" s="235">
        <v>3.4561299999999999</v>
      </c>
      <c r="T22" s="235">
        <v>2.85033</v>
      </c>
      <c r="U22" s="235">
        <v>-5.2313599999999996</v>
      </c>
      <c r="V22" s="235">
        <v>-2.7631799999999997</v>
      </c>
      <c r="W22" s="235">
        <v>-11.48329</v>
      </c>
      <c r="X22" s="235">
        <v>-12.351889999999999</v>
      </c>
      <c r="Y22" s="235">
        <v>-4.6287900000000004</v>
      </c>
      <c r="Z22" s="235">
        <v>-5.6995800000000001</v>
      </c>
      <c r="AA22" s="235">
        <v>1.1146199999999999</v>
      </c>
      <c r="AB22" s="235">
        <v>-1.95407</v>
      </c>
      <c r="AC22" s="235">
        <v>15.37031</v>
      </c>
      <c r="AD22" s="235">
        <v>-6.1843900000000005</v>
      </c>
      <c r="AE22" s="235">
        <v>2.6158600000000001</v>
      </c>
      <c r="AF22" s="235">
        <v>5.3711899999999995</v>
      </c>
      <c r="AG22" s="235">
        <v>-13.886209999999998</v>
      </c>
      <c r="AH22" s="235">
        <v>-10.38104</v>
      </c>
      <c r="AI22" s="252">
        <v>-8.8864900000000002</v>
      </c>
      <c r="AJ22" s="252">
        <v>-24.04243</v>
      </c>
      <c r="AK22" s="252">
        <v>-9.7753157925099998</v>
      </c>
      <c r="AL22" s="252">
        <v>-13.541234510899999</v>
      </c>
      <c r="AM22" s="252">
        <v>72.870630000000006</v>
      </c>
      <c r="AN22" s="211"/>
      <c r="AO22" s="211"/>
      <c r="AP22" s="211"/>
      <c r="AQ22" s="211"/>
      <c r="AR22" s="211"/>
      <c r="AS22" s="211"/>
      <c r="AT22" s="211"/>
      <c r="AU22" s="211"/>
      <c r="AV22" s="211"/>
      <c r="AW22" s="211"/>
      <c r="AX22" s="211"/>
      <c r="AY22" s="211"/>
    </row>
    <row r="23" spans="1:51" ht="15">
      <c r="A23" s="193">
        <f>YampaRiverInflow.TotalOutflow!A23</f>
        <v>44044</v>
      </c>
      <c r="B23" s="165">
        <v>-11.801</v>
      </c>
      <c r="C23" s="165">
        <v>-11.801</v>
      </c>
      <c r="D23" s="165">
        <v>-11.801</v>
      </c>
      <c r="E23" s="235">
        <v>83.114260000000002</v>
      </c>
      <c r="F23" s="235">
        <v>64.003280000000004</v>
      </c>
      <c r="G23" s="235">
        <v>30.162470000000003</v>
      </c>
      <c r="H23" s="235">
        <v>25.66291</v>
      </c>
      <c r="I23" s="235">
        <v>47.366790000000002</v>
      </c>
      <c r="J23" s="235">
        <v>-3.6207199999999999</v>
      </c>
      <c r="K23" s="235">
        <v>8.2340900000000001</v>
      </c>
      <c r="L23" s="235">
        <v>1.0808900000000001</v>
      </c>
      <c r="M23" s="235">
        <v>9.8302700000000005</v>
      </c>
      <c r="N23" s="235">
        <v>-30.478750000000002</v>
      </c>
      <c r="O23" s="235">
        <v>-37.806379999999997</v>
      </c>
      <c r="P23" s="235">
        <v>0.36157</v>
      </c>
      <c r="Q23" s="235">
        <v>-21.721700000000002</v>
      </c>
      <c r="R23" s="235">
        <v>-32.771730000000005</v>
      </c>
      <c r="S23" s="235">
        <v>-3.3455599999999999</v>
      </c>
      <c r="T23" s="235">
        <v>5.3322599999999998</v>
      </c>
      <c r="U23" s="235">
        <v>-12.47739</v>
      </c>
      <c r="V23" s="235">
        <v>-10.764940000000001</v>
      </c>
      <c r="W23" s="235">
        <v>-12.411370000000002</v>
      </c>
      <c r="X23" s="235">
        <v>-5.8684500000000002</v>
      </c>
      <c r="Y23" s="235">
        <v>-7.3342000000000001</v>
      </c>
      <c r="Z23" s="235">
        <v>-0.58257000000000003</v>
      </c>
      <c r="AA23" s="235">
        <v>-2.9759099999999998</v>
      </c>
      <c r="AB23" s="235">
        <v>-4.9262499999999996</v>
      </c>
      <c r="AC23" s="235">
        <v>7.4216999999999995</v>
      </c>
      <c r="AD23" s="235">
        <v>-6.2596699999999998</v>
      </c>
      <c r="AE23" s="235">
        <v>-3.49715</v>
      </c>
      <c r="AF23" s="235">
        <v>-8.0988400000000009</v>
      </c>
      <c r="AG23" s="235">
        <v>-12.211690000000001</v>
      </c>
      <c r="AH23" s="235">
        <v>-5.9300299999999995</v>
      </c>
      <c r="AI23" s="252">
        <v>-10.645899999999999</v>
      </c>
      <c r="AJ23" s="252">
        <v>-16.45506</v>
      </c>
      <c r="AK23" s="252">
        <v>-6.1211380751300002</v>
      </c>
      <c r="AL23" s="252">
        <v>-16.4951205805</v>
      </c>
      <c r="AM23" s="252">
        <v>74.391710000000003</v>
      </c>
      <c r="AN23" s="211"/>
      <c r="AO23" s="211"/>
      <c r="AP23" s="211"/>
      <c r="AQ23" s="211"/>
      <c r="AR23" s="211"/>
      <c r="AS23" s="211"/>
      <c r="AT23" s="211"/>
      <c r="AU23" s="211"/>
      <c r="AV23" s="211"/>
      <c r="AW23" s="211"/>
      <c r="AX23" s="211"/>
      <c r="AY23" s="211"/>
    </row>
    <row r="24" spans="1:51" ht="15">
      <c r="A24" s="193">
        <f>YampaRiverInflow.TotalOutflow!A24</f>
        <v>44075</v>
      </c>
      <c r="B24" s="165">
        <v>-12.41</v>
      </c>
      <c r="C24" s="165">
        <v>-12.41</v>
      </c>
      <c r="D24" s="165">
        <v>-12.41</v>
      </c>
      <c r="E24" s="235">
        <v>17.491540000000001</v>
      </c>
      <c r="F24" s="235">
        <v>90.030710000000013</v>
      </c>
      <c r="G24" s="235">
        <v>37.451620000000005</v>
      </c>
      <c r="H24" s="235">
        <v>29.726150000000001</v>
      </c>
      <c r="I24" s="235">
        <v>21.405069999999998</v>
      </c>
      <c r="J24" s="235">
        <v>-6.1849399999999992</v>
      </c>
      <c r="K24" s="235">
        <v>-13.40967</v>
      </c>
      <c r="L24" s="235">
        <v>4.8451000000000004</v>
      </c>
      <c r="M24" s="235">
        <v>10.459700000000002</v>
      </c>
      <c r="N24" s="235">
        <v>-32.106940000000002</v>
      </c>
      <c r="O24" s="235">
        <v>-14.36115</v>
      </c>
      <c r="P24" s="235">
        <v>6.0761099999999999</v>
      </c>
      <c r="Q24" s="235">
        <v>2.1292300000000002</v>
      </c>
      <c r="R24" s="235">
        <v>3.4588800000000002</v>
      </c>
      <c r="S24" s="235">
        <v>-3.5141100000000001</v>
      </c>
      <c r="T24" s="235">
        <v>2.3970700000000003</v>
      </c>
      <c r="U24" s="235">
        <v>-14.862719999999999</v>
      </c>
      <c r="V24" s="235">
        <v>10.64911</v>
      </c>
      <c r="W24" s="235">
        <v>1.2162899999999999</v>
      </c>
      <c r="X24" s="235">
        <v>-3.2352600000000002</v>
      </c>
      <c r="Y24" s="235">
        <v>3.2015500000000001</v>
      </c>
      <c r="Z24" s="235">
        <v>-2.03647</v>
      </c>
      <c r="AA24" s="235">
        <v>4.6902200000000001</v>
      </c>
      <c r="AB24" s="235">
        <v>-2.4659599999999999</v>
      </c>
      <c r="AC24" s="235">
        <v>2.1341199999999998</v>
      </c>
      <c r="AD24" s="235">
        <v>-3.6479999999999999E-2</v>
      </c>
      <c r="AE24" s="235">
        <v>3.5242300000000002</v>
      </c>
      <c r="AF24" s="235">
        <v>2.30775</v>
      </c>
      <c r="AG24" s="235">
        <v>-2.1289499999999997</v>
      </c>
      <c r="AH24" s="235">
        <v>-5.9721000000000002</v>
      </c>
      <c r="AI24" s="252">
        <v>-4.7625399999999996</v>
      </c>
      <c r="AJ24" s="252">
        <v>-11.23626</v>
      </c>
      <c r="AK24" s="252">
        <v>-5.9217293134800002</v>
      </c>
      <c r="AL24" s="252">
        <v>-16.066383176799999</v>
      </c>
      <c r="AM24" s="252">
        <v>15.569330000000001</v>
      </c>
      <c r="AN24" s="211"/>
      <c r="AO24" s="211"/>
      <c r="AP24" s="211"/>
      <c r="AQ24" s="211"/>
      <c r="AR24" s="211"/>
      <c r="AS24" s="211"/>
      <c r="AT24" s="211"/>
      <c r="AU24" s="211"/>
      <c r="AV24" s="211"/>
      <c r="AW24" s="211"/>
      <c r="AX24" s="211"/>
      <c r="AY24" s="211"/>
    </row>
    <row r="25" spans="1:51" ht="15">
      <c r="A25" s="193">
        <f>YampaRiverInflow.TotalOutflow!A25</f>
        <v>44105</v>
      </c>
      <c r="B25" s="165">
        <v>-3.8140000000000001</v>
      </c>
      <c r="C25" s="165">
        <v>-3.8140000000000001</v>
      </c>
      <c r="D25" s="165">
        <v>-3.8140000000000001</v>
      </c>
      <c r="E25" s="235">
        <v>29.394490000000001</v>
      </c>
      <c r="F25" s="235">
        <v>133.46231</v>
      </c>
      <c r="G25" s="235">
        <v>-7.9622099999999998</v>
      </c>
      <c r="H25" s="235">
        <v>14.659660000000001</v>
      </c>
      <c r="I25" s="235">
        <v>6.4712700000000005</v>
      </c>
      <c r="J25" s="235">
        <v>-4.5573800000000002</v>
      </c>
      <c r="K25" s="235">
        <v>16.089169999999999</v>
      </c>
      <c r="L25" s="235">
        <v>2.3823400000000001</v>
      </c>
      <c r="M25" s="235">
        <v>-2.3206700000000002</v>
      </c>
      <c r="N25" s="235">
        <v>-31.9285</v>
      </c>
      <c r="O25" s="235">
        <v>-8.5193500000000011</v>
      </c>
      <c r="P25" s="235">
        <v>-12.10599</v>
      </c>
      <c r="Q25" s="235">
        <v>-6.4365399999999999</v>
      </c>
      <c r="R25" s="235">
        <v>-9.3328700000000016</v>
      </c>
      <c r="S25" s="235">
        <v>8.7130799999999997</v>
      </c>
      <c r="T25" s="235">
        <v>6.0392799999999998</v>
      </c>
      <c r="U25" s="235">
        <v>-14.376950000000001</v>
      </c>
      <c r="V25" s="235">
        <v>11.44023</v>
      </c>
      <c r="W25" s="235">
        <v>-2.2667899999999999</v>
      </c>
      <c r="X25" s="235">
        <v>12.561069999999999</v>
      </c>
      <c r="Y25" s="235">
        <v>9.3788400000000003</v>
      </c>
      <c r="Z25" s="235">
        <v>7.2322499999999996</v>
      </c>
      <c r="AA25" s="235">
        <v>17.66301</v>
      </c>
      <c r="AB25" s="235">
        <v>17.936130000000002</v>
      </c>
      <c r="AC25" s="235">
        <v>19.500349999999997</v>
      </c>
      <c r="AD25" s="235">
        <v>0.40545999999999999</v>
      </c>
      <c r="AE25" s="235">
        <v>-3.57796</v>
      </c>
      <c r="AF25" s="235">
        <v>-7.8305600000000002</v>
      </c>
      <c r="AG25" s="235">
        <v>5.5783399999999999</v>
      </c>
      <c r="AH25" s="235">
        <v>7.1333100000000007</v>
      </c>
      <c r="AI25" s="252">
        <v>-3.07572</v>
      </c>
      <c r="AJ25" s="252">
        <v>-12.67216</v>
      </c>
      <c r="AK25" s="252">
        <v>9.5933321672099989</v>
      </c>
      <c r="AL25" s="252">
        <v>-7.3716004105100001</v>
      </c>
      <c r="AM25" s="252">
        <v>11.770820000000001</v>
      </c>
      <c r="AN25" s="211"/>
      <c r="AO25" s="211"/>
      <c r="AP25" s="211"/>
      <c r="AQ25" s="211"/>
      <c r="AR25" s="211"/>
      <c r="AS25" s="211"/>
      <c r="AT25" s="211"/>
      <c r="AU25" s="211"/>
      <c r="AV25" s="211"/>
      <c r="AW25" s="211"/>
      <c r="AX25" s="211"/>
      <c r="AY25" s="211"/>
    </row>
    <row r="26" spans="1:51" ht="15">
      <c r="A26" s="193">
        <f>YampaRiverInflow.TotalOutflow!A26</f>
        <v>44136</v>
      </c>
      <c r="B26" s="165">
        <v>-12.486000000000001</v>
      </c>
      <c r="C26" s="165">
        <v>-12.486000000000001</v>
      </c>
      <c r="D26" s="165">
        <v>-12.486000000000001</v>
      </c>
      <c r="E26" s="235">
        <v>-2.7989000000000002</v>
      </c>
      <c r="F26" s="235">
        <v>52.581679999999999</v>
      </c>
      <c r="G26" s="235">
        <v>19.1631</v>
      </c>
      <c r="H26" s="235">
        <v>8.3231599999999997</v>
      </c>
      <c r="I26" s="235">
        <v>-4.9865000000000004</v>
      </c>
      <c r="J26" s="235">
        <v>15.50897</v>
      </c>
      <c r="K26" s="235">
        <v>11.76432</v>
      </c>
      <c r="L26" s="235">
        <v>31.527560000000001</v>
      </c>
      <c r="M26" s="235">
        <v>-3.2050900000000002</v>
      </c>
      <c r="N26" s="235">
        <v>-23.295529999999999</v>
      </c>
      <c r="O26" s="235">
        <v>-17.111999999999998</v>
      </c>
      <c r="P26" s="235">
        <v>-11.698649999999999</v>
      </c>
      <c r="Q26" s="235">
        <v>-40.886620000000001</v>
      </c>
      <c r="R26" s="235">
        <v>8.8454099999999993</v>
      </c>
      <c r="S26" s="235">
        <v>8.6155300000000015</v>
      </c>
      <c r="T26" s="235">
        <v>-6.0922700000000001</v>
      </c>
      <c r="U26" s="235">
        <v>-18.06193</v>
      </c>
      <c r="V26" s="235">
        <v>-2.7934000000000001</v>
      </c>
      <c r="W26" s="235">
        <v>14.61594</v>
      </c>
      <c r="X26" s="235">
        <v>1.1808599999999998</v>
      </c>
      <c r="Y26" s="235">
        <v>-1.2787599999999999</v>
      </c>
      <c r="Z26" s="235">
        <v>-0.85072999999999999</v>
      </c>
      <c r="AA26" s="235">
        <v>-7.69496</v>
      </c>
      <c r="AB26" s="235">
        <v>-25.293230000000001</v>
      </c>
      <c r="AC26" s="235">
        <v>14.929360000000001</v>
      </c>
      <c r="AD26" s="235">
        <v>-6.5592299999999994</v>
      </c>
      <c r="AE26" s="235">
        <v>-12.624499999999999</v>
      </c>
      <c r="AF26" s="235">
        <v>-15.31161</v>
      </c>
      <c r="AG26" s="235">
        <v>-29.335889999999999</v>
      </c>
      <c r="AH26" s="235">
        <v>-11.260489999999999</v>
      </c>
      <c r="AI26" s="252">
        <v>-11.40968</v>
      </c>
      <c r="AJ26" s="252">
        <v>4.0670200000000003</v>
      </c>
      <c r="AK26" s="252">
        <v>-5.6661833634400001</v>
      </c>
      <c r="AL26" s="252">
        <v>-13.579297370099999</v>
      </c>
      <c r="AM26" s="252">
        <v>7.9291700000000001</v>
      </c>
      <c r="AN26" s="211"/>
      <c r="AO26" s="211"/>
      <c r="AP26" s="211"/>
      <c r="AQ26" s="211"/>
      <c r="AR26" s="211"/>
      <c r="AS26" s="211"/>
      <c r="AT26" s="211"/>
      <c r="AU26" s="211"/>
      <c r="AV26" s="211"/>
      <c r="AW26" s="211"/>
      <c r="AX26" s="211"/>
      <c r="AY26" s="211"/>
    </row>
    <row r="27" spans="1:51" ht="15">
      <c r="A27" s="193">
        <f>YampaRiverInflow.TotalOutflow!A27</f>
        <v>44166</v>
      </c>
      <c r="B27" s="165">
        <v>-11.619</v>
      </c>
      <c r="C27" s="165">
        <v>-11.619</v>
      </c>
      <c r="D27" s="165">
        <v>-11.619</v>
      </c>
      <c r="E27" s="235">
        <v>-2.0269400000000002</v>
      </c>
      <c r="F27" s="235">
        <v>51.959830000000004</v>
      </c>
      <c r="G27" s="235">
        <v>32.17351</v>
      </c>
      <c r="H27" s="235">
        <v>27.887509999999999</v>
      </c>
      <c r="I27" s="235">
        <v>-7.8382100000000001</v>
      </c>
      <c r="J27" s="235">
        <v>-32.544939999999997</v>
      </c>
      <c r="K27" s="235">
        <v>-18.25207</v>
      </c>
      <c r="L27" s="235">
        <v>0.23571999999999999</v>
      </c>
      <c r="M27" s="235">
        <v>-17.19848</v>
      </c>
      <c r="N27" s="235">
        <v>-15.513</v>
      </c>
      <c r="O27" s="235">
        <v>-23.537050000000001</v>
      </c>
      <c r="P27" s="235">
        <v>-21.342089999999999</v>
      </c>
      <c r="Q27" s="235">
        <v>-25.91873</v>
      </c>
      <c r="R27" s="235">
        <v>-8.1638900000000003</v>
      </c>
      <c r="S27" s="235">
        <v>-7.6459899999999994</v>
      </c>
      <c r="T27" s="235">
        <v>-41.546080000000003</v>
      </c>
      <c r="U27" s="235">
        <v>-20.32019</v>
      </c>
      <c r="V27" s="235">
        <v>-22.775419999999997</v>
      </c>
      <c r="W27" s="235">
        <v>-20.00853</v>
      </c>
      <c r="X27" s="235">
        <v>-16.126649999999998</v>
      </c>
      <c r="Y27" s="235">
        <v>-14.551170000000001</v>
      </c>
      <c r="Z27" s="235">
        <v>-9.3304200000000002</v>
      </c>
      <c r="AA27" s="235">
        <v>-15.43425</v>
      </c>
      <c r="AB27" s="235">
        <v>-9.6678799999999985</v>
      </c>
      <c r="AC27" s="235">
        <v>2.13557</v>
      </c>
      <c r="AD27" s="235">
        <v>-15.070690000000001</v>
      </c>
      <c r="AE27" s="235">
        <v>-14.155530000000001</v>
      </c>
      <c r="AF27" s="235">
        <v>-24.016959999999997</v>
      </c>
      <c r="AG27" s="235">
        <v>-14.53312</v>
      </c>
      <c r="AH27" s="235">
        <v>-28.044779999999999</v>
      </c>
      <c r="AI27" s="252">
        <v>-6.3832500000000003</v>
      </c>
      <c r="AJ27" s="252">
        <v>-10.085459999999999</v>
      </c>
      <c r="AK27" s="252">
        <v>-1.7760761056900001</v>
      </c>
      <c r="AL27" s="252">
        <v>-12.813628441100001</v>
      </c>
      <c r="AM27" s="252">
        <v>0.70411000000000001</v>
      </c>
      <c r="AN27" s="211"/>
      <c r="AO27" s="211"/>
      <c r="AP27" s="211"/>
      <c r="AQ27" s="211"/>
      <c r="AR27" s="211"/>
      <c r="AS27" s="211"/>
      <c r="AT27" s="211"/>
      <c r="AU27" s="211"/>
      <c r="AV27" s="211"/>
      <c r="AW27" s="211"/>
      <c r="AX27" s="211"/>
      <c r="AY27" s="211"/>
    </row>
    <row r="28" spans="1:51" ht="15">
      <c r="A28" s="193">
        <f>YampaRiverInflow.TotalOutflow!A28</f>
        <v>44197</v>
      </c>
      <c r="B28" s="165">
        <v>-19.077000000000002</v>
      </c>
      <c r="C28" s="165">
        <v>-19.077000000000002</v>
      </c>
      <c r="D28" s="165">
        <v>-19.077000000000002</v>
      </c>
      <c r="E28" s="235">
        <v>31.439830000000001</v>
      </c>
      <c r="F28" s="235">
        <v>31.442490000000003</v>
      </c>
      <c r="G28" s="235">
        <v>-8.1626999999999992</v>
      </c>
      <c r="H28" s="235">
        <v>-9.4905600000000003</v>
      </c>
      <c r="I28" s="235">
        <v>-16.206330000000001</v>
      </c>
      <c r="J28" s="235">
        <v>-67.403059999999996</v>
      </c>
      <c r="K28" s="235">
        <v>5.3257399999999997</v>
      </c>
      <c r="L28" s="235">
        <v>-10.554080000000001</v>
      </c>
      <c r="M28" s="235">
        <v>-12.17793</v>
      </c>
      <c r="N28" s="235">
        <v>-5.2285699999999995</v>
      </c>
      <c r="O28" s="235">
        <v>-11.82418</v>
      </c>
      <c r="P28" s="235">
        <v>-0.35291</v>
      </c>
      <c r="Q28" s="235">
        <v>-9.4022099999999984</v>
      </c>
      <c r="R28" s="235">
        <v>-2.2324000000000002</v>
      </c>
      <c r="S28" s="235">
        <v>-13.06556</v>
      </c>
      <c r="T28" s="235">
        <v>-23.842459999999999</v>
      </c>
      <c r="U28" s="235">
        <v>-22.88402</v>
      </c>
      <c r="V28" s="235">
        <v>-9.2863400000000009</v>
      </c>
      <c r="W28" s="235">
        <v>2.0555400000000001</v>
      </c>
      <c r="X28" s="235">
        <v>-8.3692099999999989</v>
      </c>
      <c r="Y28" s="235">
        <v>-7.36435</v>
      </c>
      <c r="Z28" s="235">
        <v>-10.88565</v>
      </c>
      <c r="AA28" s="235">
        <v>0.18258000000000002</v>
      </c>
      <c r="AB28" s="235">
        <v>-24.099160000000001</v>
      </c>
      <c r="AC28" s="235">
        <v>-10.99343</v>
      </c>
      <c r="AD28" s="235">
        <v>-17.351569999999999</v>
      </c>
      <c r="AE28" s="235">
        <v>-15.120850000000001</v>
      </c>
      <c r="AF28" s="235">
        <v>-15.297610000000001</v>
      </c>
      <c r="AG28" s="235">
        <v>-7.4300500000000005</v>
      </c>
      <c r="AH28" s="235">
        <v>-23.203659999999999</v>
      </c>
      <c r="AI28" s="252">
        <v>-11.24441</v>
      </c>
      <c r="AJ28" s="252">
        <v>-7.0866850672100004</v>
      </c>
      <c r="AK28" s="252">
        <v>-21.8410222298</v>
      </c>
      <c r="AL28" s="252">
        <v>32.649590000000003</v>
      </c>
      <c r="AM28" s="252">
        <v>-4.1834899999999999</v>
      </c>
      <c r="AN28" s="211"/>
      <c r="AO28" s="211"/>
      <c r="AP28" s="211"/>
      <c r="AQ28" s="211"/>
      <c r="AR28" s="211"/>
      <c r="AS28" s="211"/>
      <c r="AT28" s="211"/>
      <c r="AU28" s="211"/>
      <c r="AV28" s="211"/>
      <c r="AW28" s="211"/>
      <c r="AX28" s="211"/>
      <c r="AY28" s="211"/>
    </row>
    <row r="29" spans="1:51" ht="15">
      <c r="A29" s="193">
        <f>YampaRiverInflow.TotalOutflow!A29</f>
        <v>44228</v>
      </c>
      <c r="B29" s="165">
        <v>-14.898999999999999</v>
      </c>
      <c r="C29" s="165">
        <v>-14.898999999999999</v>
      </c>
      <c r="D29" s="165">
        <v>-14.898999999999999</v>
      </c>
      <c r="E29" s="235">
        <v>22.693020000000001</v>
      </c>
      <c r="F29" s="235">
        <v>32.191499999999998</v>
      </c>
      <c r="G29" s="235">
        <v>-14.345370000000001</v>
      </c>
      <c r="H29" s="235">
        <v>0.28820999999999997</v>
      </c>
      <c r="I29" s="235">
        <v>24.75806</v>
      </c>
      <c r="J29" s="235">
        <v>-0.71377000000000002</v>
      </c>
      <c r="K29" s="235">
        <v>-17.479389999999999</v>
      </c>
      <c r="L29" s="235">
        <v>7.1028599999999997</v>
      </c>
      <c r="M29" s="235">
        <v>-20.612359999999999</v>
      </c>
      <c r="N29" s="235">
        <v>-3.8160700000000003</v>
      </c>
      <c r="O29" s="235">
        <v>12.07672</v>
      </c>
      <c r="P29" s="235">
        <v>-6.4777399999999998</v>
      </c>
      <c r="Q29" s="235">
        <v>-3.1795599999999999</v>
      </c>
      <c r="R29" s="235">
        <v>-18.78584</v>
      </c>
      <c r="S29" s="235">
        <v>-15.19333</v>
      </c>
      <c r="T29" s="235">
        <v>16.79738</v>
      </c>
      <c r="U29" s="235">
        <v>-14.575379999999999</v>
      </c>
      <c r="V29" s="235">
        <v>-10.293559999999999</v>
      </c>
      <c r="W29" s="235">
        <v>-6.9536000000000007</v>
      </c>
      <c r="X29" s="235">
        <v>-5.6801599999999999</v>
      </c>
      <c r="Y29" s="235">
        <v>-3.35554</v>
      </c>
      <c r="Z29" s="235">
        <v>-8.1621500000000005</v>
      </c>
      <c r="AA29" s="235">
        <v>2.4570000000000002E-2</v>
      </c>
      <c r="AB29" s="235">
        <v>-7.1100200000000005</v>
      </c>
      <c r="AC29" s="235">
        <v>-6.7532899999999998</v>
      </c>
      <c r="AD29" s="235">
        <v>-2.0011099999999997</v>
      </c>
      <c r="AE29" s="235">
        <v>-7.8896199999999999</v>
      </c>
      <c r="AF29" s="235">
        <v>-3.9773800000000001</v>
      </c>
      <c r="AG29" s="235">
        <v>-10.08442</v>
      </c>
      <c r="AH29" s="235">
        <v>-18.090959999999999</v>
      </c>
      <c r="AI29" s="252">
        <v>-11.6091</v>
      </c>
      <c r="AJ29" s="252">
        <v>-21.548820344999999</v>
      </c>
      <c r="AK29" s="252">
        <v>-7.5980226642700002</v>
      </c>
      <c r="AL29" s="252">
        <v>26.56495</v>
      </c>
      <c r="AM29" s="252">
        <v>1.9350000000000001</v>
      </c>
      <c r="AN29" s="211"/>
      <c r="AO29" s="211"/>
      <c r="AP29" s="211"/>
      <c r="AQ29" s="211"/>
      <c r="AR29" s="211"/>
      <c r="AS29" s="211"/>
      <c r="AT29" s="211"/>
      <c r="AU29" s="211"/>
      <c r="AV29" s="211"/>
      <c r="AW29" s="211"/>
      <c r="AX29" s="211"/>
      <c r="AY29" s="211"/>
    </row>
    <row r="30" spans="1:51" ht="15">
      <c r="A30" s="193">
        <f>YampaRiverInflow.TotalOutflow!A30</f>
        <v>44256</v>
      </c>
      <c r="B30" s="165">
        <v>-17.29</v>
      </c>
      <c r="C30" s="165">
        <v>-17.29</v>
      </c>
      <c r="D30" s="165">
        <v>-17.29</v>
      </c>
      <c r="E30" s="235">
        <v>34.107990000000001</v>
      </c>
      <c r="F30" s="235">
        <v>19.579360000000001</v>
      </c>
      <c r="G30" s="235">
        <v>21.266830000000002</v>
      </c>
      <c r="H30" s="235">
        <v>8.1764600000000005</v>
      </c>
      <c r="I30" s="235">
        <v>7.8801000000000005</v>
      </c>
      <c r="J30" s="235">
        <v>-16.084820000000001</v>
      </c>
      <c r="K30" s="235">
        <v>24.562889999999999</v>
      </c>
      <c r="L30" s="235">
        <v>-1.3683399999999999</v>
      </c>
      <c r="M30" s="235">
        <v>-30.239049999999999</v>
      </c>
      <c r="N30" s="235">
        <v>-0.40625</v>
      </c>
      <c r="O30" s="235">
        <v>-2.8755600000000001</v>
      </c>
      <c r="P30" s="235">
        <v>-24.367049999999999</v>
      </c>
      <c r="Q30" s="235">
        <v>-21.61571</v>
      </c>
      <c r="R30" s="235">
        <v>-7.1826499999999998</v>
      </c>
      <c r="S30" s="235">
        <v>-21.388090000000002</v>
      </c>
      <c r="T30" s="235">
        <v>-38.647570000000002</v>
      </c>
      <c r="U30" s="235">
        <v>-17.924779999999998</v>
      </c>
      <c r="V30" s="235">
        <v>-12.442740000000001</v>
      </c>
      <c r="W30" s="235">
        <v>-43.985260000000004</v>
      </c>
      <c r="X30" s="235">
        <v>-10.52102</v>
      </c>
      <c r="Y30" s="235">
        <v>-6.4350100000000001</v>
      </c>
      <c r="Z30" s="235">
        <v>-12.448540000000001</v>
      </c>
      <c r="AA30" s="235">
        <v>-11.11115</v>
      </c>
      <c r="AB30" s="235">
        <v>-14.26328</v>
      </c>
      <c r="AC30" s="235">
        <v>-15.209569999999999</v>
      </c>
      <c r="AD30" s="235">
        <v>-13.494590000000001</v>
      </c>
      <c r="AE30" s="235">
        <v>-13.53969</v>
      </c>
      <c r="AF30" s="235">
        <v>-18.373999999999999</v>
      </c>
      <c r="AG30" s="235">
        <v>-10.9312</v>
      </c>
      <c r="AH30" s="235">
        <v>-22.812709999999999</v>
      </c>
      <c r="AI30" s="252">
        <v>-10.592450000000001</v>
      </c>
      <c r="AJ30" s="252">
        <v>-11.9735317815</v>
      </c>
      <c r="AK30" s="252">
        <v>-21.396965078199997</v>
      </c>
      <c r="AL30" s="252">
        <v>60.964930000000003</v>
      </c>
      <c r="AM30" s="252">
        <v>9.2411200000000004</v>
      </c>
      <c r="AN30" s="211"/>
      <c r="AO30" s="211"/>
      <c r="AP30" s="211"/>
      <c r="AQ30" s="211"/>
      <c r="AR30" s="211"/>
      <c r="AS30" s="211"/>
      <c r="AT30" s="211"/>
      <c r="AU30" s="211"/>
      <c r="AV30" s="211"/>
      <c r="AW30" s="211"/>
      <c r="AX30" s="211"/>
      <c r="AY30" s="211"/>
    </row>
    <row r="31" spans="1:51" ht="15">
      <c r="A31" s="193">
        <f>YampaRiverInflow.TotalOutflow!A31</f>
        <v>44287</v>
      </c>
      <c r="B31" s="165">
        <v>-20.108000000000001</v>
      </c>
      <c r="C31" s="165">
        <v>-20.108000000000001</v>
      </c>
      <c r="D31" s="165">
        <v>-20.108000000000001</v>
      </c>
      <c r="E31" s="235">
        <v>76.599170000000001</v>
      </c>
      <c r="F31" s="235">
        <v>-6.7857700000000003</v>
      </c>
      <c r="G31" s="235">
        <v>6.2441000000000004</v>
      </c>
      <c r="H31" s="235">
        <v>4.2861700000000003</v>
      </c>
      <c r="I31" s="235">
        <v>29.646259999999998</v>
      </c>
      <c r="J31" s="235">
        <v>28.972660000000001</v>
      </c>
      <c r="K31" s="235">
        <v>18.863569999999999</v>
      </c>
      <c r="L31" s="235">
        <v>13.24966</v>
      </c>
      <c r="M31" s="235">
        <v>-34.838769999999997</v>
      </c>
      <c r="N31" s="235">
        <v>-15.670870000000001</v>
      </c>
      <c r="O31" s="235">
        <v>-12.345879999999999</v>
      </c>
      <c r="P31" s="235">
        <v>-24.792330000000003</v>
      </c>
      <c r="Q31" s="235">
        <v>-15.55307</v>
      </c>
      <c r="R31" s="235">
        <v>-27.615380000000002</v>
      </c>
      <c r="S31" s="235">
        <v>-9.9768299999999996</v>
      </c>
      <c r="T31" s="235">
        <v>-7.8899799999999995</v>
      </c>
      <c r="U31" s="235">
        <v>-18.484590000000001</v>
      </c>
      <c r="V31" s="235">
        <v>-13.60337</v>
      </c>
      <c r="W31" s="235">
        <v>-60.627809999999997</v>
      </c>
      <c r="X31" s="235">
        <v>-9.7155499999999986</v>
      </c>
      <c r="Y31" s="235">
        <v>-15.310879999999999</v>
      </c>
      <c r="Z31" s="235">
        <v>3.4897600000000004</v>
      </c>
      <c r="AA31" s="235">
        <v>-16.877500000000001</v>
      </c>
      <c r="AB31" s="235">
        <v>-19.60941</v>
      </c>
      <c r="AC31" s="235">
        <v>-18.033900000000003</v>
      </c>
      <c r="AD31" s="235">
        <v>-6.3000600000000002</v>
      </c>
      <c r="AE31" s="235">
        <v>-13.78439</v>
      </c>
      <c r="AF31" s="235">
        <v>-16.949249999999999</v>
      </c>
      <c r="AG31" s="235">
        <v>-12.7826</v>
      </c>
      <c r="AH31" s="235">
        <v>-23.694689999999998</v>
      </c>
      <c r="AI31" s="252">
        <v>-20.046709999999997</v>
      </c>
      <c r="AJ31" s="252">
        <v>-21.301506761199999</v>
      </c>
      <c r="AK31" s="252">
        <v>-18.480803921300001</v>
      </c>
      <c r="AL31" s="252">
        <v>54.424519999999994</v>
      </c>
      <c r="AM31" s="252">
        <v>12.133100000000001</v>
      </c>
      <c r="AN31" s="211"/>
      <c r="AO31" s="211"/>
      <c r="AP31" s="211"/>
      <c r="AQ31" s="211"/>
      <c r="AR31" s="211"/>
      <c r="AS31" s="211"/>
      <c r="AT31" s="211"/>
      <c r="AU31" s="211"/>
      <c r="AV31" s="211"/>
      <c r="AW31" s="211"/>
      <c r="AX31" s="211"/>
      <c r="AY31" s="211"/>
    </row>
    <row r="32" spans="1:51" ht="15">
      <c r="A32" s="193">
        <f>YampaRiverInflow.TotalOutflow!A32</f>
        <v>44317</v>
      </c>
      <c r="B32" s="165">
        <v>-12.385999999999999</v>
      </c>
      <c r="C32" s="165">
        <v>-12.385999999999999</v>
      </c>
      <c r="D32" s="165">
        <v>-12.385999999999999</v>
      </c>
      <c r="E32" s="235">
        <v>81.077850000000012</v>
      </c>
      <c r="F32" s="235">
        <v>32.891910000000003</v>
      </c>
      <c r="G32" s="235">
        <v>32.762029999999996</v>
      </c>
      <c r="H32" s="235">
        <v>14.885899999999999</v>
      </c>
      <c r="I32" s="235">
        <v>9.8693099999999987</v>
      </c>
      <c r="J32" s="235">
        <v>49.975879999999997</v>
      </c>
      <c r="K32" s="235">
        <v>-7.9184299999999999</v>
      </c>
      <c r="L32" s="235">
        <v>11.12064</v>
      </c>
      <c r="M32" s="235">
        <v>-43.382190000000001</v>
      </c>
      <c r="N32" s="235">
        <v>-22.886580000000002</v>
      </c>
      <c r="O32" s="235">
        <v>-11.17521</v>
      </c>
      <c r="P32" s="235">
        <v>-23.596910000000001</v>
      </c>
      <c r="Q32" s="235">
        <v>-15.42226</v>
      </c>
      <c r="R32" s="235">
        <v>3.82769</v>
      </c>
      <c r="S32" s="235">
        <v>-8.7342700000000004</v>
      </c>
      <c r="T32" s="235">
        <v>-12.672180000000001</v>
      </c>
      <c r="U32" s="235">
        <v>-9.4568999999999992</v>
      </c>
      <c r="V32" s="235">
        <v>2.1620500000000002</v>
      </c>
      <c r="W32" s="235">
        <v>6.1777799999999994</v>
      </c>
      <c r="X32" s="235">
        <v>-11.006309999999999</v>
      </c>
      <c r="Y32" s="235">
        <v>-11.085049999999999</v>
      </c>
      <c r="Z32" s="235">
        <v>-22.195970000000003</v>
      </c>
      <c r="AA32" s="235">
        <v>-14.829829999999999</v>
      </c>
      <c r="AB32" s="235">
        <v>10.05152</v>
      </c>
      <c r="AC32" s="235">
        <v>-15.21618</v>
      </c>
      <c r="AD32" s="235">
        <v>-22.456689999999998</v>
      </c>
      <c r="AE32" s="235">
        <v>-5.2049700000000003</v>
      </c>
      <c r="AF32" s="235">
        <v>-18.830310000000001</v>
      </c>
      <c r="AG32" s="235">
        <v>-9.6620400000000011</v>
      </c>
      <c r="AH32" s="235">
        <v>-14.13106</v>
      </c>
      <c r="AI32" s="252">
        <v>-15.37541</v>
      </c>
      <c r="AJ32" s="252">
        <v>-17.183385914400002</v>
      </c>
      <c r="AK32" s="252">
        <v>-10.352921004100001</v>
      </c>
      <c r="AL32" s="252">
        <v>25.669160000000002</v>
      </c>
      <c r="AM32" s="252">
        <v>46.607790000000001</v>
      </c>
      <c r="AN32" s="211"/>
      <c r="AO32" s="211"/>
      <c r="AP32" s="211"/>
      <c r="AQ32" s="211"/>
      <c r="AR32" s="211"/>
      <c r="AS32" s="211"/>
      <c r="AT32" s="211"/>
      <c r="AU32" s="211"/>
      <c r="AV32" s="211"/>
      <c r="AW32" s="211"/>
      <c r="AX32" s="211"/>
      <c r="AY32" s="211"/>
    </row>
    <row r="33" spans="1:51" ht="15">
      <c r="A33" s="193">
        <f>YampaRiverInflow.TotalOutflow!A33</f>
        <v>44348</v>
      </c>
      <c r="B33" s="165">
        <v>-15.169</v>
      </c>
      <c r="C33" s="165">
        <v>-15.169</v>
      </c>
      <c r="D33" s="165">
        <v>-15.169</v>
      </c>
      <c r="E33" s="235">
        <v>62.467669999999998</v>
      </c>
      <c r="F33" s="235">
        <v>43.907669999999996</v>
      </c>
      <c r="G33" s="235">
        <v>36.8551</v>
      </c>
      <c r="H33" s="235">
        <v>12.004910000000001</v>
      </c>
      <c r="I33" s="235">
        <v>7.7272400000000001</v>
      </c>
      <c r="J33" s="235">
        <v>40.933699999999995</v>
      </c>
      <c r="K33" s="235">
        <v>11.465860000000001</v>
      </c>
      <c r="L33" s="235">
        <v>16.794580000000003</v>
      </c>
      <c r="M33" s="235">
        <v>-46.634540000000001</v>
      </c>
      <c r="N33" s="235">
        <v>-19.443330000000003</v>
      </c>
      <c r="O33" s="235">
        <v>7.9125299999999994</v>
      </c>
      <c r="P33" s="235">
        <v>-9.9691600000000005</v>
      </c>
      <c r="Q33" s="235">
        <v>-16.600020000000001</v>
      </c>
      <c r="R33" s="235">
        <v>-10.217690000000001</v>
      </c>
      <c r="S33" s="235">
        <v>3.97357</v>
      </c>
      <c r="T33" s="235">
        <v>-3.1482399999999999</v>
      </c>
      <c r="U33" s="235">
        <v>-1.4221199999999998</v>
      </c>
      <c r="V33" s="235">
        <v>-38.834009999999999</v>
      </c>
      <c r="W33" s="235">
        <v>-7.06473</v>
      </c>
      <c r="X33" s="235">
        <v>1.8902699999999999</v>
      </c>
      <c r="Y33" s="235">
        <v>8.4872199999999989</v>
      </c>
      <c r="Z33" s="235">
        <v>0.80691999999999997</v>
      </c>
      <c r="AA33" s="235">
        <v>-6.2195200000000002</v>
      </c>
      <c r="AB33" s="235">
        <v>13.559850000000001</v>
      </c>
      <c r="AC33" s="235">
        <v>-8.6716299999999986</v>
      </c>
      <c r="AD33" s="235">
        <v>-7.92706</v>
      </c>
      <c r="AE33" s="235">
        <v>-2.6868400000000001</v>
      </c>
      <c r="AF33" s="235">
        <v>-23.401610000000002</v>
      </c>
      <c r="AG33" s="235">
        <v>-8.745379999999999</v>
      </c>
      <c r="AH33" s="235">
        <v>-18.980650000000001</v>
      </c>
      <c r="AI33" s="252">
        <v>-16.096640000000001</v>
      </c>
      <c r="AJ33" s="252">
        <v>-19.255974470100004</v>
      </c>
      <c r="AK33" s="252">
        <v>-18.6228715425</v>
      </c>
      <c r="AL33" s="252">
        <v>36.7791</v>
      </c>
      <c r="AM33" s="252">
        <v>47.801720000000003</v>
      </c>
      <c r="AN33" s="211"/>
      <c r="AO33" s="211"/>
      <c r="AP33" s="211"/>
      <c r="AQ33" s="211"/>
      <c r="AR33" s="211"/>
      <c r="AS33" s="211"/>
      <c r="AT33" s="211"/>
      <c r="AU33" s="211"/>
      <c r="AV33" s="211"/>
      <c r="AW33" s="211"/>
      <c r="AX33" s="211"/>
      <c r="AY33" s="211"/>
    </row>
    <row r="34" spans="1:51" ht="15">
      <c r="A34" s="193">
        <f>YampaRiverInflow.TotalOutflow!A34</f>
        <v>44378</v>
      </c>
      <c r="B34" s="165">
        <v>-15.298999999999999</v>
      </c>
      <c r="C34" s="165">
        <v>-15.298999999999999</v>
      </c>
      <c r="D34" s="165">
        <v>-15.298999999999999</v>
      </c>
      <c r="E34" s="235">
        <v>60.205719999999999</v>
      </c>
      <c r="F34" s="235">
        <v>49.438319999999997</v>
      </c>
      <c r="G34" s="235">
        <v>32.877110000000002</v>
      </c>
      <c r="H34" s="235">
        <v>10.57719</v>
      </c>
      <c r="I34" s="235">
        <v>7.2024099999999995</v>
      </c>
      <c r="J34" s="235">
        <v>42.957050000000002</v>
      </c>
      <c r="K34" s="235">
        <v>25.683209999999999</v>
      </c>
      <c r="L34" s="235">
        <v>16.192450000000001</v>
      </c>
      <c r="M34" s="235">
        <v>-32.33464</v>
      </c>
      <c r="N34" s="235">
        <v>-28.353200000000001</v>
      </c>
      <c r="O34" s="235">
        <v>-13.82734</v>
      </c>
      <c r="P34" s="235">
        <v>-8.2693600000000007</v>
      </c>
      <c r="Q34" s="235">
        <v>-6.1791200000000002</v>
      </c>
      <c r="R34" s="235">
        <v>3.4561299999999999</v>
      </c>
      <c r="S34" s="235">
        <v>2.85033</v>
      </c>
      <c r="T34" s="235">
        <v>-5.2313599999999996</v>
      </c>
      <c r="U34" s="235">
        <v>-2.7631799999999997</v>
      </c>
      <c r="V34" s="235">
        <v>-11.48329</v>
      </c>
      <c r="W34" s="235">
        <v>-12.351889999999999</v>
      </c>
      <c r="X34" s="235">
        <v>-4.6287900000000004</v>
      </c>
      <c r="Y34" s="235">
        <v>-5.6995800000000001</v>
      </c>
      <c r="Z34" s="235">
        <v>1.1146199999999999</v>
      </c>
      <c r="AA34" s="235">
        <v>-1.95407</v>
      </c>
      <c r="AB34" s="235">
        <v>15.37031</v>
      </c>
      <c r="AC34" s="235">
        <v>-6.1843900000000005</v>
      </c>
      <c r="AD34" s="235">
        <v>2.6158600000000001</v>
      </c>
      <c r="AE34" s="235">
        <v>5.3711899999999995</v>
      </c>
      <c r="AF34" s="235">
        <v>-13.886209999999998</v>
      </c>
      <c r="AG34" s="235">
        <v>-10.38104</v>
      </c>
      <c r="AH34" s="235">
        <v>-8.8864900000000002</v>
      </c>
      <c r="AI34" s="252">
        <v>-24.04243</v>
      </c>
      <c r="AJ34" s="252">
        <v>-9.7753157925099998</v>
      </c>
      <c r="AK34" s="252">
        <v>-13.541234510899999</v>
      </c>
      <c r="AL34" s="252">
        <v>72.870630000000006</v>
      </c>
      <c r="AM34" s="252">
        <v>68.089640000000003</v>
      </c>
      <c r="AN34" s="211"/>
      <c r="AO34" s="211"/>
      <c r="AP34" s="211"/>
      <c r="AQ34" s="211"/>
      <c r="AR34" s="211"/>
      <c r="AS34" s="211"/>
      <c r="AT34" s="211"/>
      <c r="AU34" s="211"/>
      <c r="AV34" s="211"/>
      <c r="AW34" s="211"/>
      <c r="AX34" s="211"/>
      <c r="AY34" s="211"/>
    </row>
    <row r="35" spans="1:51" ht="15">
      <c r="A35" s="193">
        <f>YampaRiverInflow.TotalOutflow!A35</f>
        <v>44409</v>
      </c>
      <c r="B35" s="165">
        <v>-11.801</v>
      </c>
      <c r="C35" s="165">
        <v>-11.801</v>
      </c>
      <c r="D35" s="165">
        <v>-11.801</v>
      </c>
      <c r="E35" s="235">
        <v>64.003280000000004</v>
      </c>
      <c r="F35" s="235">
        <v>30.162470000000003</v>
      </c>
      <c r="G35" s="235">
        <v>25.66291</v>
      </c>
      <c r="H35" s="235">
        <v>47.366790000000002</v>
      </c>
      <c r="I35" s="235">
        <v>-3.6207199999999999</v>
      </c>
      <c r="J35" s="235">
        <v>8.2340900000000001</v>
      </c>
      <c r="K35" s="235">
        <v>1.0808900000000001</v>
      </c>
      <c r="L35" s="235">
        <v>9.8302700000000005</v>
      </c>
      <c r="M35" s="235">
        <v>-30.478750000000002</v>
      </c>
      <c r="N35" s="235">
        <v>-37.806379999999997</v>
      </c>
      <c r="O35" s="235">
        <v>0.36157</v>
      </c>
      <c r="P35" s="235">
        <v>-21.721700000000002</v>
      </c>
      <c r="Q35" s="235">
        <v>-32.771730000000005</v>
      </c>
      <c r="R35" s="235">
        <v>-3.3455599999999999</v>
      </c>
      <c r="S35" s="235">
        <v>5.3322599999999998</v>
      </c>
      <c r="T35" s="235">
        <v>-12.47739</v>
      </c>
      <c r="U35" s="235">
        <v>-10.764940000000001</v>
      </c>
      <c r="V35" s="235">
        <v>-12.411370000000002</v>
      </c>
      <c r="W35" s="235">
        <v>-5.8684500000000002</v>
      </c>
      <c r="X35" s="235">
        <v>-7.3342000000000001</v>
      </c>
      <c r="Y35" s="235">
        <v>-0.58257000000000003</v>
      </c>
      <c r="Z35" s="235">
        <v>-2.9759099999999998</v>
      </c>
      <c r="AA35" s="235">
        <v>-4.9262499999999996</v>
      </c>
      <c r="AB35" s="235">
        <v>7.4216999999999995</v>
      </c>
      <c r="AC35" s="235">
        <v>-6.2596699999999998</v>
      </c>
      <c r="AD35" s="235">
        <v>-3.49715</v>
      </c>
      <c r="AE35" s="235">
        <v>-8.0988400000000009</v>
      </c>
      <c r="AF35" s="235">
        <v>-12.211690000000001</v>
      </c>
      <c r="AG35" s="235">
        <v>-5.9300299999999995</v>
      </c>
      <c r="AH35" s="235">
        <v>-10.645899999999999</v>
      </c>
      <c r="AI35" s="252">
        <v>-16.45506</v>
      </c>
      <c r="AJ35" s="252">
        <v>-6.1211380751300002</v>
      </c>
      <c r="AK35" s="252">
        <v>-16.4951205805</v>
      </c>
      <c r="AL35" s="252">
        <v>74.391710000000003</v>
      </c>
      <c r="AM35" s="252">
        <v>83.114260000000002</v>
      </c>
      <c r="AN35" s="211"/>
      <c r="AO35" s="211"/>
      <c r="AP35" s="211"/>
      <c r="AQ35" s="211"/>
      <c r="AR35" s="211"/>
      <c r="AS35" s="211"/>
      <c r="AT35" s="211"/>
      <c r="AU35" s="211"/>
      <c r="AV35" s="211"/>
      <c r="AW35" s="211"/>
      <c r="AX35" s="211"/>
      <c r="AY35" s="211"/>
    </row>
    <row r="36" spans="1:51" ht="15">
      <c r="A36" s="193">
        <f>YampaRiverInflow.TotalOutflow!A36</f>
        <v>44440</v>
      </c>
      <c r="B36" s="165">
        <v>-12.41</v>
      </c>
      <c r="C36" s="165">
        <v>-12.41</v>
      </c>
      <c r="D36" s="165">
        <v>-12.41</v>
      </c>
      <c r="E36" s="235">
        <v>90.030710000000013</v>
      </c>
      <c r="F36" s="235">
        <v>37.451620000000005</v>
      </c>
      <c r="G36" s="235">
        <v>29.726150000000001</v>
      </c>
      <c r="H36" s="235">
        <v>21.405069999999998</v>
      </c>
      <c r="I36" s="235">
        <v>-6.1849399999999992</v>
      </c>
      <c r="J36" s="235">
        <v>-13.40967</v>
      </c>
      <c r="K36" s="235">
        <v>4.8451000000000004</v>
      </c>
      <c r="L36" s="235">
        <v>10.459700000000002</v>
      </c>
      <c r="M36" s="235">
        <v>-32.106940000000002</v>
      </c>
      <c r="N36" s="235">
        <v>-14.36115</v>
      </c>
      <c r="O36" s="235">
        <v>6.0761099999999999</v>
      </c>
      <c r="P36" s="235">
        <v>2.1292300000000002</v>
      </c>
      <c r="Q36" s="235">
        <v>3.4588800000000002</v>
      </c>
      <c r="R36" s="235">
        <v>-3.5141100000000001</v>
      </c>
      <c r="S36" s="235">
        <v>2.3970700000000003</v>
      </c>
      <c r="T36" s="235">
        <v>-14.862719999999999</v>
      </c>
      <c r="U36" s="235">
        <v>10.64911</v>
      </c>
      <c r="V36" s="235">
        <v>1.2162899999999999</v>
      </c>
      <c r="W36" s="235">
        <v>-3.2352600000000002</v>
      </c>
      <c r="X36" s="235">
        <v>3.2015500000000001</v>
      </c>
      <c r="Y36" s="235">
        <v>-2.03647</v>
      </c>
      <c r="Z36" s="235">
        <v>4.6902200000000001</v>
      </c>
      <c r="AA36" s="235">
        <v>-2.4659599999999999</v>
      </c>
      <c r="AB36" s="235">
        <v>2.1341199999999998</v>
      </c>
      <c r="AC36" s="235">
        <v>-3.6479999999999999E-2</v>
      </c>
      <c r="AD36" s="235">
        <v>3.5242300000000002</v>
      </c>
      <c r="AE36" s="235">
        <v>2.30775</v>
      </c>
      <c r="AF36" s="235">
        <v>-2.1289499999999997</v>
      </c>
      <c r="AG36" s="235">
        <v>-5.9721000000000002</v>
      </c>
      <c r="AH36" s="235">
        <v>-4.7625399999999996</v>
      </c>
      <c r="AI36" s="252">
        <v>-11.23626</v>
      </c>
      <c r="AJ36" s="252">
        <v>-5.9217293134800002</v>
      </c>
      <c r="AK36" s="252">
        <v>-16.066383176799999</v>
      </c>
      <c r="AL36" s="252">
        <v>15.569330000000001</v>
      </c>
      <c r="AM36" s="252">
        <v>17.491540000000001</v>
      </c>
      <c r="AN36" s="211"/>
      <c r="AO36" s="211"/>
      <c r="AP36" s="211"/>
      <c r="AQ36" s="211"/>
      <c r="AR36" s="211"/>
      <c r="AS36" s="211"/>
      <c r="AT36" s="211"/>
      <c r="AU36" s="211"/>
      <c r="AV36" s="211"/>
      <c r="AW36" s="211"/>
      <c r="AX36" s="211"/>
      <c r="AY36" s="211"/>
    </row>
    <row r="37" spans="1:51" ht="15">
      <c r="A37" s="193">
        <f>YampaRiverInflow.TotalOutflow!A37</f>
        <v>44470</v>
      </c>
      <c r="B37" s="165">
        <v>-3.8140000000000001</v>
      </c>
      <c r="C37" s="165">
        <v>-3.8140000000000001</v>
      </c>
      <c r="D37" s="165">
        <v>-3.8140000000000001</v>
      </c>
      <c r="E37" s="235">
        <v>133.46231</v>
      </c>
      <c r="F37" s="235">
        <v>-7.9622099999999998</v>
      </c>
      <c r="G37" s="235">
        <v>14.659660000000001</v>
      </c>
      <c r="H37" s="235">
        <v>6.4712700000000005</v>
      </c>
      <c r="I37" s="235">
        <v>-4.5573800000000002</v>
      </c>
      <c r="J37" s="235">
        <v>16.089169999999999</v>
      </c>
      <c r="K37" s="235">
        <v>2.3823400000000001</v>
      </c>
      <c r="L37" s="235">
        <v>-2.3206700000000002</v>
      </c>
      <c r="M37" s="235">
        <v>-31.9285</v>
      </c>
      <c r="N37" s="235">
        <v>-8.5193500000000011</v>
      </c>
      <c r="O37" s="235">
        <v>-12.10599</v>
      </c>
      <c r="P37" s="235">
        <v>-6.4365399999999999</v>
      </c>
      <c r="Q37" s="235">
        <v>-9.3328700000000016</v>
      </c>
      <c r="R37" s="235">
        <v>8.7130799999999997</v>
      </c>
      <c r="S37" s="235">
        <v>6.0392799999999998</v>
      </c>
      <c r="T37" s="235">
        <v>-14.376950000000001</v>
      </c>
      <c r="U37" s="235">
        <v>11.44023</v>
      </c>
      <c r="V37" s="235">
        <v>-2.2667899999999999</v>
      </c>
      <c r="W37" s="235">
        <v>12.561069999999999</v>
      </c>
      <c r="X37" s="235">
        <v>9.3788400000000003</v>
      </c>
      <c r="Y37" s="235">
        <v>7.2322499999999996</v>
      </c>
      <c r="Z37" s="235">
        <v>17.66301</v>
      </c>
      <c r="AA37" s="235">
        <v>17.936130000000002</v>
      </c>
      <c r="AB37" s="235">
        <v>19.500349999999997</v>
      </c>
      <c r="AC37" s="235">
        <v>0.40545999999999999</v>
      </c>
      <c r="AD37" s="235">
        <v>-3.57796</v>
      </c>
      <c r="AE37" s="235">
        <v>-7.8305600000000002</v>
      </c>
      <c r="AF37" s="235">
        <v>5.5783399999999999</v>
      </c>
      <c r="AG37" s="235">
        <v>7.1333100000000007</v>
      </c>
      <c r="AH37" s="235">
        <v>-3.07572</v>
      </c>
      <c r="AI37" s="252">
        <v>-12.67216</v>
      </c>
      <c r="AJ37" s="252">
        <v>9.5933321672099989</v>
      </c>
      <c r="AK37" s="252">
        <v>-7.3716004105100001</v>
      </c>
      <c r="AL37" s="252">
        <v>11.770820000000001</v>
      </c>
      <c r="AM37" s="252">
        <v>29.394490000000001</v>
      </c>
      <c r="AN37" s="211"/>
      <c r="AO37" s="211"/>
      <c r="AP37" s="211"/>
      <c r="AQ37" s="211"/>
      <c r="AR37" s="211"/>
      <c r="AS37" s="211"/>
      <c r="AT37" s="211"/>
      <c r="AU37" s="211"/>
      <c r="AV37" s="211"/>
      <c r="AW37" s="211"/>
      <c r="AX37" s="211"/>
      <c r="AY37" s="211"/>
    </row>
    <row r="38" spans="1:51" ht="15">
      <c r="A38" s="193">
        <f>YampaRiverInflow.TotalOutflow!A38</f>
        <v>44501</v>
      </c>
      <c r="B38" s="165">
        <v>-12.486000000000001</v>
      </c>
      <c r="C38" s="165">
        <v>-12.486000000000001</v>
      </c>
      <c r="D38" s="165">
        <v>-12.486000000000001</v>
      </c>
      <c r="E38" s="235">
        <v>52.581679999999999</v>
      </c>
      <c r="F38" s="235">
        <v>19.1631</v>
      </c>
      <c r="G38" s="235">
        <v>8.3231599999999997</v>
      </c>
      <c r="H38" s="235">
        <v>-4.9865000000000004</v>
      </c>
      <c r="I38" s="235">
        <v>15.50897</v>
      </c>
      <c r="J38" s="235">
        <v>11.76432</v>
      </c>
      <c r="K38" s="235">
        <v>31.527560000000001</v>
      </c>
      <c r="L38" s="235">
        <v>-3.2050900000000002</v>
      </c>
      <c r="M38" s="235">
        <v>-23.295529999999999</v>
      </c>
      <c r="N38" s="235">
        <v>-17.111999999999998</v>
      </c>
      <c r="O38" s="235">
        <v>-11.698649999999999</v>
      </c>
      <c r="P38" s="235">
        <v>-40.886620000000001</v>
      </c>
      <c r="Q38" s="235">
        <v>8.8454099999999993</v>
      </c>
      <c r="R38" s="235">
        <v>8.6155300000000015</v>
      </c>
      <c r="S38" s="235">
        <v>-6.0922700000000001</v>
      </c>
      <c r="T38" s="235">
        <v>-18.06193</v>
      </c>
      <c r="U38" s="235">
        <v>-2.7934000000000001</v>
      </c>
      <c r="V38" s="235">
        <v>14.61594</v>
      </c>
      <c r="W38" s="235">
        <v>1.1808599999999998</v>
      </c>
      <c r="X38" s="235">
        <v>-1.2787599999999999</v>
      </c>
      <c r="Y38" s="235">
        <v>-0.85072999999999999</v>
      </c>
      <c r="Z38" s="235">
        <v>-7.69496</v>
      </c>
      <c r="AA38" s="235">
        <v>-25.293230000000001</v>
      </c>
      <c r="AB38" s="235">
        <v>14.929360000000001</v>
      </c>
      <c r="AC38" s="235">
        <v>-6.5592299999999994</v>
      </c>
      <c r="AD38" s="235">
        <v>-12.624499999999999</v>
      </c>
      <c r="AE38" s="235">
        <v>-15.31161</v>
      </c>
      <c r="AF38" s="235">
        <v>-29.335889999999999</v>
      </c>
      <c r="AG38" s="235">
        <v>-11.260489999999999</v>
      </c>
      <c r="AH38" s="235">
        <v>-11.40968</v>
      </c>
      <c r="AI38" s="252">
        <v>4.0670200000000003</v>
      </c>
      <c r="AJ38" s="252">
        <v>-5.6661833634400001</v>
      </c>
      <c r="AK38" s="252">
        <v>-13.579297370099999</v>
      </c>
      <c r="AL38" s="252">
        <v>7.9291700000000001</v>
      </c>
      <c r="AM38" s="252">
        <v>-2.7989000000000002</v>
      </c>
      <c r="AN38" s="211"/>
      <c r="AO38" s="211"/>
      <c r="AP38" s="211"/>
      <c r="AQ38" s="211"/>
      <c r="AR38" s="211"/>
      <c r="AS38" s="211"/>
      <c r="AT38" s="211"/>
      <c r="AU38" s="211"/>
      <c r="AV38" s="211"/>
      <c r="AW38" s="211"/>
      <c r="AX38" s="211"/>
      <c r="AY38" s="211"/>
    </row>
    <row r="39" spans="1:51" ht="15">
      <c r="A39" s="193">
        <f>YampaRiverInflow.TotalOutflow!A39</f>
        <v>44531</v>
      </c>
      <c r="B39" s="165">
        <v>-11.619</v>
      </c>
      <c r="C39" s="165">
        <v>-11.619</v>
      </c>
      <c r="D39" s="165">
        <v>-11.619</v>
      </c>
      <c r="E39" s="235">
        <v>51.959830000000004</v>
      </c>
      <c r="F39" s="235">
        <v>32.17351</v>
      </c>
      <c r="G39" s="235">
        <v>27.887509999999999</v>
      </c>
      <c r="H39" s="235">
        <v>-7.8382100000000001</v>
      </c>
      <c r="I39" s="235">
        <v>-32.544939999999997</v>
      </c>
      <c r="J39" s="235">
        <v>-18.25207</v>
      </c>
      <c r="K39" s="235">
        <v>0.23571999999999999</v>
      </c>
      <c r="L39" s="235">
        <v>-17.19848</v>
      </c>
      <c r="M39" s="235">
        <v>-15.513</v>
      </c>
      <c r="N39" s="235">
        <v>-23.537050000000001</v>
      </c>
      <c r="O39" s="235">
        <v>-21.342089999999999</v>
      </c>
      <c r="P39" s="235">
        <v>-25.91873</v>
      </c>
      <c r="Q39" s="235">
        <v>-8.1638900000000003</v>
      </c>
      <c r="R39" s="235">
        <v>-7.6459899999999994</v>
      </c>
      <c r="S39" s="235">
        <v>-41.546080000000003</v>
      </c>
      <c r="T39" s="235">
        <v>-20.32019</v>
      </c>
      <c r="U39" s="235">
        <v>-22.775419999999997</v>
      </c>
      <c r="V39" s="235">
        <v>-20.00853</v>
      </c>
      <c r="W39" s="235">
        <v>-16.126649999999998</v>
      </c>
      <c r="X39" s="235">
        <v>-14.551170000000001</v>
      </c>
      <c r="Y39" s="235">
        <v>-9.3304200000000002</v>
      </c>
      <c r="Z39" s="235">
        <v>-15.43425</v>
      </c>
      <c r="AA39" s="235">
        <v>-9.6678799999999985</v>
      </c>
      <c r="AB39" s="235">
        <v>2.13557</v>
      </c>
      <c r="AC39" s="235">
        <v>-15.070690000000001</v>
      </c>
      <c r="AD39" s="235">
        <v>-14.155530000000001</v>
      </c>
      <c r="AE39" s="235">
        <v>-24.016959999999997</v>
      </c>
      <c r="AF39" s="235">
        <v>-14.53312</v>
      </c>
      <c r="AG39" s="235">
        <v>-28.044779999999999</v>
      </c>
      <c r="AH39" s="235">
        <v>-6.3832500000000003</v>
      </c>
      <c r="AI39" s="252">
        <v>-10.085459999999999</v>
      </c>
      <c r="AJ39" s="252">
        <v>-1.7760761056900001</v>
      </c>
      <c r="AK39" s="252">
        <v>-12.813628441100001</v>
      </c>
      <c r="AL39" s="252">
        <v>0.70411000000000001</v>
      </c>
      <c r="AM39" s="252">
        <v>-2.0269400000000002</v>
      </c>
      <c r="AN39" s="211"/>
      <c r="AO39" s="211"/>
      <c r="AP39" s="211"/>
      <c r="AQ39" s="211"/>
      <c r="AR39" s="211"/>
      <c r="AS39" s="211"/>
      <c r="AT39" s="211"/>
      <c r="AU39" s="211"/>
      <c r="AV39" s="211"/>
      <c r="AW39" s="211"/>
      <c r="AX39" s="211"/>
      <c r="AY39" s="211"/>
    </row>
    <row r="40" spans="1:51" ht="15">
      <c r="A40" s="193">
        <f>YampaRiverInflow.TotalOutflow!A40</f>
        <v>44562</v>
      </c>
      <c r="B40" s="165">
        <v>-19.077000000000002</v>
      </c>
      <c r="C40" s="165">
        <v>-19.077000000000002</v>
      </c>
      <c r="D40" s="165">
        <v>-19.077000000000002</v>
      </c>
      <c r="E40" s="235">
        <v>31.442490000000003</v>
      </c>
      <c r="F40" s="235">
        <v>-8.1626999999999992</v>
      </c>
      <c r="G40" s="235">
        <v>-9.4905600000000003</v>
      </c>
      <c r="H40" s="235">
        <v>-16.206330000000001</v>
      </c>
      <c r="I40" s="235">
        <v>-67.403059999999996</v>
      </c>
      <c r="J40" s="235">
        <v>5.3257399999999997</v>
      </c>
      <c r="K40" s="235">
        <v>-10.554080000000001</v>
      </c>
      <c r="L40" s="235">
        <v>-12.17793</v>
      </c>
      <c r="M40" s="235">
        <v>-5.2285699999999995</v>
      </c>
      <c r="N40" s="235">
        <v>-11.82418</v>
      </c>
      <c r="O40" s="235">
        <v>-0.35291</v>
      </c>
      <c r="P40" s="235">
        <v>-9.4022099999999984</v>
      </c>
      <c r="Q40" s="235">
        <v>-2.2324000000000002</v>
      </c>
      <c r="R40" s="235">
        <v>-13.06556</v>
      </c>
      <c r="S40" s="235">
        <v>-23.842459999999999</v>
      </c>
      <c r="T40" s="235">
        <v>-22.88402</v>
      </c>
      <c r="U40" s="235">
        <v>-9.2863400000000009</v>
      </c>
      <c r="V40" s="235">
        <v>2.0555400000000001</v>
      </c>
      <c r="W40" s="235">
        <v>-8.3692099999999989</v>
      </c>
      <c r="X40" s="235">
        <v>-7.36435</v>
      </c>
      <c r="Y40" s="235">
        <v>-10.88565</v>
      </c>
      <c r="Z40" s="235">
        <v>0.18258000000000002</v>
      </c>
      <c r="AA40" s="235">
        <v>-24.099160000000001</v>
      </c>
      <c r="AB40" s="235">
        <v>-10.99343</v>
      </c>
      <c r="AC40" s="235">
        <v>-17.351569999999999</v>
      </c>
      <c r="AD40" s="235">
        <v>-15.120850000000001</v>
      </c>
      <c r="AE40" s="235">
        <v>-15.297610000000001</v>
      </c>
      <c r="AF40" s="235">
        <v>-7.4300500000000005</v>
      </c>
      <c r="AG40" s="235">
        <v>-23.203659999999999</v>
      </c>
      <c r="AH40" s="235">
        <v>-11.24441</v>
      </c>
      <c r="AI40" s="252">
        <v>-7.0866850672100004</v>
      </c>
      <c r="AJ40" s="252">
        <v>-21.8410222298</v>
      </c>
      <c r="AK40" s="252">
        <v>32.649590000000003</v>
      </c>
      <c r="AL40" s="252">
        <v>-4.1834899999999999</v>
      </c>
      <c r="AM40" s="252">
        <v>31.439830000000001</v>
      </c>
      <c r="AN40" s="211"/>
      <c r="AO40" s="211"/>
      <c r="AP40" s="211"/>
      <c r="AQ40" s="211"/>
      <c r="AR40" s="211"/>
      <c r="AS40" s="211"/>
      <c r="AT40" s="211"/>
      <c r="AU40" s="211"/>
      <c r="AV40" s="211"/>
      <c r="AW40" s="211"/>
      <c r="AX40" s="211"/>
      <c r="AY40" s="211"/>
    </row>
    <row r="41" spans="1:51" ht="15">
      <c r="A41" s="193">
        <f>YampaRiverInflow.TotalOutflow!A41</f>
        <v>44593</v>
      </c>
      <c r="B41" s="165">
        <v>-14.898999999999999</v>
      </c>
      <c r="C41" s="165">
        <v>-14.898999999999999</v>
      </c>
      <c r="D41" s="165">
        <v>-14.898999999999999</v>
      </c>
      <c r="E41" s="235">
        <v>32.191499999999998</v>
      </c>
      <c r="F41" s="235">
        <v>-14.345370000000001</v>
      </c>
      <c r="G41" s="235">
        <v>0.28820999999999997</v>
      </c>
      <c r="H41" s="235">
        <v>24.75806</v>
      </c>
      <c r="I41" s="235">
        <v>-0.71377000000000002</v>
      </c>
      <c r="J41" s="235">
        <v>-17.479389999999999</v>
      </c>
      <c r="K41" s="235">
        <v>7.1028599999999997</v>
      </c>
      <c r="L41" s="235">
        <v>-20.612359999999999</v>
      </c>
      <c r="M41" s="235">
        <v>-3.8160700000000003</v>
      </c>
      <c r="N41" s="235">
        <v>12.07672</v>
      </c>
      <c r="O41" s="235">
        <v>-6.4777399999999998</v>
      </c>
      <c r="P41" s="235">
        <v>-3.1795599999999999</v>
      </c>
      <c r="Q41" s="235">
        <v>-18.78584</v>
      </c>
      <c r="R41" s="235">
        <v>-15.19333</v>
      </c>
      <c r="S41" s="235">
        <v>16.79738</v>
      </c>
      <c r="T41" s="235">
        <v>-14.575379999999999</v>
      </c>
      <c r="U41" s="235">
        <v>-10.293559999999999</v>
      </c>
      <c r="V41" s="235">
        <v>-6.9536000000000007</v>
      </c>
      <c r="W41" s="235">
        <v>-5.6801599999999999</v>
      </c>
      <c r="X41" s="235">
        <v>-3.35554</v>
      </c>
      <c r="Y41" s="235">
        <v>-8.1621500000000005</v>
      </c>
      <c r="Z41" s="235">
        <v>2.4570000000000002E-2</v>
      </c>
      <c r="AA41" s="235">
        <v>-7.1100200000000005</v>
      </c>
      <c r="AB41" s="235">
        <v>-6.7532899999999998</v>
      </c>
      <c r="AC41" s="235">
        <v>-2.0011099999999997</v>
      </c>
      <c r="AD41" s="235">
        <v>-7.8896199999999999</v>
      </c>
      <c r="AE41" s="235">
        <v>-3.9773800000000001</v>
      </c>
      <c r="AF41" s="235">
        <v>-10.08442</v>
      </c>
      <c r="AG41" s="235">
        <v>-18.090959999999999</v>
      </c>
      <c r="AH41" s="235">
        <v>-11.6091</v>
      </c>
      <c r="AI41" s="252">
        <v>-21.548820344999999</v>
      </c>
      <c r="AJ41" s="252">
        <v>-7.5980226642700002</v>
      </c>
      <c r="AK41" s="252">
        <v>26.56495</v>
      </c>
      <c r="AL41" s="252">
        <v>1.9350000000000001</v>
      </c>
      <c r="AM41" s="252">
        <v>22.693020000000001</v>
      </c>
      <c r="AN41" s="211"/>
      <c r="AO41" s="211"/>
      <c r="AP41" s="211"/>
      <c r="AQ41" s="211"/>
      <c r="AR41" s="211"/>
      <c r="AS41" s="211"/>
      <c r="AT41" s="211"/>
      <c r="AU41" s="211"/>
      <c r="AV41" s="211"/>
      <c r="AW41" s="211"/>
      <c r="AX41" s="211"/>
      <c r="AY41" s="211"/>
    </row>
    <row r="42" spans="1:51" ht="15">
      <c r="A42" s="193">
        <f>YampaRiverInflow.TotalOutflow!A42</f>
        <v>44621</v>
      </c>
      <c r="B42" s="165">
        <v>-17.29</v>
      </c>
      <c r="C42" s="165">
        <v>-17.29</v>
      </c>
      <c r="D42" s="165">
        <v>-17.29</v>
      </c>
      <c r="E42" s="235">
        <v>19.579360000000001</v>
      </c>
      <c r="F42" s="235">
        <v>21.266830000000002</v>
      </c>
      <c r="G42" s="235">
        <v>8.1764600000000005</v>
      </c>
      <c r="H42" s="235">
        <v>7.8801000000000005</v>
      </c>
      <c r="I42" s="235">
        <v>-16.084820000000001</v>
      </c>
      <c r="J42" s="235">
        <v>24.562889999999999</v>
      </c>
      <c r="K42" s="235">
        <v>-1.3683399999999999</v>
      </c>
      <c r="L42" s="235">
        <v>-30.239049999999999</v>
      </c>
      <c r="M42" s="235">
        <v>-0.40625</v>
      </c>
      <c r="N42" s="235">
        <v>-2.8755600000000001</v>
      </c>
      <c r="O42" s="235">
        <v>-24.367049999999999</v>
      </c>
      <c r="P42" s="235">
        <v>-21.61571</v>
      </c>
      <c r="Q42" s="235">
        <v>-7.1826499999999998</v>
      </c>
      <c r="R42" s="235">
        <v>-21.388090000000002</v>
      </c>
      <c r="S42" s="235">
        <v>-38.647570000000002</v>
      </c>
      <c r="T42" s="235">
        <v>-17.924779999999998</v>
      </c>
      <c r="U42" s="235">
        <v>-12.442740000000001</v>
      </c>
      <c r="V42" s="235">
        <v>-43.985260000000004</v>
      </c>
      <c r="W42" s="235">
        <v>-10.52102</v>
      </c>
      <c r="X42" s="235">
        <v>-6.4350100000000001</v>
      </c>
      <c r="Y42" s="235">
        <v>-12.448540000000001</v>
      </c>
      <c r="Z42" s="235">
        <v>-11.11115</v>
      </c>
      <c r="AA42" s="235">
        <v>-14.26328</v>
      </c>
      <c r="AB42" s="235">
        <v>-15.209569999999999</v>
      </c>
      <c r="AC42" s="235">
        <v>-13.494590000000001</v>
      </c>
      <c r="AD42" s="235">
        <v>-13.53969</v>
      </c>
      <c r="AE42" s="235">
        <v>-18.373999999999999</v>
      </c>
      <c r="AF42" s="235">
        <v>-10.9312</v>
      </c>
      <c r="AG42" s="235">
        <v>-22.812709999999999</v>
      </c>
      <c r="AH42" s="235">
        <v>-10.592450000000001</v>
      </c>
      <c r="AI42" s="252">
        <v>-11.9735317815</v>
      </c>
      <c r="AJ42" s="252">
        <v>-21.396965078199997</v>
      </c>
      <c r="AK42" s="252">
        <v>60.964930000000003</v>
      </c>
      <c r="AL42" s="252">
        <v>9.2411200000000004</v>
      </c>
      <c r="AM42" s="252">
        <v>34.107990000000001</v>
      </c>
      <c r="AN42" s="211"/>
      <c r="AO42" s="211"/>
      <c r="AP42" s="211"/>
      <c r="AQ42" s="211"/>
      <c r="AR42" s="211"/>
      <c r="AS42" s="211"/>
      <c r="AT42" s="211"/>
      <c r="AU42" s="211"/>
      <c r="AV42" s="211"/>
      <c r="AW42" s="211"/>
      <c r="AX42" s="211"/>
      <c r="AY42" s="211"/>
    </row>
    <row r="43" spans="1:51" ht="15">
      <c r="A43" s="193">
        <f>YampaRiverInflow.TotalOutflow!A43</f>
        <v>44652</v>
      </c>
      <c r="B43" s="165">
        <v>-20.108000000000001</v>
      </c>
      <c r="C43" s="165">
        <v>-20.108000000000001</v>
      </c>
      <c r="D43" s="165">
        <v>-20.108000000000001</v>
      </c>
      <c r="E43" s="235">
        <v>-6.7857700000000003</v>
      </c>
      <c r="F43" s="235">
        <v>6.2441000000000004</v>
      </c>
      <c r="G43" s="235">
        <v>4.2861700000000003</v>
      </c>
      <c r="H43" s="235">
        <v>29.646259999999998</v>
      </c>
      <c r="I43" s="235">
        <v>28.972660000000001</v>
      </c>
      <c r="J43" s="235">
        <v>18.863569999999999</v>
      </c>
      <c r="K43" s="235">
        <v>13.24966</v>
      </c>
      <c r="L43" s="235">
        <v>-34.838769999999997</v>
      </c>
      <c r="M43" s="235">
        <v>-15.670870000000001</v>
      </c>
      <c r="N43" s="235">
        <v>-12.345879999999999</v>
      </c>
      <c r="O43" s="235">
        <v>-24.792330000000003</v>
      </c>
      <c r="P43" s="235">
        <v>-15.55307</v>
      </c>
      <c r="Q43" s="235">
        <v>-27.615380000000002</v>
      </c>
      <c r="R43" s="235">
        <v>-9.9768299999999996</v>
      </c>
      <c r="S43" s="235">
        <v>-7.8899799999999995</v>
      </c>
      <c r="T43" s="235">
        <v>-18.484590000000001</v>
      </c>
      <c r="U43" s="235">
        <v>-13.60337</v>
      </c>
      <c r="V43" s="235">
        <v>-60.627809999999997</v>
      </c>
      <c r="W43" s="235">
        <v>-9.7155499999999986</v>
      </c>
      <c r="X43" s="235">
        <v>-15.310879999999999</v>
      </c>
      <c r="Y43" s="235">
        <v>3.4897600000000004</v>
      </c>
      <c r="Z43" s="235">
        <v>-16.877500000000001</v>
      </c>
      <c r="AA43" s="235">
        <v>-19.60941</v>
      </c>
      <c r="AB43" s="235">
        <v>-18.033900000000003</v>
      </c>
      <c r="AC43" s="235">
        <v>-6.3000600000000002</v>
      </c>
      <c r="AD43" s="235">
        <v>-13.78439</v>
      </c>
      <c r="AE43" s="235">
        <v>-16.949249999999999</v>
      </c>
      <c r="AF43" s="235">
        <v>-12.7826</v>
      </c>
      <c r="AG43" s="235">
        <v>-23.694689999999998</v>
      </c>
      <c r="AH43" s="235">
        <v>-20.046709999999997</v>
      </c>
      <c r="AI43" s="252">
        <v>-21.301506761199999</v>
      </c>
      <c r="AJ43" s="252">
        <v>-18.480803921300001</v>
      </c>
      <c r="AK43" s="252">
        <v>54.424519999999994</v>
      </c>
      <c r="AL43" s="252">
        <v>12.133100000000001</v>
      </c>
      <c r="AM43" s="252">
        <v>76.599170000000001</v>
      </c>
      <c r="AN43" s="211"/>
      <c r="AO43" s="211"/>
      <c r="AP43" s="211"/>
      <c r="AQ43" s="211"/>
      <c r="AR43" s="211"/>
      <c r="AS43" s="211"/>
      <c r="AT43" s="211"/>
      <c r="AU43" s="211"/>
      <c r="AV43" s="211"/>
      <c r="AW43" s="211"/>
      <c r="AX43" s="211"/>
      <c r="AY43" s="211"/>
    </row>
    <row r="44" spans="1:51" ht="15">
      <c r="A44" s="193">
        <f>YampaRiverInflow.TotalOutflow!A44</f>
        <v>44682</v>
      </c>
      <c r="B44" s="165">
        <v>-12.385999999999999</v>
      </c>
      <c r="C44" s="165">
        <v>-12.385999999999999</v>
      </c>
      <c r="D44" s="165">
        <v>-12.385999999999999</v>
      </c>
      <c r="E44" s="235">
        <v>32.891910000000003</v>
      </c>
      <c r="F44" s="235">
        <v>32.762029999999996</v>
      </c>
      <c r="G44" s="235">
        <v>14.885899999999999</v>
      </c>
      <c r="H44" s="235">
        <v>9.8693099999999987</v>
      </c>
      <c r="I44" s="235">
        <v>49.975879999999997</v>
      </c>
      <c r="J44" s="235">
        <v>-7.9184299999999999</v>
      </c>
      <c r="K44" s="235">
        <v>11.12064</v>
      </c>
      <c r="L44" s="235">
        <v>-43.382190000000001</v>
      </c>
      <c r="M44" s="235">
        <v>-22.886580000000002</v>
      </c>
      <c r="N44" s="235">
        <v>-11.17521</v>
      </c>
      <c r="O44" s="235">
        <v>-23.596910000000001</v>
      </c>
      <c r="P44" s="235">
        <v>-15.42226</v>
      </c>
      <c r="Q44" s="235">
        <v>3.82769</v>
      </c>
      <c r="R44" s="235">
        <v>-8.7342700000000004</v>
      </c>
      <c r="S44" s="235">
        <v>-12.672180000000001</v>
      </c>
      <c r="T44" s="235">
        <v>-9.4568999999999992</v>
      </c>
      <c r="U44" s="235">
        <v>2.1620500000000002</v>
      </c>
      <c r="V44" s="235">
        <v>6.1777799999999994</v>
      </c>
      <c r="W44" s="235">
        <v>-11.006309999999999</v>
      </c>
      <c r="X44" s="235">
        <v>-11.085049999999999</v>
      </c>
      <c r="Y44" s="235">
        <v>-22.195970000000003</v>
      </c>
      <c r="Z44" s="235">
        <v>-14.829829999999999</v>
      </c>
      <c r="AA44" s="235">
        <v>10.05152</v>
      </c>
      <c r="AB44" s="235">
        <v>-15.21618</v>
      </c>
      <c r="AC44" s="235">
        <v>-22.456689999999998</v>
      </c>
      <c r="AD44" s="235">
        <v>-5.2049700000000003</v>
      </c>
      <c r="AE44" s="235">
        <v>-18.830310000000001</v>
      </c>
      <c r="AF44" s="235">
        <v>-9.6620400000000011</v>
      </c>
      <c r="AG44" s="235">
        <v>-14.13106</v>
      </c>
      <c r="AH44" s="235">
        <v>-15.37541</v>
      </c>
      <c r="AI44" s="252">
        <v>-17.183385914400002</v>
      </c>
      <c r="AJ44" s="252">
        <v>-10.352921004100001</v>
      </c>
      <c r="AK44" s="252">
        <v>25.669160000000002</v>
      </c>
      <c r="AL44" s="252">
        <v>46.607790000000001</v>
      </c>
      <c r="AM44" s="252">
        <v>81.077850000000012</v>
      </c>
      <c r="AN44" s="211"/>
      <c r="AO44" s="211"/>
      <c r="AP44" s="211"/>
      <c r="AQ44" s="211"/>
      <c r="AR44" s="211"/>
      <c r="AS44" s="211"/>
      <c r="AT44" s="211"/>
      <c r="AU44" s="211"/>
      <c r="AV44" s="211"/>
      <c r="AW44" s="211"/>
      <c r="AX44" s="211"/>
      <c r="AY44" s="211"/>
    </row>
    <row r="45" spans="1:51" ht="15">
      <c r="A45" s="193">
        <f>YampaRiverInflow.TotalOutflow!A45</f>
        <v>44713</v>
      </c>
      <c r="B45" s="165">
        <v>-15.169</v>
      </c>
      <c r="C45" s="165">
        <v>-15.169</v>
      </c>
      <c r="D45" s="165">
        <v>-15.169</v>
      </c>
      <c r="E45" s="235">
        <v>43.907669999999996</v>
      </c>
      <c r="F45" s="235">
        <v>36.8551</v>
      </c>
      <c r="G45" s="235">
        <v>12.004910000000001</v>
      </c>
      <c r="H45" s="235">
        <v>7.7272400000000001</v>
      </c>
      <c r="I45" s="235">
        <v>40.933699999999995</v>
      </c>
      <c r="J45" s="235">
        <v>11.465860000000001</v>
      </c>
      <c r="K45" s="235">
        <v>16.794580000000003</v>
      </c>
      <c r="L45" s="235">
        <v>-46.634540000000001</v>
      </c>
      <c r="M45" s="235">
        <v>-19.443330000000003</v>
      </c>
      <c r="N45" s="235">
        <v>7.9125299999999994</v>
      </c>
      <c r="O45" s="235">
        <v>-9.9691600000000005</v>
      </c>
      <c r="P45" s="235">
        <v>-16.600020000000001</v>
      </c>
      <c r="Q45" s="235">
        <v>-10.217690000000001</v>
      </c>
      <c r="R45" s="235">
        <v>3.97357</v>
      </c>
      <c r="S45" s="235">
        <v>-3.1482399999999999</v>
      </c>
      <c r="T45" s="235">
        <v>-1.4221199999999998</v>
      </c>
      <c r="U45" s="235">
        <v>-38.834009999999999</v>
      </c>
      <c r="V45" s="235">
        <v>-7.06473</v>
      </c>
      <c r="W45" s="235">
        <v>1.8902699999999999</v>
      </c>
      <c r="X45" s="235">
        <v>8.4872199999999989</v>
      </c>
      <c r="Y45" s="235">
        <v>0.80691999999999997</v>
      </c>
      <c r="Z45" s="235">
        <v>-6.2195200000000002</v>
      </c>
      <c r="AA45" s="235">
        <v>13.559850000000001</v>
      </c>
      <c r="AB45" s="235">
        <v>-8.6716299999999986</v>
      </c>
      <c r="AC45" s="235">
        <v>-7.92706</v>
      </c>
      <c r="AD45" s="235">
        <v>-2.6868400000000001</v>
      </c>
      <c r="AE45" s="235">
        <v>-23.401610000000002</v>
      </c>
      <c r="AF45" s="235">
        <v>-8.745379999999999</v>
      </c>
      <c r="AG45" s="235">
        <v>-18.980650000000001</v>
      </c>
      <c r="AH45" s="235">
        <v>-16.096640000000001</v>
      </c>
      <c r="AI45" s="252">
        <v>-19.255974470100004</v>
      </c>
      <c r="AJ45" s="252">
        <v>-18.6228715425</v>
      </c>
      <c r="AK45" s="252">
        <v>36.7791</v>
      </c>
      <c r="AL45" s="252">
        <v>47.801720000000003</v>
      </c>
      <c r="AM45" s="252">
        <v>62.467669999999998</v>
      </c>
      <c r="AN45" s="211"/>
      <c r="AO45" s="211"/>
      <c r="AP45" s="211"/>
      <c r="AQ45" s="211"/>
      <c r="AR45" s="211"/>
      <c r="AS45" s="211"/>
      <c r="AT45" s="211"/>
      <c r="AU45" s="211"/>
      <c r="AV45" s="211"/>
      <c r="AW45" s="211"/>
      <c r="AX45" s="211"/>
      <c r="AY45" s="211"/>
    </row>
    <row r="46" spans="1:51" ht="15">
      <c r="A46" s="193">
        <f>YampaRiverInflow.TotalOutflow!A46</f>
        <v>44743</v>
      </c>
      <c r="B46" s="165">
        <v>-15.298999999999999</v>
      </c>
      <c r="C46" s="165">
        <v>-15.298999999999999</v>
      </c>
      <c r="D46" s="165">
        <v>-15.298999999999999</v>
      </c>
      <c r="E46" s="235">
        <v>49.438319999999997</v>
      </c>
      <c r="F46" s="235">
        <v>32.877110000000002</v>
      </c>
      <c r="G46" s="235">
        <v>10.57719</v>
      </c>
      <c r="H46" s="235">
        <v>7.2024099999999995</v>
      </c>
      <c r="I46" s="235">
        <v>42.957050000000002</v>
      </c>
      <c r="J46" s="235">
        <v>25.683209999999999</v>
      </c>
      <c r="K46" s="235">
        <v>16.192450000000001</v>
      </c>
      <c r="L46" s="235">
        <v>-32.33464</v>
      </c>
      <c r="M46" s="235">
        <v>-28.353200000000001</v>
      </c>
      <c r="N46" s="235">
        <v>-13.82734</v>
      </c>
      <c r="O46" s="235">
        <v>-8.2693600000000007</v>
      </c>
      <c r="P46" s="235">
        <v>-6.1791200000000002</v>
      </c>
      <c r="Q46" s="235">
        <v>3.4561299999999999</v>
      </c>
      <c r="R46" s="235">
        <v>2.85033</v>
      </c>
      <c r="S46" s="235">
        <v>-5.2313599999999996</v>
      </c>
      <c r="T46" s="235">
        <v>-2.7631799999999997</v>
      </c>
      <c r="U46" s="235">
        <v>-11.48329</v>
      </c>
      <c r="V46" s="235">
        <v>-12.351889999999999</v>
      </c>
      <c r="W46" s="235">
        <v>-4.6287900000000004</v>
      </c>
      <c r="X46" s="235">
        <v>-5.6995800000000001</v>
      </c>
      <c r="Y46" s="235">
        <v>1.1146199999999999</v>
      </c>
      <c r="Z46" s="235">
        <v>-1.95407</v>
      </c>
      <c r="AA46" s="235">
        <v>15.37031</v>
      </c>
      <c r="AB46" s="235">
        <v>-6.1843900000000005</v>
      </c>
      <c r="AC46" s="235">
        <v>2.6158600000000001</v>
      </c>
      <c r="AD46" s="235">
        <v>5.3711899999999995</v>
      </c>
      <c r="AE46" s="235">
        <v>-13.886209999999998</v>
      </c>
      <c r="AF46" s="235">
        <v>-10.38104</v>
      </c>
      <c r="AG46" s="235">
        <v>-8.8864900000000002</v>
      </c>
      <c r="AH46" s="235">
        <v>-24.04243</v>
      </c>
      <c r="AI46" s="252">
        <v>-9.7753157925099998</v>
      </c>
      <c r="AJ46" s="252">
        <v>-13.541234510899999</v>
      </c>
      <c r="AK46" s="252">
        <v>72.870630000000006</v>
      </c>
      <c r="AL46" s="252">
        <v>68.089640000000003</v>
      </c>
      <c r="AM46" s="252">
        <v>60.205719999999999</v>
      </c>
      <c r="AN46" s="211"/>
      <c r="AO46" s="211"/>
      <c r="AP46" s="211"/>
      <c r="AQ46" s="211"/>
      <c r="AR46" s="211"/>
      <c r="AS46" s="211"/>
      <c r="AT46" s="211"/>
      <c r="AU46" s="211"/>
      <c r="AV46" s="211"/>
      <c r="AW46" s="211"/>
      <c r="AX46" s="211"/>
      <c r="AY46" s="211"/>
    </row>
    <row r="47" spans="1:51" ht="15">
      <c r="A47" s="193">
        <f>YampaRiverInflow.TotalOutflow!A47</f>
        <v>44774</v>
      </c>
      <c r="B47" s="165">
        <v>-11.801</v>
      </c>
      <c r="C47" s="165">
        <v>-11.801</v>
      </c>
      <c r="D47" s="165">
        <v>-11.801</v>
      </c>
      <c r="E47" s="235">
        <v>30.162470000000003</v>
      </c>
      <c r="F47" s="235">
        <v>25.66291</v>
      </c>
      <c r="G47" s="235">
        <v>47.366790000000002</v>
      </c>
      <c r="H47" s="235">
        <v>-3.6207199999999999</v>
      </c>
      <c r="I47" s="235">
        <v>8.2340900000000001</v>
      </c>
      <c r="J47" s="235">
        <v>1.0808900000000001</v>
      </c>
      <c r="K47" s="235">
        <v>9.8302700000000005</v>
      </c>
      <c r="L47" s="235">
        <v>-30.478750000000002</v>
      </c>
      <c r="M47" s="235">
        <v>-37.806379999999997</v>
      </c>
      <c r="N47" s="235">
        <v>0.36157</v>
      </c>
      <c r="O47" s="235">
        <v>-21.721700000000002</v>
      </c>
      <c r="P47" s="235">
        <v>-32.771730000000005</v>
      </c>
      <c r="Q47" s="235">
        <v>-3.3455599999999999</v>
      </c>
      <c r="R47" s="235">
        <v>5.3322599999999998</v>
      </c>
      <c r="S47" s="235">
        <v>-12.47739</v>
      </c>
      <c r="T47" s="235">
        <v>-10.764940000000001</v>
      </c>
      <c r="U47" s="235">
        <v>-12.411370000000002</v>
      </c>
      <c r="V47" s="235">
        <v>-5.8684500000000002</v>
      </c>
      <c r="W47" s="235">
        <v>-7.3342000000000001</v>
      </c>
      <c r="X47" s="235">
        <v>-0.58257000000000003</v>
      </c>
      <c r="Y47" s="235">
        <v>-2.9759099999999998</v>
      </c>
      <c r="Z47" s="235">
        <v>-4.9262499999999996</v>
      </c>
      <c r="AA47" s="235">
        <v>7.4216999999999995</v>
      </c>
      <c r="AB47" s="235">
        <v>-6.2596699999999998</v>
      </c>
      <c r="AC47" s="235">
        <v>-3.49715</v>
      </c>
      <c r="AD47" s="235">
        <v>-8.0988400000000009</v>
      </c>
      <c r="AE47" s="235">
        <v>-12.211690000000001</v>
      </c>
      <c r="AF47" s="235">
        <v>-5.9300299999999995</v>
      </c>
      <c r="AG47" s="235">
        <v>-10.645899999999999</v>
      </c>
      <c r="AH47" s="235">
        <v>-16.45506</v>
      </c>
      <c r="AI47" s="252">
        <v>-6.1211380751300002</v>
      </c>
      <c r="AJ47" s="252">
        <v>-16.4951205805</v>
      </c>
      <c r="AK47" s="252">
        <v>74.391710000000003</v>
      </c>
      <c r="AL47" s="252">
        <v>83.114260000000002</v>
      </c>
      <c r="AM47" s="252">
        <v>64.003280000000004</v>
      </c>
      <c r="AN47" s="211"/>
      <c r="AO47" s="211"/>
      <c r="AP47" s="211"/>
      <c r="AQ47" s="211"/>
      <c r="AR47" s="211"/>
      <c r="AS47" s="211"/>
      <c r="AT47" s="211"/>
      <c r="AU47" s="211"/>
      <c r="AV47" s="211"/>
      <c r="AW47" s="211"/>
      <c r="AX47" s="211"/>
      <c r="AY47" s="211"/>
    </row>
    <row r="48" spans="1:51" ht="15">
      <c r="A48" s="193">
        <f>YampaRiverInflow.TotalOutflow!A48</f>
        <v>44805</v>
      </c>
      <c r="B48" s="165">
        <v>-12.41</v>
      </c>
      <c r="C48" s="165">
        <v>-12.41</v>
      </c>
      <c r="D48" s="165">
        <v>-12.41</v>
      </c>
      <c r="E48" s="235">
        <v>37.451620000000005</v>
      </c>
      <c r="F48" s="235">
        <v>29.726150000000001</v>
      </c>
      <c r="G48" s="235">
        <v>21.405069999999998</v>
      </c>
      <c r="H48" s="235">
        <v>-6.1849399999999992</v>
      </c>
      <c r="I48" s="235">
        <v>-13.40967</v>
      </c>
      <c r="J48" s="235">
        <v>4.8451000000000004</v>
      </c>
      <c r="K48" s="235">
        <v>10.459700000000002</v>
      </c>
      <c r="L48" s="235">
        <v>-32.106940000000002</v>
      </c>
      <c r="M48" s="235">
        <v>-14.36115</v>
      </c>
      <c r="N48" s="235">
        <v>6.0761099999999999</v>
      </c>
      <c r="O48" s="235">
        <v>2.1292300000000002</v>
      </c>
      <c r="P48" s="235">
        <v>3.4588800000000002</v>
      </c>
      <c r="Q48" s="235">
        <v>-3.5141100000000001</v>
      </c>
      <c r="R48" s="235">
        <v>2.3970700000000003</v>
      </c>
      <c r="S48" s="235">
        <v>-14.862719999999999</v>
      </c>
      <c r="T48" s="235">
        <v>10.64911</v>
      </c>
      <c r="U48" s="235">
        <v>1.2162899999999999</v>
      </c>
      <c r="V48" s="235">
        <v>-3.2352600000000002</v>
      </c>
      <c r="W48" s="235">
        <v>3.2015500000000001</v>
      </c>
      <c r="X48" s="235">
        <v>-2.03647</v>
      </c>
      <c r="Y48" s="235">
        <v>4.6902200000000001</v>
      </c>
      <c r="Z48" s="235">
        <v>-2.4659599999999999</v>
      </c>
      <c r="AA48" s="235">
        <v>2.1341199999999998</v>
      </c>
      <c r="AB48" s="235">
        <v>-3.6479999999999999E-2</v>
      </c>
      <c r="AC48" s="235">
        <v>3.5242300000000002</v>
      </c>
      <c r="AD48" s="235">
        <v>2.30775</v>
      </c>
      <c r="AE48" s="235">
        <v>-2.1289499999999997</v>
      </c>
      <c r="AF48" s="235">
        <v>-5.9721000000000002</v>
      </c>
      <c r="AG48" s="235">
        <v>-4.7625399999999996</v>
      </c>
      <c r="AH48" s="235">
        <v>-11.23626</v>
      </c>
      <c r="AI48" s="252">
        <v>-5.9217293134800002</v>
      </c>
      <c r="AJ48" s="252">
        <v>-16.066383176799999</v>
      </c>
      <c r="AK48" s="252">
        <v>15.569330000000001</v>
      </c>
      <c r="AL48" s="252">
        <v>17.491540000000001</v>
      </c>
      <c r="AM48" s="252">
        <v>90.030710000000013</v>
      </c>
      <c r="AN48" s="211"/>
      <c r="AO48" s="211"/>
      <c r="AP48" s="211"/>
      <c r="AQ48" s="211"/>
      <c r="AR48" s="211"/>
      <c r="AS48" s="211"/>
      <c r="AT48" s="211"/>
      <c r="AU48" s="211"/>
      <c r="AV48" s="211"/>
      <c r="AW48" s="211"/>
      <c r="AX48" s="211"/>
      <c r="AY48" s="211"/>
    </row>
    <row r="49" spans="1:1005" ht="15">
      <c r="A49" s="193">
        <f>YampaRiverInflow.TotalOutflow!A49</f>
        <v>44835</v>
      </c>
      <c r="B49" s="165">
        <v>-3.8140000000000001</v>
      </c>
      <c r="C49" s="165">
        <v>-3.8140000000000001</v>
      </c>
      <c r="D49" s="165">
        <v>-3.8140000000000001</v>
      </c>
      <c r="E49" s="235">
        <v>-7.9622099999999998</v>
      </c>
      <c r="F49" s="235">
        <v>14.659660000000001</v>
      </c>
      <c r="G49" s="235">
        <v>6.4712700000000005</v>
      </c>
      <c r="H49" s="235">
        <v>-4.5573800000000002</v>
      </c>
      <c r="I49" s="235">
        <v>16.089169999999999</v>
      </c>
      <c r="J49" s="235">
        <v>2.3823400000000001</v>
      </c>
      <c r="K49" s="235">
        <v>-2.3206700000000002</v>
      </c>
      <c r="L49" s="235">
        <v>-31.9285</v>
      </c>
      <c r="M49" s="235">
        <v>-8.5193500000000011</v>
      </c>
      <c r="N49" s="235">
        <v>-12.10599</v>
      </c>
      <c r="O49" s="235">
        <v>-6.4365399999999999</v>
      </c>
      <c r="P49" s="235">
        <v>-9.3328700000000016</v>
      </c>
      <c r="Q49" s="235">
        <v>8.7130799999999997</v>
      </c>
      <c r="R49" s="235">
        <v>6.0392799999999998</v>
      </c>
      <c r="S49" s="235">
        <v>-14.376950000000001</v>
      </c>
      <c r="T49" s="235">
        <v>11.44023</v>
      </c>
      <c r="U49" s="235">
        <v>-2.2667899999999999</v>
      </c>
      <c r="V49" s="235">
        <v>12.561069999999999</v>
      </c>
      <c r="W49" s="235">
        <v>9.3788400000000003</v>
      </c>
      <c r="X49" s="235">
        <v>7.2322499999999996</v>
      </c>
      <c r="Y49" s="235">
        <v>17.66301</v>
      </c>
      <c r="Z49" s="235">
        <v>17.936130000000002</v>
      </c>
      <c r="AA49" s="235">
        <v>19.500349999999997</v>
      </c>
      <c r="AB49" s="235">
        <v>0.40545999999999999</v>
      </c>
      <c r="AC49" s="235">
        <v>-3.57796</v>
      </c>
      <c r="AD49" s="235">
        <v>-7.8305600000000002</v>
      </c>
      <c r="AE49" s="235">
        <v>5.5783399999999999</v>
      </c>
      <c r="AF49" s="235">
        <v>7.1333100000000007</v>
      </c>
      <c r="AG49" s="235">
        <v>-3.07572</v>
      </c>
      <c r="AH49" s="235">
        <v>-12.67216</v>
      </c>
      <c r="AI49" s="252">
        <v>9.5933321672099989</v>
      </c>
      <c r="AJ49" s="252">
        <v>-7.3716004105100001</v>
      </c>
      <c r="AK49" s="252">
        <v>11.770820000000001</v>
      </c>
      <c r="AL49" s="252">
        <v>29.394490000000001</v>
      </c>
      <c r="AM49" s="252">
        <v>133.46231</v>
      </c>
      <c r="AN49" s="211"/>
      <c r="AO49" s="211"/>
      <c r="AP49" s="211"/>
      <c r="AQ49" s="211"/>
      <c r="AR49" s="211"/>
      <c r="AS49" s="211"/>
      <c r="AT49" s="211"/>
      <c r="AU49" s="211"/>
      <c r="AV49" s="211"/>
      <c r="AW49" s="211"/>
      <c r="AX49" s="211"/>
      <c r="AY49" s="211"/>
    </row>
    <row r="50" spans="1:1005" ht="15">
      <c r="A50" s="193">
        <f>YampaRiverInflow.TotalOutflow!A50</f>
        <v>44866</v>
      </c>
      <c r="B50" s="165">
        <v>-12.486000000000001</v>
      </c>
      <c r="C50" s="165">
        <v>-12.486000000000001</v>
      </c>
      <c r="D50" s="165">
        <v>-12.486000000000001</v>
      </c>
      <c r="E50" s="235">
        <v>19.1631</v>
      </c>
      <c r="F50" s="235">
        <v>8.3231599999999997</v>
      </c>
      <c r="G50" s="235">
        <v>-4.9865000000000004</v>
      </c>
      <c r="H50" s="235">
        <v>15.50897</v>
      </c>
      <c r="I50" s="235">
        <v>11.76432</v>
      </c>
      <c r="J50" s="235">
        <v>31.527560000000001</v>
      </c>
      <c r="K50" s="235">
        <v>-3.2050900000000002</v>
      </c>
      <c r="L50" s="235">
        <v>-23.295529999999999</v>
      </c>
      <c r="M50" s="235">
        <v>-17.111999999999998</v>
      </c>
      <c r="N50" s="235">
        <v>-11.698649999999999</v>
      </c>
      <c r="O50" s="235">
        <v>-40.886620000000001</v>
      </c>
      <c r="P50" s="235">
        <v>8.8454099999999993</v>
      </c>
      <c r="Q50" s="235">
        <v>8.6155300000000015</v>
      </c>
      <c r="R50" s="235">
        <v>-6.0922700000000001</v>
      </c>
      <c r="S50" s="235">
        <v>-18.06193</v>
      </c>
      <c r="T50" s="235">
        <v>-2.7934000000000001</v>
      </c>
      <c r="U50" s="235">
        <v>14.61594</v>
      </c>
      <c r="V50" s="235">
        <v>1.1808599999999998</v>
      </c>
      <c r="W50" s="235">
        <v>-1.2787599999999999</v>
      </c>
      <c r="X50" s="235">
        <v>-0.85072999999999999</v>
      </c>
      <c r="Y50" s="235">
        <v>-7.69496</v>
      </c>
      <c r="Z50" s="235">
        <v>-25.293230000000001</v>
      </c>
      <c r="AA50" s="235">
        <v>14.929360000000001</v>
      </c>
      <c r="AB50" s="235">
        <v>-6.5592299999999994</v>
      </c>
      <c r="AC50" s="235">
        <v>-12.624499999999999</v>
      </c>
      <c r="AD50" s="235">
        <v>-15.31161</v>
      </c>
      <c r="AE50" s="235">
        <v>-29.335889999999999</v>
      </c>
      <c r="AF50" s="235">
        <v>-11.260489999999999</v>
      </c>
      <c r="AG50" s="235">
        <v>-11.40968</v>
      </c>
      <c r="AH50" s="235">
        <v>4.0670200000000003</v>
      </c>
      <c r="AI50" s="252">
        <v>-5.6661833634400001</v>
      </c>
      <c r="AJ50" s="252">
        <v>-13.579297370099999</v>
      </c>
      <c r="AK50" s="252">
        <v>7.9291700000000001</v>
      </c>
      <c r="AL50" s="252">
        <v>-2.7989000000000002</v>
      </c>
      <c r="AM50" s="252">
        <v>52.581679999999999</v>
      </c>
      <c r="AN50" s="211"/>
      <c r="AO50" s="211"/>
      <c r="AP50" s="211"/>
      <c r="AQ50" s="211"/>
      <c r="AR50" s="211"/>
      <c r="AS50" s="211"/>
      <c r="AT50" s="211"/>
      <c r="AU50" s="211"/>
      <c r="AV50" s="211"/>
      <c r="AW50" s="211"/>
      <c r="AX50" s="211"/>
      <c r="AY50" s="211"/>
    </row>
    <row r="51" spans="1:1005" ht="15">
      <c r="A51" s="193">
        <f>YampaRiverInflow.TotalOutflow!A51</f>
        <v>44896</v>
      </c>
      <c r="B51" s="165">
        <v>-11.619</v>
      </c>
      <c r="C51" s="165">
        <v>-11.619</v>
      </c>
      <c r="D51" s="165">
        <v>-11.619</v>
      </c>
      <c r="E51" s="235">
        <v>32.17351</v>
      </c>
      <c r="F51" s="235">
        <v>27.887509999999999</v>
      </c>
      <c r="G51" s="235">
        <v>-7.8382100000000001</v>
      </c>
      <c r="H51" s="235">
        <v>-32.544939999999997</v>
      </c>
      <c r="I51" s="235">
        <v>-18.25207</v>
      </c>
      <c r="J51" s="235">
        <v>0.23571999999999999</v>
      </c>
      <c r="K51" s="235">
        <v>-17.19848</v>
      </c>
      <c r="L51" s="235">
        <v>-15.513</v>
      </c>
      <c r="M51" s="235">
        <v>-23.537050000000001</v>
      </c>
      <c r="N51" s="235">
        <v>-21.342089999999999</v>
      </c>
      <c r="O51" s="235">
        <v>-25.91873</v>
      </c>
      <c r="P51" s="235">
        <v>-8.1638900000000003</v>
      </c>
      <c r="Q51" s="235">
        <v>-7.6459899999999994</v>
      </c>
      <c r="R51" s="235">
        <v>-41.546080000000003</v>
      </c>
      <c r="S51" s="235">
        <v>-20.32019</v>
      </c>
      <c r="T51" s="235">
        <v>-22.775419999999997</v>
      </c>
      <c r="U51" s="235">
        <v>-20.00853</v>
      </c>
      <c r="V51" s="235">
        <v>-16.126649999999998</v>
      </c>
      <c r="W51" s="235">
        <v>-14.551170000000001</v>
      </c>
      <c r="X51" s="235">
        <v>-9.3304200000000002</v>
      </c>
      <c r="Y51" s="235">
        <v>-15.43425</v>
      </c>
      <c r="Z51" s="235">
        <v>-9.6678799999999985</v>
      </c>
      <c r="AA51" s="235">
        <v>2.13557</v>
      </c>
      <c r="AB51" s="235">
        <v>-15.070690000000001</v>
      </c>
      <c r="AC51" s="235">
        <v>-14.155530000000001</v>
      </c>
      <c r="AD51" s="235">
        <v>-24.016959999999997</v>
      </c>
      <c r="AE51" s="235">
        <v>-14.53312</v>
      </c>
      <c r="AF51" s="235">
        <v>-28.044779999999999</v>
      </c>
      <c r="AG51" s="235">
        <v>-6.3832500000000003</v>
      </c>
      <c r="AH51" s="235">
        <v>-10.085459999999999</v>
      </c>
      <c r="AI51" s="252">
        <v>-1.7760761056900001</v>
      </c>
      <c r="AJ51" s="252">
        <v>-12.813628441100001</v>
      </c>
      <c r="AK51" s="252">
        <v>0.70411000000000001</v>
      </c>
      <c r="AL51" s="252">
        <v>-2.0269400000000002</v>
      </c>
      <c r="AM51" s="252">
        <v>51.959830000000004</v>
      </c>
      <c r="AN51" s="211"/>
      <c r="AO51" s="211"/>
      <c r="AP51" s="211"/>
      <c r="AQ51" s="211"/>
      <c r="AR51" s="211"/>
      <c r="AS51" s="211"/>
      <c r="AT51" s="211"/>
      <c r="AU51" s="211"/>
      <c r="AV51" s="211"/>
      <c r="AW51" s="211"/>
      <c r="AX51" s="211"/>
      <c r="AY51" s="211"/>
    </row>
    <row r="52" spans="1:1005" ht="15">
      <c r="A52" s="193">
        <f>YampaRiverInflow.TotalOutflow!A52</f>
        <v>44927</v>
      </c>
      <c r="B52" s="165">
        <v>-19.077000000000002</v>
      </c>
      <c r="C52" s="165">
        <v>-19.077000000000002</v>
      </c>
      <c r="D52" s="165">
        <v>-19.077000000000002</v>
      </c>
      <c r="E52" s="235">
        <v>-8.1626999999999992</v>
      </c>
      <c r="F52" s="235">
        <v>-9.4905600000000003</v>
      </c>
      <c r="G52" s="235">
        <v>-16.206330000000001</v>
      </c>
      <c r="H52" s="235">
        <v>-67.403059999999996</v>
      </c>
      <c r="I52" s="235">
        <v>5.3257399999999997</v>
      </c>
      <c r="J52" s="235">
        <v>-10.554080000000001</v>
      </c>
      <c r="K52" s="235">
        <v>-12.17793</v>
      </c>
      <c r="L52" s="235">
        <v>-5.2285699999999995</v>
      </c>
      <c r="M52" s="235">
        <v>-11.82418</v>
      </c>
      <c r="N52" s="235">
        <v>-0.35291</v>
      </c>
      <c r="O52" s="235">
        <v>-9.4022099999999984</v>
      </c>
      <c r="P52" s="235">
        <v>-2.2324000000000002</v>
      </c>
      <c r="Q52" s="235">
        <v>-13.06556</v>
      </c>
      <c r="R52" s="235">
        <v>-23.842459999999999</v>
      </c>
      <c r="S52" s="235">
        <v>-22.88402</v>
      </c>
      <c r="T52" s="235">
        <v>-9.2863400000000009</v>
      </c>
      <c r="U52" s="235">
        <v>2.0555400000000001</v>
      </c>
      <c r="V52" s="235">
        <v>-8.3692099999999989</v>
      </c>
      <c r="W52" s="235">
        <v>-7.36435</v>
      </c>
      <c r="X52" s="235">
        <v>-10.88565</v>
      </c>
      <c r="Y52" s="235">
        <v>0.18258000000000002</v>
      </c>
      <c r="Z52" s="235">
        <v>-24.099160000000001</v>
      </c>
      <c r="AA52" s="235">
        <v>-10.99343</v>
      </c>
      <c r="AB52" s="235">
        <v>-17.351569999999999</v>
      </c>
      <c r="AC52" s="235">
        <v>-15.120850000000001</v>
      </c>
      <c r="AD52" s="235">
        <v>-15.297610000000001</v>
      </c>
      <c r="AE52" s="235">
        <v>-7.4300500000000005</v>
      </c>
      <c r="AF52" s="235">
        <v>-23.203659999999999</v>
      </c>
      <c r="AG52" s="235">
        <v>-11.24441</v>
      </c>
      <c r="AH52" s="235">
        <v>-7.0866850672100004</v>
      </c>
      <c r="AI52" s="252">
        <v>-21.8410222298</v>
      </c>
      <c r="AJ52" s="252">
        <v>32.649590000000003</v>
      </c>
      <c r="AK52" s="252">
        <v>-4.1834899999999999</v>
      </c>
      <c r="AL52" s="252">
        <v>31.439830000000001</v>
      </c>
      <c r="AM52" s="252">
        <v>31.442490000000003</v>
      </c>
      <c r="AN52" s="211"/>
      <c r="AO52" s="211"/>
      <c r="AP52" s="211"/>
      <c r="AQ52" s="211"/>
      <c r="AR52" s="211"/>
      <c r="AS52" s="211"/>
      <c r="AT52" s="211"/>
      <c r="AU52" s="211"/>
      <c r="AV52" s="211"/>
      <c r="AW52" s="211"/>
      <c r="AX52" s="211"/>
      <c r="AY52" s="211"/>
    </row>
    <row r="53" spans="1:1005" ht="15">
      <c r="A53" s="193">
        <f>YampaRiverInflow.TotalOutflow!A53</f>
        <v>44958</v>
      </c>
      <c r="B53" s="165">
        <v>-14.898999999999999</v>
      </c>
      <c r="C53" s="165">
        <v>-14.898999999999999</v>
      </c>
      <c r="D53" s="165">
        <v>-14.898999999999999</v>
      </c>
      <c r="E53" s="235">
        <v>-14.345370000000001</v>
      </c>
      <c r="F53" s="235">
        <v>0.28820999999999997</v>
      </c>
      <c r="G53" s="235">
        <v>24.75806</v>
      </c>
      <c r="H53" s="235">
        <v>-0.71377000000000002</v>
      </c>
      <c r="I53" s="235">
        <v>-17.479389999999999</v>
      </c>
      <c r="J53" s="235">
        <v>7.1028599999999997</v>
      </c>
      <c r="K53" s="235">
        <v>-20.612359999999999</v>
      </c>
      <c r="L53" s="235">
        <v>-3.8160700000000003</v>
      </c>
      <c r="M53" s="235">
        <v>12.07672</v>
      </c>
      <c r="N53" s="235">
        <v>-6.4777399999999998</v>
      </c>
      <c r="O53" s="235">
        <v>-3.1795599999999999</v>
      </c>
      <c r="P53" s="235">
        <v>-18.78584</v>
      </c>
      <c r="Q53" s="235">
        <v>-15.19333</v>
      </c>
      <c r="R53" s="235">
        <v>16.79738</v>
      </c>
      <c r="S53" s="235">
        <v>-14.575379999999999</v>
      </c>
      <c r="T53" s="235">
        <v>-10.293559999999999</v>
      </c>
      <c r="U53" s="235">
        <v>-6.9536000000000007</v>
      </c>
      <c r="V53" s="235">
        <v>-5.6801599999999999</v>
      </c>
      <c r="W53" s="235">
        <v>-3.35554</v>
      </c>
      <c r="X53" s="235">
        <v>-8.1621500000000005</v>
      </c>
      <c r="Y53" s="235">
        <v>2.4570000000000002E-2</v>
      </c>
      <c r="Z53" s="235">
        <v>-7.1100200000000005</v>
      </c>
      <c r="AA53" s="235">
        <v>-6.7532899999999998</v>
      </c>
      <c r="AB53" s="235">
        <v>-2.0011099999999997</v>
      </c>
      <c r="AC53" s="235">
        <v>-7.8896199999999999</v>
      </c>
      <c r="AD53" s="235">
        <v>-3.9773800000000001</v>
      </c>
      <c r="AE53" s="235">
        <v>-10.08442</v>
      </c>
      <c r="AF53" s="235">
        <v>-18.090959999999999</v>
      </c>
      <c r="AG53" s="235">
        <v>-11.6091</v>
      </c>
      <c r="AH53" s="235">
        <v>-21.548820344999999</v>
      </c>
      <c r="AI53" s="252">
        <v>-7.5980226642700002</v>
      </c>
      <c r="AJ53" s="252">
        <v>26.56495</v>
      </c>
      <c r="AK53" s="252">
        <v>1.9350000000000001</v>
      </c>
      <c r="AL53" s="252">
        <v>22.693020000000001</v>
      </c>
      <c r="AM53" s="252">
        <v>32.191499999999998</v>
      </c>
      <c r="AN53" s="211"/>
      <c r="AO53" s="211"/>
      <c r="AP53" s="211"/>
      <c r="AQ53" s="211"/>
      <c r="AR53" s="211"/>
      <c r="AS53" s="211"/>
      <c r="AT53" s="211"/>
      <c r="AU53" s="211"/>
      <c r="AV53" s="211"/>
      <c r="AW53" s="211"/>
      <c r="AX53" s="211"/>
      <c r="AY53" s="211"/>
    </row>
    <row r="54" spans="1:1005" ht="15">
      <c r="A54" s="193">
        <f>YampaRiverInflow.TotalOutflow!A54</f>
        <v>44986</v>
      </c>
      <c r="B54" s="165">
        <v>-17.29</v>
      </c>
      <c r="C54" s="165">
        <v>-17.29</v>
      </c>
      <c r="D54" s="165">
        <v>-17.29</v>
      </c>
      <c r="E54" s="235">
        <v>21.266830000000002</v>
      </c>
      <c r="F54" s="235">
        <v>8.1764600000000005</v>
      </c>
      <c r="G54" s="235">
        <v>7.8801000000000005</v>
      </c>
      <c r="H54" s="235">
        <v>-16.084820000000001</v>
      </c>
      <c r="I54" s="235">
        <v>24.562889999999999</v>
      </c>
      <c r="J54" s="235">
        <v>-1.3683399999999999</v>
      </c>
      <c r="K54" s="235">
        <v>-30.239049999999999</v>
      </c>
      <c r="L54" s="235">
        <v>-0.40625</v>
      </c>
      <c r="M54" s="235">
        <v>-2.8755600000000001</v>
      </c>
      <c r="N54" s="235">
        <v>-24.367049999999999</v>
      </c>
      <c r="O54" s="235">
        <v>-21.61571</v>
      </c>
      <c r="P54" s="235">
        <v>-7.1826499999999998</v>
      </c>
      <c r="Q54" s="235">
        <v>-21.388090000000002</v>
      </c>
      <c r="R54" s="235">
        <v>-38.647570000000002</v>
      </c>
      <c r="S54" s="235">
        <v>-17.924779999999998</v>
      </c>
      <c r="T54" s="235">
        <v>-12.442740000000001</v>
      </c>
      <c r="U54" s="235">
        <v>-43.985260000000004</v>
      </c>
      <c r="V54" s="235">
        <v>-10.52102</v>
      </c>
      <c r="W54" s="235">
        <v>-6.4350100000000001</v>
      </c>
      <c r="X54" s="235">
        <v>-12.448540000000001</v>
      </c>
      <c r="Y54" s="235">
        <v>-11.11115</v>
      </c>
      <c r="Z54" s="235">
        <v>-14.26328</v>
      </c>
      <c r="AA54" s="235">
        <v>-15.209569999999999</v>
      </c>
      <c r="AB54" s="235">
        <v>-13.494590000000001</v>
      </c>
      <c r="AC54" s="235">
        <v>-13.53969</v>
      </c>
      <c r="AD54" s="235">
        <v>-18.373999999999999</v>
      </c>
      <c r="AE54" s="235">
        <v>-10.9312</v>
      </c>
      <c r="AF54" s="235">
        <v>-22.812709999999999</v>
      </c>
      <c r="AG54" s="235">
        <v>-10.592450000000001</v>
      </c>
      <c r="AH54" s="235">
        <v>-11.9735317815</v>
      </c>
      <c r="AI54" s="252">
        <v>-21.396965078199997</v>
      </c>
      <c r="AJ54" s="252">
        <v>60.964930000000003</v>
      </c>
      <c r="AK54" s="252">
        <v>9.2411200000000004</v>
      </c>
      <c r="AL54" s="252">
        <v>34.107990000000001</v>
      </c>
      <c r="AM54" s="252">
        <v>19.579360000000001</v>
      </c>
      <c r="AN54" s="211"/>
      <c r="AO54" s="211"/>
      <c r="AP54" s="211"/>
      <c r="AQ54" s="211"/>
      <c r="AR54" s="211"/>
      <c r="AS54" s="211"/>
      <c r="AT54" s="211"/>
      <c r="AU54" s="211"/>
      <c r="AV54" s="211"/>
      <c r="AW54" s="211"/>
      <c r="AX54" s="211"/>
      <c r="AY54" s="211"/>
    </row>
    <row r="55" spans="1:1005" ht="15">
      <c r="A55" s="193">
        <f>YampaRiverInflow.TotalOutflow!A55</f>
        <v>45017</v>
      </c>
      <c r="B55" s="165">
        <v>-20.108000000000001</v>
      </c>
      <c r="C55" s="165">
        <v>-20.108000000000001</v>
      </c>
      <c r="D55" s="165">
        <v>-20.108000000000001</v>
      </c>
      <c r="E55" s="235">
        <v>6.2441000000000004</v>
      </c>
      <c r="F55" s="235">
        <v>4.2861700000000003</v>
      </c>
      <c r="G55" s="235">
        <v>29.646259999999998</v>
      </c>
      <c r="H55" s="235">
        <v>28.972660000000001</v>
      </c>
      <c r="I55" s="235">
        <v>18.863569999999999</v>
      </c>
      <c r="J55" s="235">
        <v>13.24966</v>
      </c>
      <c r="K55" s="235">
        <v>-34.838769999999997</v>
      </c>
      <c r="L55" s="235">
        <v>-15.670870000000001</v>
      </c>
      <c r="M55" s="235">
        <v>-12.345879999999999</v>
      </c>
      <c r="N55" s="235">
        <v>-24.792330000000003</v>
      </c>
      <c r="O55" s="235">
        <v>-15.55307</v>
      </c>
      <c r="P55" s="235">
        <v>-27.615380000000002</v>
      </c>
      <c r="Q55" s="235">
        <v>-9.9768299999999996</v>
      </c>
      <c r="R55" s="235">
        <v>-7.8899799999999995</v>
      </c>
      <c r="S55" s="235">
        <v>-18.484590000000001</v>
      </c>
      <c r="T55" s="235">
        <v>-13.60337</v>
      </c>
      <c r="U55" s="235">
        <v>-60.627809999999997</v>
      </c>
      <c r="V55" s="235">
        <v>-9.7155499999999986</v>
      </c>
      <c r="W55" s="235">
        <v>-15.310879999999999</v>
      </c>
      <c r="X55" s="235">
        <v>3.4897600000000004</v>
      </c>
      <c r="Y55" s="235">
        <v>-16.877500000000001</v>
      </c>
      <c r="Z55" s="235">
        <v>-19.60941</v>
      </c>
      <c r="AA55" s="235">
        <v>-18.033900000000003</v>
      </c>
      <c r="AB55" s="235">
        <v>-6.3000600000000002</v>
      </c>
      <c r="AC55" s="235">
        <v>-13.78439</v>
      </c>
      <c r="AD55" s="235">
        <v>-16.949249999999999</v>
      </c>
      <c r="AE55" s="235">
        <v>-12.7826</v>
      </c>
      <c r="AF55" s="235">
        <v>-23.694689999999998</v>
      </c>
      <c r="AG55" s="235">
        <v>-20.046709999999997</v>
      </c>
      <c r="AH55" s="235">
        <v>-21.301506761199999</v>
      </c>
      <c r="AI55" s="252">
        <v>-18.480803921300001</v>
      </c>
      <c r="AJ55" s="252">
        <v>54.424519999999994</v>
      </c>
      <c r="AK55" s="252">
        <v>12.133100000000001</v>
      </c>
      <c r="AL55" s="252">
        <v>76.599170000000001</v>
      </c>
      <c r="AM55" s="252">
        <v>-6.7857700000000003</v>
      </c>
      <c r="AN55" s="211"/>
      <c r="AO55" s="211"/>
      <c r="AP55" s="211"/>
      <c r="AQ55" s="211"/>
      <c r="AR55" s="211"/>
      <c r="AS55" s="211"/>
      <c r="AT55" s="211"/>
      <c r="AU55" s="211"/>
      <c r="AV55" s="211"/>
      <c r="AW55" s="211"/>
      <c r="AX55" s="211"/>
      <c r="AY55" s="211"/>
    </row>
    <row r="56" spans="1:1005" ht="15">
      <c r="A56" s="193">
        <f>YampaRiverInflow.TotalOutflow!A56</f>
        <v>45047</v>
      </c>
      <c r="B56" s="165">
        <v>-12.385999999999999</v>
      </c>
      <c r="C56" s="165">
        <v>-12.385999999999999</v>
      </c>
      <c r="D56" s="165">
        <v>-12.385999999999999</v>
      </c>
      <c r="E56" s="235">
        <v>32.762029999999996</v>
      </c>
      <c r="F56" s="235">
        <v>14.885899999999999</v>
      </c>
      <c r="G56" s="235">
        <v>9.8693099999999987</v>
      </c>
      <c r="H56" s="235">
        <v>49.975879999999997</v>
      </c>
      <c r="I56" s="235">
        <v>-7.9184299999999999</v>
      </c>
      <c r="J56" s="235">
        <v>11.12064</v>
      </c>
      <c r="K56" s="235">
        <v>-43.382190000000001</v>
      </c>
      <c r="L56" s="235">
        <v>-22.886580000000002</v>
      </c>
      <c r="M56" s="235">
        <v>-11.17521</v>
      </c>
      <c r="N56" s="235">
        <v>-23.596910000000001</v>
      </c>
      <c r="O56" s="235">
        <v>-15.42226</v>
      </c>
      <c r="P56" s="235">
        <v>3.82769</v>
      </c>
      <c r="Q56" s="235">
        <v>-8.7342700000000004</v>
      </c>
      <c r="R56" s="235">
        <v>-12.672180000000001</v>
      </c>
      <c r="S56" s="235">
        <v>-9.4568999999999992</v>
      </c>
      <c r="T56" s="235">
        <v>2.1620500000000002</v>
      </c>
      <c r="U56" s="235">
        <v>6.1777799999999994</v>
      </c>
      <c r="V56" s="235">
        <v>-11.006309999999999</v>
      </c>
      <c r="W56" s="235">
        <v>-11.085049999999999</v>
      </c>
      <c r="X56" s="235">
        <v>-22.195970000000003</v>
      </c>
      <c r="Y56" s="235">
        <v>-14.829829999999999</v>
      </c>
      <c r="Z56" s="235">
        <v>10.05152</v>
      </c>
      <c r="AA56" s="235">
        <v>-15.21618</v>
      </c>
      <c r="AB56" s="235">
        <v>-22.456689999999998</v>
      </c>
      <c r="AC56" s="235">
        <v>-5.2049700000000003</v>
      </c>
      <c r="AD56" s="235">
        <v>-18.830310000000001</v>
      </c>
      <c r="AE56" s="235">
        <v>-9.6620400000000011</v>
      </c>
      <c r="AF56" s="235">
        <v>-14.13106</v>
      </c>
      <c r="AG56" s="235">
        <v>-15.37541</v>
      </c>
      <c r="AH56" s="235">
        <v>-17.183385914400002</v>
      </c>
      <c r="AI56" s="252">
        <v>-10.352921004100001</v>
      </c>
      <c r="AJ56" s="252">
        <v>25.669160000000002</v>
      </c>
      <c r="AK56" s="252">
        <v>46.607790000000001</v>
      </c>
      <c r="AL56" s="252">
        <v>81.077850000000012</v>
      </c>
      <c r="AM56" s="252">
        <v>32.891910000000003</v>
      </c>
      <c r="AN56" s="211"/>
      <c r="AO56" s="211"/>
      <c r="AP56" s="211"/>
      <c r="AQ56" s="211"/>
      <c r="AR56" s="211"/>
      <c r="AS56" s="211"/>
      <c r="AT56" s="211"/>
      <c r="AU56" s="211"/>
      <c r="AV56" s="211"/>
      <c r="AW56" s="211"/>
      <c r="AX56" s="211"/>
      <c r="AY56" s="211"/>
    </row>
    <row r="57" spans="1:1005" ht="15">
      <c r="A57" s="193">
        <f>YampaRiverInflow.TotalOutflow!A57</f>
        <v>45078</v>
      </c>
      <c r="B57" s="165">
        <v>-15.169</v>
      </c>
      <c r="C57" s="165">
        <v>-15.169</v>
      </c>
      <c r="D57" s="165">
        <v>-15.169</v>
      </c>
      <c r="E57" s="235">
        <v>36.8551</v>
      </c>
      <c r="F57" s="235">
        <v>12.004910000000001</v>
      </c>
      <c r="G57" s="235">
        <v>7.7272400000000001</v>
      </c>
      <c r="H57" s="235">
        <v>40.933699999999995</v>
      </c>
      <c r="I57" s="235">
        <v>11.465860000000001</v>
      </c>
      <c r="J57" s="235">
        <v>16.794580000000003</v>
      </c>
      <c r="K57" s="235">
        <v>-46.634540000000001</v>
      </c>
      <c r="L57" s="235">
        <v>-19.443330000000003</v>
      </c>
      <c r="M57" s="235">
        <v>7.9125299999999994</v>
      </c>
      <c r="N57" s="235">
        <v>-9.9691600000000005</v>
      </c>
      <c r="O57" s="235">
        <v>-16.600020000000001</v>
      </c>
      <c r="P57" s="235">
        <v>-10.217690000000001</v>
      </c>
      <c r="Q57" s="235">
        <v>3.97357</v>
      </c>
      <c r="R57" s="235">
        <v>-3.1482399999999999</v>
      </c>
      <c r="S57" s="235">
        <v>-1.4221199999999998</v>
      </c>
      <c r="T57" s="235">
        <v>-38.834009999999999</v>
      </c>
      <c r="U57" s="235">
        <v>-7.06473</v>
      </c>
      <c r="V57" s="235">
        <v>1.8902699999999999</v>
      </c>
      <c r="W57" s="235">
        <v>8.4872199999999989</v>
      </c>
      <c r="X57" s="235">
        <v>0.80691999999999997</v>
      </c>
      <c r="Y57" s="235">
        <v>-6.2195200000000002</v>
      </c>
      <c r="Z57" s="235">
        <v>13.559850000000001</v>
      </c>
      <c r="AA57" s="235">
        <v>-8.6716299999999986</v>
      </c>
      <c r="AB57" s="235">
        <v>-7.92706</v>
      </c>
      <c r="AC57" s="235">
        <v>-2.6868400000000001</v>
      </c>
      <c r="AD57" s="235">
        <v>-23.401610000000002</v>
      </c>
      <c r="AE57" s="235">
        <v>-8.745379999999999</v>
      </c>
      <c r="AF57" s="235">
        <v>-18.980650000000001</v>
      </c>
      <c r="AG57" s="235">
        <v>-16.096640000000001</v>
      </c>
      <c r="AH57" s="235">
        <v>-19.255974470100004</v>
      </c>
      <c r="AI57" s="252">
        <v>-18.6228715425</v>
      </c>
      <c r="AJ57" s="252">
        <v>36.7791</v>
      </c>
      <c r="AK57" s="252">
        <v>47.801720000000003</v>
      </c>
      <c r="AL57" s="252">
        <v>62.467669999999998</v>
      </c>
      <c r="AM57" s="252">
        <v>43.907669999999996</v>
      </c>
      <c r="AN57" s="211"/>
      <c r="AO57" s="211"/>
      <c r="AP57" s="211"/>
      <c r="AQ57" s="211"/>
      <c r="AR57" s="211"/>
      <c r="AS57" s="211"/>
      <c r="AT57" s="211"/>
      <c r="AU57" s="211"/>
      <c r="AV57" s="211"/>
      <c r="AW57" s="211"/>
      <c r="AX57" s="211"/>
      <c r="AY57" s="211"/>
    </row>
    <row r="58" spans="1:1005" ht="15">
      <c r="A58" s="193">
        <f>YampaRiverInflow.TotalOutflow!A58</f>
        <v>45108</v>
      </c>
      <c r="B58" s="165">
        <v>-15.298999999999999</v>
      </c>
      <c r="C58" s="165">
        <v>-15.298999999999999</v>
      </c>
      <c r="D58" s="165">
        <v>-15.298999999999999</v>
      </c>
      <c r="E58" s="235">
        <v>32.877110000000002</v>
      </c>
      <c r="F58" s="235">
        <v>10.57719</v>
      </c>
      <c r="G58" s="235">
        <v>7.2024099999999995</v>
      </c>
      <c r="H58" s="235">
        <v>42.957050000000002</v>
      </c>
      <c r="I58" s="235">
        <v>25.683209999999999</v>
      </c>
      <c r="J58" s="235">
        <v>16.192450000000001</v>
      </c>
      <c r="K58" s="235">
        <v>-32.33464</v>
      </c>
      <c r="L58" s="235">
        <v>-28.353200000000001</v>
      </c>
      <c r="M58" s="235">
        <v>-13.82734</v>
      </c>
      <c r="N58" s="235">
        <v>-8.2693600000000007</v>
      </c>
      <c r="O58" s="235">
        <v>-6.1791200000000002</v>
      </c>
      <c r="P58" s="235">
        <v>3.4561299999999999</v>
      </c>
      <c r="Q58" s="235">
        <v>2.85033</v>
      </c>
      <c r="R58" s="235">
        <v>-5.2313599999999996</v>
      </c>
      <c r="S58" s="235">
        <v>-2.7631799999999997</v>
      </c>
      <c r="T58" s="235">
        <v>-11.48329</v>
      </c>
      <c r="U58" s="235">
        <v>-12.351889999999999</v>
      </c>
      <c r="V58" s="235">
        <v>-4.6287900000000004</v>
      </c>
      <c r="W58" s="235">
        <v>-5.6995800000000001</v>
      </c>
      <c r="X58" s="235">
        <v>1.1146199999999999</v>
      </c>
      <c r="Y58" s="235">
        <v>-1.95407</v>
      </c>
      <c r="Z58" s="235">
        <v>15.37031</v>
      </c>
      <c r="AA58" s="235">
        <v>-6.1843900000000005</v>
      </c>
      <c r="AB58" s="235">
        <v>2.6158600000000001</v>
      </c>
      <c r="AC58" s="235">
        <v>5.3711899999999995</v>
      </c>
      <c r="AD58" s="235">
        <v>-13.886209999999998</v>
      </c>
      <c r="AE58" s="235">
        <v>-10.38104</v>
      </c>
      <c r="AF58" s="235">
        <v>-8.8864900000000002</v>
      </c>
      <c r="AG58" s="235">
        <v>-24.04243</v>
      </c>
      <c r="AH58" s="235">
        <v>-9.7753157925099998</v>
      </c>
      <c r="AI58" s="252">
        <v>-13.541234510899999</v>
      </c>
      <c r="AJ58" s="252">
        <v>72.870630000000006</v>
      </c>
      <c r="AK58" s="252">
        <v>68.089640000000003</v>
      </c>
      <c r="AL58" s="252">
        <v>60.205719999999999</v>
      </c>
      <c r="AM58" s="252">
        <v>49.438319999999997</v>
      </c>
      <c r="AN58" s="211"/>
      <c r="AO58" s="211"/>
      <c r="AP58" s="211"/>
      <c r="AQ58" s="211"/>
      <c r="AR58" s="211"/>
      <c r="AS58" s="211"/>
      <c r="AT58" s="211"/>
      <c r="AU58" s="211"/>
      <c r="AV58" s="211"/>
      <c r="AW58" s="211"/>
      <c r="AX58" s="211"/>
      <c r="AY58" s="211"/>
    </row>
    <row r="59" spans="1:1005" ht="15">
      <c r="A59" s="193">
        <f>YampaRiverInflow.TotalOutflow!A59</f>
        <v>45139</v>
      </c>
      <c r="B59" s="165">
        <v>-11.801</v>
      </c>
      <c r="C59" s="165">
        <v>-11.801</v>
      </c>
      <c r="D59" s="165">
        <v>-11.801</v>
      </c>
      <c r="E59" s="235">
        <v>25.66291</v>
      </c>
      <c r="F59" s="235">
        <v>47.366790000000002</v>
      </c>
      <c r="G59" s="235">
        <v>-3.6207199999999999</v>
      </c>
      <c r="H59" s="235">
        <v>8.2340900000000001</v>
      </c>
      <c r="I59" s="235">
        <v>1.0808900000000001</v>
      </c>
      <c r="J59" s="235">
        <v>9.8302700000000005</v>
      </c>
      <c r="K59" s="235">
        <v>-30.478750000000002</v>
      </c>
      <c r="L59" s="235">
        <v>-37.806379999999997</v>
      </c>
      <c r="M59" s="235">
        <v>0.36157</v>
      </c>
      <c r="N59" s="235">
        <v>-21.721700000000002</v>
      </c>
      <c r="O59" s="235">
        <v>-32.771730000000005</v>
      </c>
      <c r="P59" s="235">
        <v>-3.3455599999999999</v>
      </c>
      <c r="Q59" s="235">
        <v>5.3322599999999998</v>
      </c>
      <c r="R59" s="235">
        <v>-12.47739</v>
      </c>
      <c r="S59" s="235">
        <v>-10.764940000000001</v>
      </c>
      <c r="T59" s="235">
        <v>-12.411370000000002</v>
      </c>
      <c r="U59" s="235">
        <v>-5.8684500000000002</v>
      </c>
      <c r="V59" s="235">
        <v>-7.3342000000000001</v>
      </c>
      <c r="W59" s="235">
        <v>-0.58257000000000003</v>
      </c>
      <c r="X59" s="235">
        <v>-2.9759099999999998</v>
      </c>
      <c r="Y59" s="235">
        <v>-4.9262499999999996</v>
      </c>
      <c r="Z59" s="235">
        <v>7.4216999999999995</v>
      </c>
      <c r="AA59" s="235">
        <v>-6.2596699999999998</v>
      </c>
      <c r="AB59" s="235">
        <v>-3.49715</v>
      </c>
      <c r="AC59" s="235">
        <v>-8.0988400000000009</v>
      </c>
      <c r="AD59" s="235">
        <v>-12.211690000000001</v>
      </c>
      <c r="AE59" s="235">
        <v>-5.9300299999999995</v>
      </c>
      <c r="AF59" s="235">
        <v>-10.645899999999999</v>
      </c>
      <c r="AG59" s="235">
        <v>-16.45506</v>
      </c>
      <c r="AH59" s="235">
        <v>-6.1211380751300002</v>
      </c>
      <c r="AI59" s="252">
        <v>-16.4951205805</v>
      </c>
      <c r="AJ59" s="252">
        <v>74.391710000000003</v>
      </c>
      <c r="AK59" s="252">
        <v>83.114260000000002</v>
      </c>
      <c r="AL59" s="252">
        <v>64.003280000000004</v>
      </c>
      <c r="AM59" s="252">
        <v>30.162470000000003</v>
      </c>
      <c r="AN59" s="211"/>
      <c r="AO59" s="211"/>
      <c r="AP59" s="211"/>
      <c r="AQ59" s="211"/>
      <c r="AR59" s="211"/>
      <c r="AS59" s="211"/>
      <c r="AT59" s="211"/>
      <c r="AU59" s="211"/>
      <c r="AV59" s="211"/>
      <c r="AW59" s="211"/>
      <c r="AX59" s="211"/>
      <c r="AY59" s="211"/>
    </row>
    <row r="60" spans="1:1005" ht="15">
      <c r="A60" s="193">
        <f>YampaRiverInflow.TotalOutflow!A60</f>
        <v>45170</v>
      </c>
      <c r="B60" s="165">
        <v>-12.41</v>
      </c>
      <c r="C60" s="165">
        <v>-12.41</v>
      </c>
      <c r="D60" s="165">
        <v>-12.41</v>
      </c>
      <c r="E60" s="235">
        <v>29.726150000000001</v>
      </c>
      <c r="F60" s="235">
        <v>21.405069999999998</v>
      </c>
      <c r="G60" s="235">
        <v>-6.1849399999999992</v>
      </c>
      <c r="H60" s="235">
        <v>-13.40967</v>
      </c>
      <c r="I60" s="235">
        <v>4.8451000000000004</v>
      </c>
      <c r="J60" s="235">
        <v>10.459700000000002</v>
      </c>
      <c r="K60" s="235">
        <v>-32.106940000000002</v>
      </c>
      <c r="L60" s="235">
        <v>-14.36115</v>
      </c>
      <c r="M60" s="235">
        <v>6.0761099999999999</v>
      </c>
      <c r="N60" s="235">
        <v>2.1292300000000002</v>
      </c>
      <c r="O60" s="235">
        <v>3.4588800000000002</v>
      </c>
      <c r="P60" s="235">
        <v>-3.5141100000000001</v>
      </c>
      <c r="Q60" s="235">
        <v>2.3970700000000003</v>
      </c>
      <c r="R60" s="235">
        <v>-14.862719999999999</v>
      </c>
      <c r="S60" s="235">
        <v>10.64911</v>
      </c>
      <c r="T60" s="235">
        <v>1.2162899999999999</v>
      </c>
      <c r="U60" s="235">
        <v>-3.2352600000000002</v>
      </c>
      <c r="V60" s="235">
        <v>3.2015500000000001</v>
      </c>
      <c r="W60" s="235">
        <v>-2.03647</v>
      </c>
      <c r="X60" s="235">
        <v>4.6902200000000001</v>
      </c>
      <c r="Y60" s="235">
        <v>-2.4659599999999999</v>
      </c>
      <c r="Z60" s="235">
        <v>2.1341199999999998</v>
      </c>
      <c r="AA60" s="235">
        <v>-3.6479999999999999E-2</v>
      </c>
      <c r="AB60" s="235">
        <v>3.5242300000000002</v>
      </c>
      <c r="AC60" s="235">
        <v>2.30775</v>
      </c>
      <c r="AD60" s="235">
        <v>-2.1289499999999997</v>
      </c>
      <c r="AE60" s="235">
        <v>-5.9721000000000002</v>
      </c>
      <c r="AF60" s="235">
        <v>-4.7625399999999996</v>
      </c>
      <c r="AG60" s="235">
        <v>-11.23626</v>
      </c>
      <c r="AH60" s="235">
        <v>-5.9217293134800002</v>
      </c>
      <c r="AI60" s="252">
        <v>-16.066383176799999</v>
      </c>
      <c r="AJ60" s="252">
        <v>15.569330000000001</v>
      </c>
      <c r="AK60" s="252">
        <v>17.491540000000001</v>
      </c>
      <c r="AL60" s="252">
        <v>90.030710000000013</v>
      </c>
      <c r="AM60" s="252">
        <v>37.451620000000005</v>
      </c>
      <c r="AN60" s="211"/>
      <c r="AO60" s="211"/>
      <c r="AP60" s="211"/>
      <c r="AQ60" s="211"/>
      <c r="AR60" s="211"/>
      <c r="AS60" s="211"/>
      <c r="AT60" s="211"/>
      <c r="AU60" s="211"/>
      <c r="AV60" s="211"/>
      <c r="AW60" s="211"/>
      <c r="AX60" s="211"/>
      <c r="AY60" s="211"/>
    </row>
    <row r="61" spans="1:1005" ht="15">
      <c r="A61" s="193">
        <f>YampaRiverInflow.TotalOutflow!A61</f>
        <v>45200</v>
      </c>
      <c r="B61" s="165">
        <v>-3.8140000000000001</v>
      </c>
      <c r="C61" s="165">
        <v>-3.8140000000000001</v>
      </c>
      <c r="D61" s="165">
        <v>-3.8140000000000001</v>
      </c>
      <c r="E61" s="235">
        <v>14.659660000000001</v>
      </c>
      <c r="F61" s="235">
        <v>6.4712700000000005</v>
      </c>
      <c r="G61" s="235">
        <v>-4.5573800000000002</v>
      </c>
      <c r="H61" s="235">
        <v>16.089169999999999</v>
      </c>
      <c r="I61" s="235">
        <v>2.3823400000000001</v>
      </c>
      <c r="J61" s="235">
        <v>-2.3206700000000002</v>
      </c>
      <c r="K61" s="235">
        <v>-31.9285</v>
      </c>
      <c r="L61" s="235">
        <v>-8.5193500000000011</v>
      </c>
      <c r="M61" s="235">
        <v>-12.10599</v>
      </c>
      <c r="N61" s="235">
        <v>-6.4365399999999999</v>
      </c>
      <c r="O61" s="235">
        <v>-9.3328700000000016</v>
      </c>
      <c r="P61" s="235">
        <v>8.7130799999999997</v>
      </c>
      <c r="Q61" s="235">
        <v>6.0392799999999998</v>
      </c>
      <c r="R61" s="235">
        <v>-14.376950000000001</v>
      </c>
      <c r="S61" s="235">
        <v>11.44023</v>
      </c>
      <c r="T61" s="235">
        <v>-2.2667899999999999</v>
      </c>
      <c r="U61" s="235">
        <v>12.561069999999999</v>
      </c>
      <c r="V61" s="235">
        <v>9.3788400000000003</v>
      </c>
      <c r="W61" s="235">
        <v>7.2322499999999996</v>
      </c>
      <c r="X61" s="235">
        <v>17.66301</v>
      </c>
      <c r="Y61" s="235">
        <v>17.936130000000002</v>
      </c>
      <c r="Z61" s="235">
        <v>19.500349999999997</v>
      </c>
      <c r="AA61" s="235">
        <v>0.40545999999999999</v>
      </c>
      <c r="AB61" s="235">
        <v>-3.57796</v>
      </c>
      <c r="AC61" s="235">
        <v>-7.8305600000000002</v>
      </c>
      <c r="AD61" s="235">
        <v>5.5783399999999999</v>
      </c>
      <c r="AE61" s="235">
        <v>7.1333100000000007</v>
      </c>
      <c r="AF61" s="235">
        <v>-3.07572</v>
      </c>
      <c r="AG61" s="235">
        <v>-12.67216</v>
      </c>
      <c r="AH61" s="235">
        <v>9.5933321672099989</v>
      </c>
      <c r="AI61" s="252">
        <v>-7.3716004105100001</v>
      </c>
      <c r="AJ61" s="252">
        <v>11.770820000000001</v>
      </c>
      <c r="AK61" s="252">
        <v>29.394490000000001</v>
      </c>
      <c r="AL61" s="252">
        <v>133.46231</v>
      </c>
      <c r="AM61" s="252">
        <v>-7.9622099999999998</v>
      </c>
      <c r="AN61" s="211"/>
      <c r="AO61" s="211"/>
      <c r="AP61" s="211"/>
      <c r="AQ61" s="211"/>
      <c r="AR61" s="211"/>
      <c r="AS61" s="211"/>
      <c r="AT61" s="211"/>
      <c r="AU61" s="211"/>
      <c r="AV61" s="211"/>
      <c r="AW61" s="211"/>
      <c r="AX61" s="211"/>
      <c r="AY61" s="211"/>
    </row>
    <row r="62" spans="1:1005" ht="15">
      <c r="A62" s="193">
        <f>YampaRiverInflow.TotalOutflow!A62</f>
        <v>45231</v>
      </c>
      <c r="B62" s="165">
        <v>-12.486000000000001</v>
      </c>
      <c r="C62" s="165">
        <v>-12.486000000000001</v>
      </c>
      <c r="D62" s="165">
        <v>-12.486000000000001</v>
      </c>
      <c r="E62" s="235">
        <v>8.3231599999999997</v>
      </c>
      <c r="F62" s="235">
        <v>-4.9865000000000004</v>
      </c>
      <c r="G62" s="235">
        <v>15.50897</v>
      </c>
      <c r="H62" s="235">
        <v>11.76432</v>
      </c>
      <c r="I62" s="235">
        <v>31.527560000000001</v>
      </c>
      <c r="J62" s="235">
        <v>-3.2050900000000002</v>
      </c>
      <c r="K62" s="235">
        <v>-23.295529999999999</v>
      </c>
      <c r="L62" s="235">
        <v>-17.111999999999998</v>
      </c>
      <c r="M62" s="235">
        <v>-11.698649999999999</v>
      </c>
      <c r="N62" s="235">
        <v>-40.886620000000001</v>
      </c>
      <c r="O62" s="235">
        <v>8.8454099999999993</v>
      </c>
      <c r="P62" s="235">
        <v>8.6155300000000015</v>
      </c>
      <c r="Q62" s="235">
        <v>-6.0922700000000001</v>
      </c>
      <c r="R62" s="235">
        <v>-18.06193</v>
      </c>
      <c r="S62" s="235">
        <v>-2.7934000000000001</v>
      </c>
      <c r="T62" s="235">
        <v>14.61594</v>
      </c>
      <c r="U62" s="235">
        <v>1.1808599999999998</v>
      </c>
      <c r="V62" s="235">
        <v>-1.2787599999999999</v>
      </c>
      <c r="W62" s="235">
        <v>-0.85072999999999999</v>
      </c>
      <c r="X62" s="235">
        <v>-7.69496</v>
      </c>
      <c r="Y62" s="235">
        <v>-25.293230000000001</v>
      </c>
      <c r="Z62" s="235">
        <v>14.929360000000001</v>
      </c>
      <c r="AA62" s="235">
        <v>-6.5592299999999994</v>
      </c>
      <c r="AB62" s="235">
        <v>-12.624499999999999</v>
      </c>
      <c r="AC62" s="235">
        <v>-15.31161</v>
      </c>
      <c r="AD62" s="235">
        <v>-29.335889999999999</v>
      </c>
      <c r="AE62" s="235">
        <v>-11.260489999999999</v>
      </c>
      <c r="AF62" s="235">
        <v>-11.40968</v>
      </c>
      <c r="AG62" s="235">
        <v>4.0670200000000003</v>
      </c>
      <c r="AH62" s="235">
        <v>-5.6661833634400001</v>
      </c>
      <c r="AI62" s="252">
        <v>-13.579297370099999</v>
      </c>
      <c r="AJ62" s="252">
        <v>7.9291700000000001</v>
      </c>
      <c r="AK62" s="252">
        <v>-2.7989000000000002</v>
      </c>
      <c r="AL62" s="252">
        <v>52.581679999999999</v>
      </c>
      <c r="AM62" s="252">
        <v>19.1631</v>
      </c>
      <c r="AN62" s="211"/>
      <c r="AO62" s="211"/>
      <c r="AP62" s="211"/>
      <c r="AQ62" s="211"/>
      <c r="AR62" s="211"/>
      <c r="AS62" s="211"/>
      <c r="AT62" s="211"/>
      <c r="AU62" s="211"/>
      <c r="AV62" s="211"/>
      <c r="AW62" s="211"/>
      <c r="AX62" s="211"/>
      <c r="AY62" s="211"/>
    </row>
    <row r="63" spans="1:1005" ht="15">
      <c r="A63" s="193">
        <f>YampaRiverInflow.TotalOutflow!A63</f>
        <v>45261</v>
      </c>
      <c r="B63" s="165">
        <v>-11.619</v>
      </c>
      <c r="C63" s="165">
        <v>-11.619</v>
      </c>
      <c r="D63" s="165">
        <v>-11.619</v>
      </c>
      <c r="E63" s="235">
        <v>27.887509999999999</v>
      </c>
      <c r="F63" s="235">
        <v>-7.8382100000000001</v>
      </c>
      <c r="G63" s="235">
        <v>-32.544939999999997</v>
      </c>
      <c r="H63" s="235">
        <v>-18.25207</v>
      </c>
      <c r="I63" s="235">
        <v>0.23571999999999999</v>
      </c>
      <c r="J63" s="235">
        <v>-17.19848</v>
      </c>
      <c r="K63" s="235">
        <v>-15.513</v>
      </c>
      <c r="L63" s="235">
        <v>-23.537050000000001</v>
      </c>
      <c r="M63" s="235">
        <v>-21.342089999999999</v>
      </c>
      <c r="N63" s="235">
        <v>-25.91873</v>
      </c>
      <c r="O63" s="235">
        <v>-8.1638900000000003</v>
      </c>
      <c r="P63" s="235">
        <v>-7.6459899999999994</v>
      </c>
      <c r="Q63" s="235">
        <v>-41.546080000000003</v>
      </c>
      <c r="R63" s="235">
        <v>-20.32019</v>
      </c>
      <c r="S63" s="235">
        <v>-22.775419999999997</v>
      </c>
      <c r="T63" s="235">
        <v>-20.00853</v>
      </c>
      <c r="U63" s="235">
        <v>-16.126649999999998</v>
      </c>
      <c r="V63" s="235">
        <v>-14.551170000000001</v>
      </c>
      <c r="W63" s="235">
        <v>-9.3304200000000002</v>
      </c>
      <c r="X63" s="235">
        <v>-15.43425</v>
      </c>
      <c r="Y63" s="235">
        <v>-9.6678799999999985</v>
      </c>
      <c r="Z63" s="235">
        <v>2.13557</v>
      </c>
      <c r="AA63" s="235">
        <v>-15.070690000000001</v>
      </c>
      <c r="AB63" s="235">
        <v>-14.155530000000001</v>
      </c>
      <c r="AC63" s="235">
        <v>-24.016959999999997</v>
      </c>
      <c r="AD63" s="235">
        <v>-14.53312</v>
      </c>
      <c r="AE63" s="235">
        <v>-28.044779999999999</v>
      </c>
      <c r="AF63" s="235">
        <v>-6.3832500000000003</v>
      </c>
      <c r="AG63" s="235">
        <v>-10.085459999999999</v>
      </c>
      <c r="AH63" s="235">
        <v>-1.7760761056900001</v>
      </c>
      <c r="AI63" s="252">
        <v>-12.813628441100001</v>
      </c>
      <c r="AJ63" s="252">
        <v>0.70411000000000001</v>
      </c>
      <c r="AK63" s="252">
        <v>-2.0269400000000002</v>
      </c>
      <c r="AL63" s="252">
        <v>51.959830000000004</v>
      </c>
      <c r="AM63" s="252">
        <v>32.17351</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v>-12.968</v>
      </c>
      <c r="C4" s="165">
        <v>-12.968</v>
      </c>
      <c r="D4" s="165">
        <v>-12.968</v>
      </c>
      <c r="E4" s="235">
        <f ca="1">INDEX(INDIRECT("PkrToImp_"&amp;E$2+YEAR($A4)-YEAR($A$4)),MONTH($A4))/1000</f>
        <v>40.491999999999997</v>
      </c>
      <c r="F4" s="235">
        <f t="shared" ref="F4:AI12" ca="1" si="0">INDEX(INDIRECT("PkrToImp_"&amp;F$2+YEAR($A4)-YEAR($A$4)),MONTH($A4))/1000</f>
        <v>-4.7590000000000003</v>
      </c>
      <c r="G4" s="235">
        <f t="shared" ca="1" si="0"/>
        <v>-120.42</v>
      </c>
      <c r="H4" s="235">
        <f t="shared" ca="1" si="0"/>
        <v>-132.33799999999999</v>
      </c>
      <c r="I4" s="235">
        <f t="shared" ca="1" si="0"/>
        <v>-58.228000000000002</v>
      </c>
      <c r="J4" s="235">
        <f t="shared" ca="1" si="0"/>
        <v>-60.307000000000002</v>
      </c>
      <c r="K4" s="235">
        <f t="shared" ca="1" si="0"/>
        <v>-43.218000000000004</v>
      </c>
      <c r="L4" s="235">
        <f t="shared" ca="1" si="0"/>
        <v>0.96399999999999997</v>
      </c>
      <c r="M4" s="235">
        <f t="shared" ca="1" si="0"/>
        <v>-22.263000000000002</v>
      </c>
      <c r="N4" s="235">
        <f t="shared" ca="1" si="0"/>
        <v>4.6050000000000004</v>
      </c>
      <c r="O4" s="235">
        <f t="shared" ca="1" si="0"/>
        <v>-1.4319999999999999</v>
      </c>
      <c r="P4" s="235">
        <f t="shared" ca="1" si="0"/>
        <v>-16.689</v>
      </c>
      <c r="Q4" s="235">
        <f t="shared" ca="1" si="0"/>
        <v>33.015000000000001</v>
      </c>
      <c r="R4" s="235">
        <f t="shared" ca="1" si="0"/>
        <v>-30.713000000000001</v>
      </c>
      <c r="S4" s="235">
        <f t="shared" ca="1" si="0"/>
        <v>-2.2970000000000002</v>
      </c>
      <c r="T4" s="235">
        <f t="shared" ca="1" si="0"/>
        <v>-5.6280000000000001</v>
      </c>
      <c r="U4" s="235">
        <f t="shared" ca="1" si="0"/>
        <v>-64.680999999999997</v>
      </c>
      <c r="V4" s="235">
        <f t="shared" ca="1" si="0"/>
        <v>-113.199</v>
      </c>
      <c r="W4" s="235">
        <f t="shared" ca="1" si="0"/>
        <v>36.241999999999997</v>
      </c>
      <c r="X4" s="235">
        <f t="shared" ca="1" si="0"/>
        <v>-10.677</v>
      </c>
      <c r="Y4" s="235">
        <f t="shared" ca="1" si="0"/>
        <v>8.1579999999999995</v>
      </c>
      <c r="Z4" s="235">
        <f t="shared" ca="1" si="0"/>
        <v>1.393</v>
      </c>
      <c r="AA4" s="235">
        <f t="shared" ca="1" si="0"/>
        <v>10.17</v>
      </c>
      <c r="AB4" s="235">
        <f t="shared" ca="1" si="0"/>
        <v>3.6539999999999999</v>
      </c>
      <c r="AC4" s="235">
        <f t="shared" ca="1" si="0"/>
        <v>8.1709999999999994</v>
      </c>
      <c r="AD4" s="235">
        <f t="shared" ca="1" si="0"/>
        <v>-29.212</v>
      </c>
      <c r="AE4" s="235">
        <f t="shared" ca="1" si="0"/>
        <v>-12.486000000000001</v>
      </c>
      <c r="AF4" s="235">
        <f t="shared" ca="1" si="0"/>
        <v>-4.2009999999999996</v>
      </c>
      <c r="AG4" s="235">
        <f t="shared" ca="1" si="0"/>
        <v>-21.986999999999998</v>
      </c>
      <c r="AH4" s="235">
        <f t="shared" ca="1" si="0"/>
        <v>21.381310000000003</v>
      </c>
      <c r="AI4" s="235">
        <f t="shared" ca="1" si="0"/>
        <v>-39.100470000000001</v>
      </c>
      <c r="AJ4" s="235">
        <f t="shared" ref="AJ4:AM19" ca="1" si="1">INDEX(INDIRECT("PkrToImp_"&amp;AJ$2+YEAR($A4)-YEAR($A$4)),MONTH($A4))/1000</f>
        <v>-31.08878</v>
      </c>
      <c r="AK4" s="235">
        <f t="shared" ca="1" si="1"/>
        <v>7.3067399999999996</v>
      </c>
      <c r="AL4" s="235">
        <f t="shared" ca="1" si="1"/>
        <v>-13.3189509084</v>
      </c>
      <c r="AM4" s="235">
        <f t="shared" ca="1" si="1"/>
        <v>-6.1162163466399999</v>
      </c>
      <c r="AN4" s="211"/>
      <c r="AO4" s="211"/>
      <c r="AP4" s="211"/>
      <c r="AQ4" s="211"/>
      <c r="AR4" s="211"/>
      <c r="AS4" s="211"/>
      <c r="AT4" s="211"/>
      <c r="AU4" s="211"/>
      <c r="AV4" s="211"/>
      <c r="AW4" s="211"/>
      <c r="AX4" s="211"/>
      <c r="AY4" s="211"/>
    </row>
    <row r="5" spans="1:54" ht="15">
      <c r="A5" s="193">
        <f>YampaRiverInflow.TotalOutflow!A5</f>
        <v>43497</v>
      </c>
      <c r="B5" s="165">
        <v>-28.324000000000002</v>
      </c>
      <c r="C5" s="165">
        <v>-28.324000000000002</v>
      </c>
      <c r="D5" s="165">
        <v>-28.324000000000002</v>
      </c>
      <c r="E5" s="235">
        <v>-31.532</v>
      </c>
      <c r="F5" s="235">
        <v>-59.207000000000001</v>
      </c>
      <c r="G5" s="235">
        <v>75.613</v>
      </c>
      <c r="H5" s="235">
        <v>-7.18</v>
      </c>
      <c r="I5" s="235">
        <v>-64.896000000000001</v>
      </c>
      <c r="J5" s="235">
        <v>-23.876000000000001</v>
      </c>
      <c r="K5" s="235">
        <v>15.349</v>
      </c>
      <c r="L5" s="235">
        <v>-20.808</v>
      </c>
      <c r="M5" s="235">
        <v>-41.154000000000003</v>
      </c>
      <c r="N5" s="235">
        <v>-33.997</v>
      </c>
      <c r="O5" s="235">
        <v>-13.894</v>
      </c>
      <c r="P5" s="235">
        <v>-22.573</v>
      </c>
      <c r="Q5" s="235">
        <v>-17.102</v>
      </c>
      <c r="R5" s="235">
        <v>-38.902000000000001</v>
      </c>
      <c r="S5" s="235">
        <v>-63.575000000000003</v>
      </c>
      <c r="T5" s="235">
        <v>-26.556999999999999</v>
      </c>
      <c r="U5" s="235">
        <v>-43.094999999999999</v>
      </c>
      <c r="V5" s="235">
        <v>-46.804000000000002</v>
      </c>
      <c r="W5" s="235">
        <v>-20.875</v>
      </c>
      <c r="X5" s="235">
        <v>-24.366</v>
      </c>
      <c r="Y5" s="235">
        <v>1.1859999999999999</v>
      </c>
      <c r="Z5" s="235">
        <v>-25.843</v>
      </c>
      <c r="AA5" s="235">
        <v>-4.476</v>
      </c>
      <c r="AB5" s="235">
        <v>-2.3679999999999999</v>
      </c>
      <c r="AC5" s="235">
        <v>5.9080000000000004</v>
      </c>
      <c r="AD5" s="235">
        <v>-17.978000000000002</v>
      </c>
      <c r="AE5" s="235">
        <v>-35.601999999999997</v>
      </c>
      <c r="AF5" s="235">
        <v>-45.103999999999999</v>
      </c>
      <c r="AG5" s="235">
        <v>-5.1180000000000003</v>
      </c>
      <c r="AH5" s="235">
        <v>-37.282989999999998</v>
      </c>
      <c r="AI5" s="252">
        <v>-15.646379999999999</v>
      </c>
      <c r="AJ5" s="252">
        <v>-40.071829999999999</v>
      </c>
      <c r="AK5" s="252">
        <v>-32.633000000000003</v>
      </c>
      <c r="AL5" s="252">
        <v>-26.703267437200001</v>
      </c>
      <c r="AM5" s="252">
        <v>-28.524806553999998</v>
      </c>
      <c r="AN5" s="211"/>
      <c r="AO5" s="211"/>
      <c r="AP5" s="211"/>
      <c r="AQ5" s="211"/>
      <c r="AR5" s="211"/>
      <c r="AS5" s="211"/>
      <c r="AT5" s="211"/>
      <c r="AU5" s="211"/>
      <c r="AV5" s="211"/>
      <c r="AW5" s="211"/>
      <c r="AX5" s="211"/>
      <c r="AY5" s="211"/>
    </row>
    <row r="6" spans="1:54" ht="15">
      <c r="A6" s="193">
        <f>YampaRiverInflow.TotalOutflow!A6</f>
        <v>43525</v>
      </c>
      <c r="B6" s="165">
        <v>-56.542000000000002</v>
      </c>
      <c r="C6" s="165">
        <v>-56.542000000000002</v>
      </c>
      <c r="D6" s="165">
        <v>-56.542000000000002</v>
      </c>
      <c r="E6" s="235">
        <v>-34.798000000000002</v>
      </c>
      <c r="F6" s="235">
        <v>-42.109000000000002</v>
      </c>
      <c r="G6" s="235">
        <v>-24.684999999999999</v>
      </c>
      <c r="H6" s="235">
        <v>-25.779</v>
      </c>
      <c r="I6" s="235">
        <v>-20.971</v>
      </c>
      <c r="J6" s="235">
        <v>-80.751000000000005</v>
      </c>
      <c r="K6" s="235">
        <v>22.236000000000001</v>
      </c>
      <c r="L6" s="235">
        <v>-24.802</v>
      </c>
      <c r="M6" s="235">
        <v>-17.36</v>
      </c>
      <c r="N6" s="235">
        <v>-33.058</v>
      </c>
      <c r="O6" s="235">
        <v>-34.947000000000003</v>
      </c>
      <c r="P6" s="235">
        <v>-9.4450000000000003</v>
      </c>
      <c r="Q6" s="235">
        <v>-51.122999999999998</v>
      </c>
      <c r="R6" s="235">
        <v>-40.192999999999998</v>
      </c>
      <c r="S6" s="235">
        <v>-34.902000000000001</v>
      </c>
      <c r="T6" s="235">
        <v>-96.096000000000004</v>
      </c>
      <c r="U6" s="235">
        <v>-38.881</v>
      </c>
      <c r="V6" s="235">
        <v>-9.1829999999999998</v>
      </c>
      <c r="W6" s="235">
        <v>-13.153</v>
      </c>
      <c r="X6" s="235">
        <v>-27.914000000000001</v>
      </c>
      <c r="Y6" s="235">
        <v>-37.945</v>
      </c>
      <c r="Z6" s="235">
        <v>-37.232999999999997</v>
      </c>
      <c r="AA6" s="235">
        <v>-84.150999999999996</v>
      </c>
      <c r="AB6" s="235">
        <v>-52.823</v>
      </c>
      <c r="AC6" s="235">
        <v>-62.375</v>
      </c>
      <c r="AD6" s="235">
        <v>-22.702999999999999</v>
      </c>
      <c r="AE6" s="235">
        <v>-24.411000000000001</v>
      </c>
      <c r="AF6" s="235">
        <v>-35.779000000000003</v>
      </c>
      <c r="AG6" s="235">
        <v>-52.19</v>
      </c>
      <c r="AH6" s="235">
        <v>-44.594099999999997</v>
      </c>
      <c r="AI6" s="252">
        <v>-46.276849999999996</v>
      </c>
      <c r="AJ6" s="252">
        <v>-41.178449999999998</v>
      </c>
      <c r="AK6" s="252">
        <v>-54.098759999999999</v>
      </c>
      <c r="AL6" s="252">
        <v>-94.386657514799992</v>
      </c>
      <c r="AM6" s="252">
        <v>-67.435723010499999</v>
      </c>
      <c r="AN6" s="211"/>
      <c r="AO6" s="211"/>
      <c r="AP6" s="211"/>
      <c r="AQ6" s="211"/>
      <c r="AR6" s="211"/>
      <c r="AS6" s="211"/>
      <c r="AT6" s="211"/>
      <c r="AU6" s="211"/>
      <c r="AV6" s="211"/>
      <c r="AW6" s="211"/>
      <c r="AX6" s="211"/>
      <c r="AY6" s="211"/>
    </row>
    <row r="7" spans="1:54" ht="15">
      <c r="A7" s="193">
        <f>YampaRiverInflow.TotalOutflow!A7</f>
        <v>43556</v>
      </c>
      <c r="B7" s="165">
        <v>-21.387</v>
      </c>
      <c r="C7" s="165">
        <v>-21.387</v>
      </c>
      <c r="D7" s="165">
        <v>-21.387</v>
      </c>
      <c r="E7" s="235">
        <v>-9.35</v>
      </c>
      <c r="F7" s="235">
        <v>-26.696999999999999</v>
      </c>
      <c r="G7" s="235">
        <v>-94.260999999999996</v>
      </c>
      <c r="H7" s="235">
        <v>-33.209000000000003</v>
      </c>
      <c r="I7" s="235">
        <v>-50.463000000000001</v>
      </c>
      <c r="J7" s="235">
        <v>-39.68</v>
      </c>
      <c r="K7" s="235">
        <v>-1.92</v>
      </c>
      <c r="L7" s="235">
        <v>-7.2060000000000004</v>
      </c>
      <c r="M7" s="235">
        <v>-49.616999999999997</v>
      </c>
      <c r="N7" s="235">
        <v>-43.034999999999997</v>
      </c>
      <c r="O7" s="235">
        <v>-59.116</v>
      </c>
      <c r="P7" s="235">
        <v>-58.07</v>
      </c>
      <c r="Q7" s="235">
        <v>-46.223999999999997</v>
      </c>
      <c r="R7" s="235">
        <v>-45.231000000000002</v>
      </c>
      <c r="S7" s="235">
        <v>-21.337</v>
      </c>
      <c r="T7" s="235">
        <v>-46.392000000000003</v>
      </c>
      <c r="U7" s="235">
        <v>-46.932000000000002</v>
      </c>
      <c r="V7" s="235">
        <v>-10.394</v>
      </c>
      <c r="W7" s="235">
        <v>-22.183</v>
      </c>
      <c r="X7" s="235">
        <v>-50.360999999999997</v>
      </c>
      <c r="Y7" s="235">
        <v>-34.244</v>
      </c>
      <c r="Z7" s="235">
        <v>-28.298999999999999</v>
      </c>
      <c r="AA7" s="235">
        <v>-23.056999999999999</v>
      </c>
      <c r="AB7" s="235">
        <v>-23.652999999999999</v>
      </c>
      <c r="AC7" s="235">
        <v>-18.731000000000002</v>
      </c>
      <c r="AD7" s="235">
        <v>-34.493000000000002</v>
      </c>
      <c r="AE7" s="235">
        <v>-34.719000000000001</v>
      </c>
      <c r="AF7" s="235">
        <v>-39.353999999999999</v>
      </c>
      <c r="AG7" s="235">
        <v>-36.816000000000003</v>
      </c>
      <c r="AH7" s="235">
        <v>-31.096540000000001</v>
      </c>
      <c r="AI7" s="252">
        <v>-26.820700000000002</v>
      </c>
      <c r="AJ7" s="252">
        <v>-39.596559999999997</v>
      </c>
      <c r="AK7" s="252">
        <v>-38.490559999999995</v>
      </c>
      <c r="AL7" s="252">
        <v>-7.4329692029799999</v>
      </c>
      <c r="AM7" s="252">
        <v>-6.8714972382399999</v>
      </c>
      <c r="AN7" s="211"/>
      <c r="AO7" s="211"/>
      <c r="AP7" s="211"/>
      <c r="AQ7" s="211"/>
      <c r="AR7" s="211"/>
      <c r="AS7" s="211"/>
      <c r="AT7" s="211"/>
      <c r="AU7" s="211"/>
      <c r="AV7" s="211"/>
      <c r="AW7" s="211"/>
      <c r="AX7" s="211"/>
      <c r="AY7" s="211"/>
    </row>
    <row r="8" spans="1:54" ht="15">
      <c r="A8" s="193">
        <f>YampaRiverInflow.TotalOutflow!A8</f>
        <v>43586</v>
      </c>
      <c r="B8" s="165">
        <v>-23.361999999999998</v>
      </c>
      <c r="C8" s="165">
        <v>-23.361999999999998</v>
      </c>
      <c r="D8" s="165">
        <v>-23.361999999999998</v>
      </c>
      <c r="E8" s="235">
        <v>-3.2269999999999999</v>
      </c>
      <c r="F8" s="235">
        <v>-13.581</v>
      </c>
      <c r="G8" s="235">
        <v>-52.53</v>
      </c>
      <c r="H8" s="235">
        <v>-80.343999999999994</v>
      </c>
      <c r="I8" s="235">
        <v>-118.304</v>
      </c>
      <c r="J8" s="235">
        <v>-138.191</v>
      </c>
      <c r="K8" s="235">
        <v>-16.033000000000001</v>
      </c>
      <c r="L8" s="235">
        <v>-40.975999999999999</v>
      </c>
      <c r="M8" s="235">
        <v>-17.803999999999998</v>
      </c>
      <c r="N8" s="235">
        <v>-31.501999999999999</v>
      </c>
      <c r="O8" s="235">
        <v>-19.012</v>
      </c>
      <c r="P8" s="235">
        <v>-19.099</v>
      </c>
      <c r="Q8" s="235">
        <v>-31.253</v>
      </c>
      <c r="R8" s="235">
        <v>-147.96199999999999</v>
      </c>
      <c r="S8" s="235">
        <v>-29.908999999999999</v>
      </c>
      <c r="T8" s="235">
        <v>-28.129000000000001</v>
      </c>
      <c r="U8" s="235">
        <v>-49.914999999999999</v>
      </c>
      <c r="V8" s="235">
        <v>-34.603000000000002</v>
      </c>
      <c r="W8" s="235">
        <v>-27.748999999999999</v>
      </c>
      <c r="X8" s="235">
        <v>-15.643000000000001</v>
      </c>
      <c r="Y8" s="235">
        <v>-26.481000000000002</v>
      </c>
      <c r="Z8" s="235">
        <v>-13.461</v>
      </c>
      <c r="AA8" s="235">
        <v>-3.1219999999999999</v>
      </c>
      <c r="AB8" s="235">
        <v>-37.49</v>
      </c>
      <c r="AC8" s="235">
        <v>-28.582000000000001</v>
      </c>
      <c r="AD8" s="235">
        <v>-34.988</v>
      </c>
      <c r="AE8" s="235">
        <v>-27.611000000000001</v>
      </c>
      <c r="AF8" s="235">
        <v>-13.772</v>
      </c>
      <c r="AG8" s="235">
        <v>-19.452999999999999</v>
      </c>
      <c r="AH8" s="235">
        <v>-43.834120000000006</v>
      </c>
      <c r="AI8" s="252">
        <v>-36.949010000000001</v>
      </c>
      <c r="AJ8" s="252">
        <v>-18.708639999999999</v>
      </c>
      <c r="AK8" s="252">
        <v>-25.39873</v>
      </c>
      <c r="AL8" s="252">
        <v>-18.684161391</v>
      </c>
      <c r="AM8" s="252">
        <v>-9.3682712112299988</v>
      </c>
      <c r="AN8" s="211"/>
      <c r="AO8" s="211"/>
      <c r="AP8" s="211"/>
      <c r="AQ8" s="211"/>
      <c r="AR8" s="211"/>
      <c r="AS8" s="211"/>
      <c r="AT8" s="211"/>
      <c r="AU8" s="211"/>
      <c r="AV8" s="211"/>
      <c r="AW8" s="211"/>
      <c r="AX8" s="211"/>
      <c r="AY8" s="211"/>
    </row>
    <row r="9" spans="1:54" ht="15">
      <c r="A9" s="193">
        <f>YampaRiverInflow.TotalOutflow!A9</f>
        <v>43617</v>
      </c>
      <c r="B9" s="165">
        <v>-48.805999999999997</v>
      </c>
      <c r="C9" s="165">
        <v>-48.805999999999997</v>
      </c>
      <c r="D9" s="165">
        <v>-48.805999999999997</v>
      </c>
      <c r="E9" s="235">
        <v>-63.795000000000002</v>
      </c>
      <c r="F9" s="235">
        <v>-22.106999999999999</v>
      </c>
      <c r="G9" s="235">
        <v>-145.12100000000001</v>
      </c>
      <c r="H9" s="235">
        <v>-71.817999999999998</v>
      </c>
      <c r="I9" s="235">
        <v>-97.96</v>
      </c>
      <c r="J9" s="235">
        <v>8.8849999999999998</v>
      </c>
      <c r="K9" s="235">
        <v>-38.042999999999999</v>
      </c>
      <c r="L9" s="235">
        <v>-46.71</v>
      </c>
      <c r="M9" s="235">
        <v>-50.164000000000001</v>
      </c>
      <c r="N9" s="235">
        <v>-42.655000000000001</v>
      </c>
      <c r="O9" s="235">
        <v>-57.844000000000001</v>
      </c>
      <c r="P9" s="235">
        <v>-49.320999999999998</v>
      </c>
      <c r="Q9" s="235">
        <v>-51.93</v>
      </c>
      <c r="R9" s="235">
        <v>-183.62299999999999</v>
      </c>
      <c r="S9" s="235">
        <v>-63.558</v>
      </c>
      <c r="T9" s="235">
        <v>-43.442999999999998</v>
      </c>
      <c r="U9" s="235">
        <v>-78.712000000000003</v>
      </c>
      <c r="V9" s="235">
        <v>-44.427999999999997</v>
      </c>
      <c r="W9" s="235">
        <v>-46.622999999999998</v>
      </c>
      <c r="X9" s="235">
        <v>-26.48</v>
      </c>
      <c r="Y9" s="235">
        <v>-49.249000000000002</v>
      </c>
      <c r="Z9" s="235">
        <v>-37.82</v>
      </c>
      <c r="AA9" s="235">
        <v>-37.124000000000002</v>
      </c>
      <c r="AB9" s="235">
        <v>-46.805999999999997</v>
      </c>
      <c r="AC9" s="235">
        <v>-42.271000000000001</v>
      </c>
      <c r="AD9" s="235">
        <v>-36.914999999999999</v>
      </c>
      <c r="AE9" s="235">
        <v>-53.137999999999998</v>
      </c>
      <c r="AF9" s="235">
        <v>-64.947999999999993</v>
      </c>
      <c r="AG9" s="235">
        <v>-25.780999999999999</v>
      </c>
      <c r="AH9" s="235">
        <v>-34.943179999999998</v>
      </c>
      <c r="AI9" s="252">
        <v>-51.29607</v>
      </c>
      <c r="AJ9" s="252">
        <v>-57.331830000000004</v>
      </c>
      <c r="AK9" s="252">
        <v>-54.558230000000002</v>
      </c>
      <c r="AL9" s="252">
        <v>-68.587001490600002</v>
      </c>
      <c r="AM9" s="252">
        <v>-35.762955953400002</v>
      </c>
      <c r="AN9" s="211"/>
      <c r="AO9" s="211"/>
      <c r="AP9" s="211"/>
      <c r="AQ9" s="211"/>
      <c r="AR9" s="211"/>
      <c r="AS9" s="211"/>
      <c r="AT9" s="211"/>
      <c r="AU9" s="211"/>
      <c r="AV9" s="211"/>
      <c r="AW9" s="211"/>
      <c r="AX9" s="211"/>
      <c r="AY9" s="211"/>
    </row>
    <row r="10" spans="1:54" ht="15">
      <c r="A10" s="193">
        <f>YampaRiverInflow.TotalOutflow!A10</f>
        <v>43647</v>
      </c>
      <c r="B10" s="165">
        <v>-23.762</v>
      </c>
      <c r="C10" s="165">
        <v>-23.762</v>
      </c>
      <c r="D10" s="165">
        <v>-23.762</v>
      </c>
      <c r="E10" s="235">
        <v>-36.118000000000002</v>
      </c>
      <c r="F10" s="235">
        <v>-38.566000000000003</v>
      </c>
      <c r="G10" s="235">
        <v>-36.479999999999997</v>
      </c>
      <c r="H10" s="235">
        <v>-38.226999999999997</v>
      </c>
      <c r="I10" s="235">
        <v>-78.781000000000006</v>
      </c>
      <c r="J10" s="235">
        <v>-21.681999999999999</v>
      </c>
      <c r="K10" s="235">
        <v>-28.289000000000001</v>
      </c>
      <c r="L10" s="235">
        <v>-64.233999999999995</v>
      </c>
      <c r="M10" s="235">
        <v>-49.396000000000001</v>
      </c>
      <c r="N10" s="235">
        <v>-44.13</v>
      </c>
      <c r="O10" s="235">
        <v>-48.3</v>
      </c>
      <c r="P10" s="235">
        <v>-25.504000000000001</v>
      </c>
      <c r="Q10" s="235">
        <v>-48.567</v>
      </c>
      <c r="R10" s="235">
        <v>-182.99199999999999</v>
      </c>
      <c r="S10" s="235">
        <v>-65.305999999999997</v>
      </c>
      <c r="T10" s="235">
        <v>-37.942</v>
      </c>
      <c r="U10" s="235">
        <v>-73.787000000000006</v>
      </c>
      <c r="V10" s="235">
        <v>-40.765999999999998</v>
      </c>
      <c r="W10" s="235">
        <v>-6.4569999999999999</v>
      </c>
      <c r="X10" s="235">
        <v>-40.478000000000002</v>
      </c>
      <c r="Y10" s="235">
        <v>-35.347000000000001</v>
      </c>
      <c r="Z10" s="235">
        <v>-30.984000000000002</v>
      </c>
      <c r="AA10" s="235">
        <v>-12.644</v>
      </c>
      <c r="AB10" s="235">
        <v>-15.252000000000001</v>
      </c>
      <c r="AC10" s="235">
        <v>-52.765999999999998</v>
      </c>
      <c r="AD10" s="235">
        <v>-45.936</v>
      </c>
      <c r="AE10" s="235">
        <v>-47.3</v>
      </c>
      <c r="AF10" s="235">
        <v>-39.220999999999997</v>
      </c>
      <c r="AG10" s="235">
        <v>-35.222999999999999</v>
      </c>
      <c r="AH10" s="235">
        <v>-42.72146</v>
      </c>
      <c r="AI10" s="252">
        <v>-48.900089999999999</v>
      </c>
      <c r="AJ10" s="252">
        <v>-17.894650000000002</v>
      </c>
      <c r="AK10" s="252">
        <v>-23.696210000000001</v>
      </c>
      <c r="AL10" s="252">
        <v>-7.1829008864099997</v>
      </c>
      <c r="AM10" s="252">
        <v>-13.3525170981</v>
      </c>
      <c r="AN10" s="211"/>
      <c r="AO10" s="211"/>
      <c r="AP10" s="211"/>
      <c r="AQ10" s="211"/>
      <c r="AR10" s="211"/>
      <c r="AS10" s="211"/>
      <c r="AT10" s="211"/>
      <c r="AU10" s="211"/>
      <c r="AV10" s="211"/>
      <c r="AW10" s="211"/>
      <c r="AX10" s="211"/>
      <c r="AY10" s="211"/>
    </row>
    <row r="11" spans="1:54" ht="15">
      <c r="A11" s="193">
        <f>YampaRiverInflow.TotalOutflow!A11</f>
        <v>43678</v>
      </c>
      <c r="B11" s="165">
        <v>-20.475999999999999</v>
      </c>
      <c r="C11" s="165">
        <v>-20.475999999999999</v>
      </c>
      <c r="D11" s="165">
        <v>-20.475999999999999</v>
      </c>
      <c r="E11" s="235">
        <v>-15.141999999999999</v>
      </c>
      <c r="F11" s="235">
        <v>5.0810000000000004</v>
      </c>
      <c r="G11" s="235">
        <v>-16.428999999999998</v>
      </c>
      <c r="H11" s="235">
        <v>-15.093999999999999</v>
      </c>
      <c r="I11" s="235">
        <v>-77.117000000000004</v>
      </c>
      <c r="J11" s="235">
        <v>-51.414000000000001</v>
      </c>
      <c r="K11" s="235">
        <v>-22.39</v>
      </c>
      <c r="L11" s="235">
        <v>-5.8449999999999998</v>
      </c>
      <c r="M11" s="235">
        <v>-16.213000000000001</v>
      </c>
      <c r="N11" s="235">
        <v>-13.936999999999999</v>
      </c>
      <c r="O11" s="235">
        <v>-23.998000000000001</v>
      </c>
      <c r="P11" s="235">
        <v>5.8440000000000003</v>
      </c>
      <c r="Q11" s="235">
        <v>-37.121000000000002</v>
      </c>
      <c r="R11" s="235">
        <v>-39.380000000000003</v>
      </c>
      <c r="S11" s="235">
        <v>-27.815000000000001</v>
      </c>
      <c r="T11" s="235">
        <v>-14.052</v>
      </c>
      <c r="U11" s="235">
        <v>-65.381</v>
      </c>
      <c r="V11" s="235">
        <v>-36.566000000000003</v>
      </c>
      <c r="W11" s="235">
        <v>-19.853999999999999</v>
      </c>
      <c r="X11" s="235">
        <v>-3.7530000000000001</v>
      </c>
      <c r="Y11" s="235">
        <v>-2.8780000000000001</v>
      </c>
      <c r="Z11" s="235">
        <v>-12.666</v>
      </c>
      <c r="AA11" s="235">
        <v>-13.96</v>
      </c>
      <c r="AB11" s="235">
        <v>-39.997999999999998</v>
      </c>
      <c r="AC11" s="235">
        <v>7.2850000000000001</v>
      </c>
      <c r="AD11" s="235">
        <v>-24.344000000000001</v>
      </c>
      <c r="AE11" s="235">
        <v>-33.448999999999998</v>
      </c>
      <c r="AF11" s="235">
        <v>-19.832000000000001</v>
      </c>
      <c r="AG11" s="235">
        <v>-46.258000000000003</v>
      </c>
      <c r="AH11" s="235">
        <v>-32.945339999999995</v>
      </c>
      <c r="AI11" s="252">
        <v>-39.458289999999998</v>
      </c>
      <c r="AJ11" s="252">
        <v>-23.445790000000002</v>
      </c>
      <c r="AK11" s="252">
        <v>-14.44247</v>
      </c>
      <c r="AL11" s="252">
        <v>-5.3147564458200005</v>
      </c>
      <c r="AM11" s="252">
        <v>-18.306574451100001</v>
      </c>
      <c r="AN11" s="211"/>
      <c r="AO11" s="211"/>
      <c r="AP11" s="211"/>
      <c r="AQ11" s="211"/>
      <c r="AR11" s="211"/>
      <c r="AS11" s="211"/>
      <c r="AT11" s="211"/>
      <c r="AU11" s="211"/>
      <c r="AV11" s="211"/>
      <c r="AW11" s="211"/>
      <c r="AX11" s="211"/>
      <c r="AY11" s="211"/>
    </row>
    <row r="12" spans="1:54" ht="15">
      <c r="A12" s="193">
        <f>YampaRiverInflow.TotalOutflow!A12</f>
        <v>43709</v>
      </c>
      <c r="B12" s="165">
        <v>-21.643999999999998</v>
      </c>
      <c r="C12" s="165">
        <v>-21.643999999999998</v>
      </c>
      <c r="D12" s="165">
        <v>-21.643999999999998</v>
      </c>
      <c r="E12" s="235">
        <v>14.304</v>
      </c>
      <c r="F12" s="235">
        <v>-4.5</v>
      </c>
      <c r="G12" s="235">
        <v>-45.348999999999997</v>
      </c>
      <c r="H12" s="235">
        <v>-49.987000000000002</v>
      </c>
      <c r="I12" s="235">
        <v>8.8550000000000004</v>
      </c>
      <c r="J12" s="235">
        <v>-45.326999999999998</v>
      </c>
      <c r="K12" s="235">
        <v>-12.705</v>
      </c>
      <c r="L12" s="235">
        <v>-21.931000000000001</v>
      </c>
      <c r="M12" s="235">
        <v>-11.678000000000001</v>
      </c>
      <c r="N12" s="235">
        <v>-16.454999999999998</v>
      </c>
      <c r="O12" s="235">
        <v>-15.521000000000001</v>
      </c>
      <c r="P12" s="235">
        <v>-12.746</v>
      </c>
      <c r="Q12" s="235">
        <v>-31.334</v>
      </c>
      <c r="R12" s="235">
        <v>-19.856000000000002</v>
      </c>
      <c r="S12" s="235">
        <v>-41.415999999999997</v>
      </c>
      <c r="T12" s="235">
        <v>-22.555</v>
      </c>
      <c r="U12" s="235">
        <v>0.85399999999999998</v>
      </c>
      <c r="V12" s="235">
        <v>-61.966000000000001</v>
      </c>
      <c r="W12" s="235">
        <v>-54.048999999999999</v>
      </c>
      <c r="X12" s="235">
        <v>-27.712</v>
      </c>
      <c r="Y12" s="235">
        <v>-18.021999999999998</v>
      </c>
      <c r="Z12" s="235">
        <v>-8.8450000000000006</v>
      </c>
      <c r="AA12" s="235">
        <v>-17.966000000000001</v>
      </c>
      <c r="AB12" s="235">
        <v>-5.1360000000000001</v>
      </c>
      <c r="AC12" s="235">
        <v>-10.974</v>
      </c>
      <c r="AD12" s="235">
        <v>-32.47</v>
      </c>
      <c r="AE12" s="235">
        <v>-35.090000000000003</v>
      </c>
      <c r="AF12" s="235">
        <v>-20.788</v>
      </c>
      <c r="AG12" s="235">
        <v>-50.804000000000002</v>
      </c>
      <c r="AH12" s="235">
        <v>-26.487169999999999</v>
      </c>
      <c r="AI12" s="252">
        <v>-30.253869999999999</v>
      </c>
      <c r="AJ12" s="252">
        <v>-43.057809999999996</v>
      </c>
      <c r="AK12" s="252">
        <v>-36.350120000000004</v>
      </c>
      <c r="AL12" s="252">
        <v>-18.8728240509</v>
      </c>
      <c r="AM12" s="252">
        <v>-15.710973601100001</v>
      </c>
      <c r="AN12" s="211"/>
      <c r="AO12" s="211"/>
      <c r="AP12" s="211"/>
      <c r="AQ12" s="211"/>
      <c r="AR12" s="211"/>
      <c r="AS12" s="211"/>
      <c r="AT12" s="211"/>
      <c r="AU12" s="211"/>
      <c r="AV12" s="211"/>
      <c r="AW12" s="211"/>
      <c r="AX12" s="211"/>
      <c r="AY12" s="211"/>
    </row>
    <row r="13" spans="1:54" ht="15">
      <c r="A13" s="193">
        <f>YampaRiverInflow.TotalOutflow!A13</f>
        <v>43739</v>
      </c>
      <c r="B13" s="165">
        <v>-15.755000000000001</v>
      </c>
      <c r="C13" s="165">
        <v>-15.755000000000001</v>
      </c>
      <c r="D13" s="165">
        <v>-15.755000000000001</v>
      </c>
      <c r="E13" s="235">
        <v>25.649000000000001</v>
      </c>
      <c r="F13" s="235">
        <v>0.77100000000000002</v>
      </c>
      <c r="G13" s="235">
        <v>4.673</v>
      </c>
      <c r="H13" s="235">
        <v>-43.091999999999999</v>
      </c>
      <c r="I13" s="235">
        <v>28.411000000000001</v>
      </c>
      <c r="J13" s="235">
        <v>15.292999999999999</v>
      </c>
      <c r="K13" s="235">
        <v>7.4790000000000001</v>
      </c>
      <c r="L13" s="235">
        <v>-7.4880000000000004</v>
      </c>
      <c r="M13" s="235">
        <v>-21.609000000000002</v>
      </c>
      <c r="N13" s="235">
        <v>-2.9830000000000001</v>
      </c>
      <c r="O13" s="235">
        <v>3.17</v>
      </c>
      <c r="P13" s="235">
        <v>-15.058</v>
      </c>
      <c r="Q13" s="235">
        <v>-8.1869999999999994</v>
      </c>
      <c r="R13" s="235">
        <v>-13.262</v>
      </c>
      <c r="S13" s="235">
        <v>8.3439999999999994</v>
      </c>
      <c r="T13" s="235">
        <v>1.6279999999999999</v>
      </c>
      <c r="U13" s="235">
        <v>-1.526</v>
      </c>
      <c r="V13" s="235">
        <v>0.55800000000000005</v>
      </c>
      <c r="W13" s="235">
        <v>-0.40699999999999997</v>
      </c>
      <c r="X13" s="235">
        <v>-3.3740000000000001</v>
      </c>
      <c r="Y13" s="235">
        <v>10.401</v>
      </c>
      <c r="Z13" s="235">
        <v>3.125</v>
      </c>
      <c r="AA13" s="235">
        <v>0.16600000000000001</v>
      </c>
      <c r="AB13" s="235">
        <v>26.085000000000001</v>
      </c>
      <c r="AC13" s="235">
        <v>-4.4400000000000004</v>
      </c>
      <c r="AD13" s="235">
        <v>7.4</v>
      </c>
      <c r="AE13" s="235">
        <v>-11.666</v>
      </c>
      <c r="AF13" s="235">
        <v>-2.7410000000000001</v>
      </c>
      <c r="AG13" s="235">
        <v>-4.4329999999999998</v>
      </c>
      <c r="AH13" s="235">
        <v>-10.08483</v>
      </c>
      <c r="AI13" s="252">
        <v>-27.032550000000001</v>
      </c>
      <c r="AJ13" s="252">
        <v>-5.7554099999999995</v>
      </c>
      <c r="AK13" s="252">
        <v>-10.2515</v>
      </c>
      <c r="AL13" s="252">
        <v>-12.6998988852</v>
      </c>
      <c r="AM13" s="252">
        <v>-2.6646828313099999</v>
      </c>
      <c r="AN13" s="211"/>
      <c r="AO13" s="211"/>
      <c r="AP13" s="211"/>
      <c r="AQ13" s="211"/>
      <c r="AR13" s="211"/>
      <c r="AS13" s="211"/>
      <c r="AT13" s="211"/>
      <c r="AU13" s="211"/>
      <c r="AV13" s="211"/>
      <c r="AW13" s="211"/>
      <c r="AX13" s="211"/>
      <c r="AY13" s="211"/>
    </row>
    <row r="14" spans="1:54" ht="15">
      <c r="A14" s="193">
        <f>YampaRiverInflow.TotalOutflow!A14</f>
        <v>43770</v>
      </c>
      <c r="B14" s="165">
        <v>2.5249999999999999</v>
      </c>
      <c r="C14" s="165">
        <v>2.5249999999999999</v>
      </c>
      <c r="D14" s="165">
        <v>2.5249999999999999</v>
      </c>
      <c r="E14" s="235">
        <v>5.9569999999999999</v>
      </c>
      <c r="F14" s="235">
        <v>17.582999999999998</v>
      </c>
      <c r="G14" s="235">
        <v>-56.331000000000003</v>
      </c>
      <c r="H14" s="235">
        <v>-30.108000000000001</v>
      </c>
      <c r="I14" s="235">
        <v>-24.338000000000001</v>
      </c>
      <c r="J14" s="235">
        <v>-14.114000000000001</v>
      </c>
      <c r="K14" s="235">
        <v>1.411</v>
      </c>
      <c r="L14" s="235">
        <v>5.4320000000000004</v>
      </c>
      <c r="M14" s="235">
        <v>11.315</v>
      </c>
      <c r="N14" s="235">
        <v>8.8170000000000002</v>
      </c>
      <c r="O14" s="235">
        <v>8.6760000000000002</v>
      </c>
      <c r="P14" s="235">
        <v>-7.5490000000000004</v>
      </c>
      <c r="Q14" s="235">
        <v>1.3320000000000001</v>
      </c>
      <c r="R14" s="235">
        <v>8.9619999999999997</v>
      </c>
      <c r="S14" s="235">
        <v>4.5019999999999998</v>
      </c>
      <c r="T14" s="235">
        <v>13.975</v>
      </c>
      <c r="U14" s="235">
        <v>6.8760000000000003</v>
      </c>
      <c r="V14" s="235">
        <v>-37.753999999999998</v>
      </c>
      <c r="W14" s="235">
        <v>12.58</v>
      </c>
      <c r="X14" s="235">
        <v>4.9530000000000003</v>
      </c>
      <c r="Y14" s="235">
        <v>14.292</v>
      </c>
      <c r="Z14" s="235">
        <v>10.398</v>
      </c>
      <c r="AA14" s="235">
        <v>14.773</v>
      </c>
      <c r="AB14" s="235">
        <v>2.8980000000000001</v>
      </c>
      <c r="AC14" s="235">
        <v>-5.16</v>
      </c>
      <c r="AD14" s="235">
        <v>8.36</v>
      </c>
      <c r="AE14" s="235">
        <v>0.24399999999999999</v>
      </c>
      <c r="AF14" s="235">
        <v>-2.194</v>
      </c>
      <c r="AG14" s="235">
        <v>-8.1240000000000006</v>
      </c>
      <c r="AH14" s="235">
        <v>-20.0396</v>
      </c>
      <c r="AI14" s="252">
        <v>-7.1350500000000006</v>
      </c>
      <c r="AJ14" s="252">
        <v>-4.9749300000000005</v>
      </c>
      <c r="AK14" s="252">
        <v>-2.7747700000000002</v>
      </c>
      <c r="AL14" s="252">
        <v>-5.4642536803299997</v>
      </c>
      <c r="AM14" s="252">
        <v>13.381105650899999</v>
      </c>
      <c r="AN14" s="211"/>
      <c r="AO14" s="211"/>
      <c r="AP14" s="211"/>
      <c r="AQ14" s="211"/>
      <c r="AR14" s="211"/>
      <c r="AS14" s="211"/>
      <c r="AT14" s="211"/>
      <c r="AU14" s="211"/>
      <c r="AV14" s="211"/>
      <c r="AW14" s="211"/>
      <c r="AX14" s="211"/>
      <c r="AY14" s="211"/>
    </row>
    <row r="15" spans="1:54" ht="15">
      <c r="A15" s="193">
        <f>YampaRiverInflow.TotalOutflow!A15</f>
        <v>43800</v>
      </c>
      <c r="B15" s="165">
        <v>10.83</v>
      </c>
      <c r="C15" s="165">
        <v>10.83</v>
      </c>
      <c r="D15" s="165">
        <v>10.83</v>
      </c>
      <c r="E15" s="235">
        <v>-13.081</v>
      </c>
      <c r="F15" s="235">
        <v>-31.75</v>
      </c>
      <c r="G15" s="235">
        <v>-93.247</v>
      </c>
      <c r="H15" s="235">
        <v>-29.280999999999999</v>
      </c>
      <c r="I15" s="235">
        <v>-52.756999999999998</v>
      </c>
      <c r="J15" s="235">
        <v>-68.424999999999997</v>
      </c>
      <c r="K15" s="235">
        <v>-26.193000000000001</v>
      </c>
      <c r="L15" s="235">
        <v>-1.996</v>
      </c>
      <c r="M15" s="235">
        <v>1.087</v>
      </c>
      <c r="N15" s="235">
        <v>7.093</v>
      </c>
      <c r="O15" s="235">
        <v>18.335000000000001</v>
      </c>
      <c r="P15" s="235">
        <v>4.6580000000000004</v>
      </c>
      <c r="Q15" s="235">
        <v>11.409000000000001</v>
      </c>
      <c r="R15" s="235">
        <v>18.884</v>
      </c>
      <c r="S15" s="235">
        <v>6.4809999999999999</v>
      </c>
      <c r="T15" s="235">
        <v>-1.6890000000000001</v>
      </c>
      <c r="U15" s="235">
        <v>-26.622</v>
      </c>
      <c r="V15" s="235">
        <v>-69.311999999999998</v>
      </c>
      <c r="W15" s="235">
        <v>30.471</v>
      </c>
      <c r="X15" s="235">
        <v>12.734</v>
      </c>
      <c r="Y15" s="235">
        <v>16.88</v>
      </c>
      <c r="Z15" s="235">
        <v>5.86</v>
      </c>
      <c r="AA15" s="235">
        <v>7.444</v>
      </c>
      <c r="AB15" s="235">
        <v>33.223999999999997</v>
      </c>
      <c r="AC15" s="235">
        <v>12.48</v>
      </c>
      <c r="AD15" s="235">
        <v>17.550999999999998</v>
      </c>
      <c r="AE15" s="235">
        <v>6.2709999999999999</v>
      </c>
      <c r="AF15" s="235">
        <v>38.814999999999998</v>
      </c>
      <c r="AG15" s="235">
        <v>9.5690000000000008</v>
      </c>
      <c r="AH15" s="235">
        <v>34.180550000000004</v>
      </c>
      <c r="AI15" s="252">
        <v>4.3811200000000001</v>
      </c>
      <c r="AJ15" s="252">
        <v>12.84577</v>
      </c>
      <c r="AK15" s="252">
        <v>-9.6169899999999995</v>
      </c>
      <c r="AL15" s="252">
        <v>8.3672790060800004</v>
      </c>
      <c r="AM15" s="252">
        <v>22.5435745029</v>
      </c>
      <c r="AN15" s="211"/>
      <c r="AO15" s="211"/>
      <c r="AP15" s="211"/>
      <c r="AQ15" s="211"/>
      <c r="AR15" s="211"/>
      <c r="AS15" s="211"/>
      <c r="AT15" s="211"/>
      <c r="AU15" s="211"/>
      <c r="AV15" s="211"/>
      <c r="AW15" s="211"/>
      <c r="AX15" s="211"/>
      <c r="AY15" s="211"/>
    </row>
    <row r="16" spans="1:54" ht="15">
      <c r="A16" s="193">
        <f>YampaRiverInflow.TotalOutflow!A16</f>
        <v>43831</v>
      </c>
      <c r="B16" s="165">
        <v>-12.968</v>
      </c>
      <c r="C16" s="165">
        <v>-12.968</v>
      </c>
      <c r="D16" s="165">
        <v>-12.968</v>
      </c>
      <c r="E16" s="235">
        <v>-4.7590000000000003</v>
      </c>
      <c r="F16" s="235">
        <v>-120.42</v>
      </c>
      <c r="G16" s="235">
        <v>-132.33799999999999</v>
      </c>
      <c r="H16" s="235">
        <v>-58.228000000000002</v>
      </c>
      <c r="I16" s="235">
        <v>-60.307000000000002</v>
      </c>
      <c r="J16" s="235">
        <v>-43.218000000000004</v>
      </c>
      <c r="K16" s="235">
        <v>0.96399999999999997</v>
      </c>
      <c r="L16" s="235">
        <v>-22.263000000000002</v>
      </c>
      <c r="M16" s="235">
        <v>4.6050000000000004</v>
      </c>
      <c r="N16" s="235">
        <v>-1.4319999999999999</v>
      </c>
      <c r="O16" s="235">
        <v>-16.689</v>
      </c>
      <c r="P16" s="235">
        <v>33.015000000000001</v>
      </c>
      <c r="Q16" s="235">
        <v>-30.713000000000001</v>
      </c>
      <c r="R16" s="235">
        <v>-2.2970000000000002</v>
      </c>
      <c r="S16" s="235">
        <v>-5.6280000000000001</v>
      </c>
      <c r="T16" s="235">
        <v>-64.680999999999997</v>
      </c>
      <c r="U16" s="235">
        <v>-113.199</v>
      </c>
      <c r="V16" s="235">
        <v>36.241999999999997</v>
      </c>
      <c r="W16" s="235">
        <v>-10.677</v>
      </c>
      <c r="X16" s="235">
        <v>8.1579999999999995</v>
      </c>
      <c r="Y16" s="235">
        <v>1.393</v>
      </c>
      <c r="Z16" s="235">
        <v>10.17</v>
      </c>
      <c r="AA16" s="235">
        <v>3.6539999999999999</v>
      </c>
      <c r="AB16" s="235">
        <v>8.1709999999999994</v>
      </c>
      <c r="AC16" s="235">
        <v>-29.212</v>
      </c>
      <c r="AD16" s="235">
        <v>-12.486000000000001</v>
      </c>
      <c r="AE16" s="235">
        <v>-4.2009999999999996</v>
      </c>
      <c r="AF16" s="235">
        <v>-21.986999999999998</v>
      </c>
      <c r="AG16" s="235">
        <v>21.381310000000003</v>
      </c>
      <c r="AH16" s="235">
        <v>-39.100470000000001</v>
      </c>
      <c r="AI16" s="252">
        <v>-31.08878</v>
      </c>
      <c r="AJ16" s="252">
        <v>7.3067399999999996</v>
      </c>
      <c r="AK16" s="252">
        <v>-13.3189509084</v>
      </c>
      <c r="AL16" s="252">
        <v>-6.1162163466399999</v>
      </c>
      <c r="AM16" s="252">
        <v>40.491999999999997</v>
      </c>
      <c r="AN16" s="211"/>
      <c r="AO16" s="211"/>
      <c r="AP16" s="211"/>
      <c r="AQ16" s="211"/>
      <c r="AR16" s="211"/>
      <c r="AS16" s="211"/>
      <c r="AT16" s="211"/>
      <c r="AU16" s="211"/>
      <c r="AV16" s="211"/>
      <c r="AW16" s="211"/>
      <c r="AX16" s="211"/>
      <c r="AY16" s="211"/>
    </row>
    <row r="17" spans="1:51" ht="15">
      <c r="A17" s="193">
        <f>YampaRiverInflow.TotalOutflow!A17</f>
        <v>43862</v>
      </c>
      <c r="B17" s="165">
        <v>-28.324000000000002</v>
      </c>
      <c r="C17" s="165">
        <v>-28.324000000000002</v>
      </c>
      <c r="D17" s="165">
        <v>-28.324000000000002</v>
      </c>
      <c r="E17" s="235">
        <v>-59.207000000000001</v>
      </c>
      <c r="F17" s="235">
        <v>75.613</v>
      </c>
      <c r="G17" s="235">
        <v>-7.18</v>
      </c>
      <c r="H17" s="235">
        <v>-64.896000000000001</v>
      </c>
      <c r="I17" s="235">
        <v>-23.876000000000001</v>
      </c>
      <c r="J17" s="235">
        <v>15.349</v>
      </c>
      <c r="K17" s="235">
        <v>-20.808</v>
      </c>
      <c r="L17" s="235">
        <v>-41.154000000000003</v>
      </c>
      <c r="M17" s="235">
        <v>-33.997</v>
      </c>
      <c r="N17" s="235">
        <v>-13.894</v>
      </c>
      <c r="O17" s="235">
        <v>-22.573</v>
      </c>
      <c r="P17" s="235">
        <v>-17.102</v>
      </c>
      <c r="Q17" s="235">
        <v>-38.902000000000001</v>
      </c>
      <c r="R17" s="235">
        <v>-63.575000000000003</v>
      </c>
      <c r="S17" s="235">
        <v>-26.556999999999999</v>
      </c>
      <c r="T17" s="235">
        <v>-43.094999999999999</v>
      </c>
      <c r="U17" s="235">
        <v>-46.804000000000002</v>
      </c>
      <c r="V17" s="235">
        <v>-20.875</v>
      </c>
      <c r="W17" s="235">
        <v>-24.366</v>
      </c>
      <c r="X17" s="235">
        <v>1.1859999999999999</v>
      </c>
      <c r="Y17" s="235">
        <v>-25.843</v>
      </c>
      <c r="Z17" s="235">
        <v>-4.476</v>
      </c>
      <c r="AA17" s="235">
        <v>-2.3679999999999999</v>
      </c>
      <c r="AB17" s="235">
        <v>5.9080000000000004</v>
      </c>
      <c r="AC17" s="235">
        <v>-17.978000000000002</v>
      </c>
      <c r="AD17" s="235">
        <v>-35.601999999999997</v>
      </c>
      <c r="AE17" s="235">
        <v>-45.103999999999999</v>
      </c>
      <c r="AF17" s="235">
        <v>-5.1180000000000003</v>
      </c>
      <c r="AG17" s="235">
        <v>-37.282989999999998</v>
      </c>
      <c r="AH17" s="235">
        <v>-15.646379999999999</v>
      </c>
      <c r="AI17" s="252">
        <v>-40.071829999999999</v>
      </c>
      <c r="AJ17" s="252">
        <v>-32.633000000000003</v>
      </c>
      <c r="AK17" s="252">
        <v>-26.703267437200001</v>
      </c>
      <c r="AL17" s="252">
        <v>-28.524806553999998</v>
      </c>
      <c r="AM17" s="252">
        <v>-31.532</v>
      </c>
      <c r="AN17" s="211"/>
      <c r="AO17" s="211"/>
      <c r="AP17" s="211"/>
      <c r="AQ17" s="211"/>
      <c r="AR17" s="211"/>
      <c r="AS17" s="211"/>
      <c r="AT17" s="211"/>
      <c r="AU17" s="211"/>
      <c r="AV17" s="211"/>
      <c r="AW17" s="211"/>
      <c r="AX17" s="211"/>
      <c r="AY17" s="211"/>
    </row>
    <row r="18" spans="1:51" ht="15">
      <c r="A18" s="193">
        <f>YampaRiverInflow.TotalOutflow!A18</f>
        <v>43891</v>
      </c>
      <c r="B18" s="165">
        <v>-56.542000000000002</v>
      </c>
      <c r="C18" s="165">
        <v>-56.542000000000002</v>
      </c>
      <c r="D18" s="165">
        <v>-56.542000000000002</v>
      </c>
      <c r="E18" s="235">
        <v>-42.109000000000002</v>
      </c>
      <c r="F18" s="235">
        <v>-24.684999999999999</v>
      </c>
      <c r="G18" s="235">
        <v>-25.779</v>
      </c>
      <c r="H18" s="235">
        <v>-20.971</v>
      </c>
      <c r="I18" s="235">
        <v>-80.751000000000005</v>
      </c>
      <c r="J18" s="235">
        <v>22.236000000000001</v>
      </c>
      <c r="K18" s="235">
        <v>-24.802</v>
      </c>
      <c r="L18" s="235">
        <v>-17.36</v>
      </c>
      <c r="M18" s="235">
        <v>-33.058</v>
      </c>
      <c r="N18" s="235">
        <v>-34.947000000000003</v>
      </c>
      <c r="O18" s="235">
        <v>-9.4450000000000003</v>
      </c>
      <c r="P18" s="235">
        <v>-51.122999999999998</v>
      </c>
      <c r="Q18" s="235">
        <v>-40.192999999999998</v>
      </c>
      <c r="R18" s="235">
        <v>-34.902000000000001</v>
      </c>
      <c r="S18" s="235">
        <v>-96.096000000000004</v>
      </c>
      <c r="T18" s="235">
        <v>-38.881</v>
      </c>
      <c r="U18" s="235">
        <v>-9.1829999999999998</v>
      </c>
      <c r="V18" s="235">
        <v>-13.153</v>
      </c>
      <c r="W18" s="235">
        <v>-27.914000000000001</v>
      </c>
      <c r="X18" s="235">
        <v>-37.945</v>
      </c>
      <c r="Y18" s="235">
        <v>-37.232999999999997</v>
      </c>
      <c r="Z18" s="235">
        <v>-84.150999999999996</v>
      </c>
      <c r="AA18" s="235">
        <v>-52.823</v>
      </c>
      <c r="AB18" s="235">
        <v>-62.375</v>
      </c>
      <c r="AC18" s="235">
        <v>-22.702999999999999</v>
      </c>
      <c r="AD18" s="235">
        <v>-24.411000000000001</v>
      </c>
      <c r="AE18" s="235">
        <v>-35.779000000000003</v>
      </c>
      <c r="AF18" s="235">
        <v>-52.19</v>
      </c>
      <c r="AG18" s="235">
        <v>-44.594099999999997</v>
      </c>
      <c r="AH18" s="235">
        <v>-46.276849999999996</v>
      </c>
      <c r="AI18" s="252">
        <v>-41.178449999999998</v>
      </c>
      <c r="AJ18" s="252">
        <v>-54.098759999999999</v>
      </c>
      <c r="AK18" s="252">
        <v>-94.386657514799992</v>
      </c>
      <c r="AL18" s="252">
        <v>-67.435723010499999</v>
      </c>
      <c r="AM18" s="252">
        <v>-34.798000000000002</v>
      </c>
      <c r="AN18" s="211"/>
      <c r="AO18" s="211"/>
      <c r="AP18" s="211"/>
      <c r="AQ18" s="211"/>
      <c r="AR18" s="211"/>
      <c r="AS18" s="211"/>
      <c r="AT18" s="211"/>
      <c r="AU18" s="211"/>
      <c r="AV18" s="211"/>
      <c r="AW18" s="211"/>
      <c r="AX18" s="211"/>
      <c r="AY18" s="211"/>
    </row>
    <row r="19" spans="1:51" ht="15">
      <c r="A19" s="193">
        <f>YampaRiverInflow.TotalOutflow!A19</f>
        <v>43922</v>
      </c>
      <c r="B19" s="165">
        <v>-21.387</v>
      </c>
      <c r="C19" s="165">
        <v>-21.387</v>
      </c>
      <c r="D19" s="165">
        <v>-21.387</v>
      </c>
      <c r="E19" s="235">
        <v>-26.696999999999999</v>
      </c>
      <c r="F19" s="235">
        <v>-94.260999999999996</v>
      </c>
      <c r="G19" s="235">
        <v>-33.209000000000003</v>
      </c>
      <c r="H19" s="235">
        <v>-50.463000000000001</v>
      </c>
      <c r="I19" s="235">
        <v>-39.68</v>
      </c>
      <c r="J19" s="235">
        <v>-1.92</v>
      </c>
      <c r="K19" s="235">
        <v>-7.2060000000000004</v>
      </c>
      <c r="L19" s="235">
        <v>-49.616999999999997</v>
      </c>
      <c r="M19" s="235">
        <v>-43.034999999999997</v>
      </c>
      <c r="N19" s="235">
        <v>-59.116</v>
      </c>
      <c r="O19" s="235">
        <v>-58.07</v>
      </c>
      <c r="P19" s="235">
        <v>-46.223999999999997</v>
      </c>
      <c r="Q19" s="235">
        <v>-45.231000000000002</v>
      </c>
      <c r="R19" s="235">
        <v>-21.337</v>
      </c>
      <c r="S19" s="235">
        <v>-46.392000000000003</v>
      </c>
      <c r="T19" s="235">
        <v>-46.932000000000002</v>
      </c>
      <c r="U19" s="235">
        <v>-10.394</v>
      </c>
      <c r="V19" s="235">
        <v>-22.183</v>
      </c>
      <c r="W19" s="235">
        <v>-50.360999999999997</v>
      </c>
      <c r="X19" s="235">
        <v>-34.244</v>
      </c>
      <c r="Y19" s="235">
        <v>-28.298999999999999</v>
      </c>
      <c r="Z19" s="235">
        <v>-23.056999999999999</v>
      </c>
      <c r="AA19" s="235">
        <v>-23.652999999999999</v>
      </c>
      <c r="AB19" s="235">
        <v>-18.731000000000002</v>
      </c>
      <c r="AC19" s="235">
        <v>-34.493000000000002</v>
      </c>
      <c r="AD19" s="235">
        <v>-34.719000000000001</v>
      </c>
      <c r="AE19" s="235">
        <v>-39.353999999999999</v>
      </c>
      <c r="AF19" s="235">
        <v>-36.816000000000003</v>
      </c>
      <c r="AG19" s="235">
        <v>-31.096540000000001</v>
      </c>
      <c r="AH19" s="235">
        <v>-26.820700000000002</v>
      </c>
      <c r="AI19" s="252">
        <v>-39.596559999999997</v>
      </c>
      <c r="AJ19" s="252">
        <v>-38.490559999999995</v>
      </c>
      <c r="AK19" s="252">
        <v>-7.4329692029799999</v>
      </c>
      <c r="AL19" s="252">
        <v>-6.8714972382399999</v>
      </c>
      <c r="AM19" s="252">
        <v>-9.35</v>
      </c>
      <c r="AN19" s="211"/>
      <c r="AO19" s="211"/>
      <c r="AP19" s="211"/>
      <c r="AQ19" s="211"/>
      <c r="AR19" s="211"/>
      <c r="AS19" s="211"/>
      <c r="AT19" s="211"/>
      <c r="AU19" s="211"/>
      <c r="AV19" s="211"/>
      <c r="AW19" s="211"/>
      <c r="AX19" s="211"/>
      <c r="AY19" s="211"/>
    </row>
    <row r="20" spans="1:51" ht="15">
      <c r="A20" s="193">
        <f>YampaRiverInflow.TotalOutflow!A20</f>
        <v>43952</v>
      </c>
      <c r="B20" s="165">
        <v>-23.361999999999998</v>
      </c>
      <c r="C20" s="165">
        <v>-23.361999999999998</v>
      </c>
      <c r="D20" s="165">
        <v>-23.361999999999998</v>
      </c>
      <c r="E20" s="235">
        <v>-13.581</v>
      </c>
      <c r="F20" s="235">
        <v>-52.53</v>
      </c>
      <c r="G20" s="235">
        <v>-80.343999999999994</v>
      </c>
      <c r="H20" s="235">
        <v>-118.304</v>
      </c>
      <c r="I20" s="235">
        <v>-138.191</v>
      </c>
      <c r="J20" s="235">
        <v>-16.033000000000001</v>
      </c>
      <c r="K20" s="235">
        <v>-40.975999999999999</v>
      </c>
      <c r="L20" s="235">
        <v>-17.803999999999998</v>
      </c>
      <c r="M20" s="235">
        <v>-31.501999999999999</v>
      </c>
      <c r="N20" s="235">
        <v>-19.012</v>
      </c>
      <c r="O20" s="235">
        <v>-19.099</v>
      </c>
      <c r="P20" s="235">
        <v>-31.253</v>
      </c>
      <c r="Q20" s="235">
        <v>-147.96199999999999</v>
      </c>
      <c r="R20" s="235">
        <v>-29.908999999999999</v>
      </c>
      <c r="S20" s="235">
        <v>-28.129000000000001</v>
      </c>
      <c r="T20" s="235">
        <v>-49.914999999999999</v>
      </c>
      <c r="U20" s="235">
        <v>-34.603000000000002</v>
      </c>
      <c r="V20" s="235">
        <v>-27.748999999999999</v>
      </c>
      <c r="W20" s="235">
        <v>-15.643000000000001</v>
      </c>
      <c r="X20" s="235">
        <v>-26.481000000000002</v>
      </c>
      <c r="Y20" s="235">
        <v>-13.461</v>
      </c>
      <c r="Z20" s="235">
        <v>-3.1219999999999999</v>
      </c>
      <c r="AA20" s="235">
        <v>-37.49</v>
      </c>
      <c r="AB20" s="235">
        <v>-28.582000000000001</v>
      </c>
      <c r="AC20" s="235">
        <v>-34.988</v>
      </c>
      <c r="AD20" s="235">
        <v>-27.611000000000001</v>
      </c>
      <c r="AE20" s="235">
        <v>-13.772</v>
      </c>
      <c r="AF20" s="235">
        <v>-19.452999999999999</v>
      </c>
      <c r="AG20" s="235">
        <v>-43.834120000000006</v>
      </c>
      <c r="AH20" s="235">
        <v>-36.949010000000001</v>
      </c>
      <c r="AI20" s="252">
        <v>-18.708639999999999</v>
      </c>
      <c r="AJ20" s="252">
        <v>-25.39873</v>
      </c>
      <c r="AK20" s="252">
        <v>-18.684161391</v>
      </c>
      <c r="AL20" s="252">
        <v>-9.3682712112299988</v>
      </c>
      <c r="AM20" s="252">
        <v>-3.2269999999999999</v>
      </c>
      <c r="AN20" s="211"/>
      <c r="AO20" s="211"/>
      <c r="AP20" s="211"/>
      <c r="AQ20" s="211"/>
      <c r="AR20" s="211"/>
      <c r="AS20" s="211"/>
      <c r="AT20" s="211"/>
      <c r="AU20" s="211"/>
      <c r="AV20" s="211"/>
      <c r="AW20" s="211"/>
      <c r="AX20" s="211"/>
      <c r="AY20" s="211"/>
    </row>
    <row r="21" spans="1:51" ht="15">
      <c r="A21" s="193">
        <f>YampaRiverInflow.TotalOutflow!A21</f>
        <v>43983</v>
      </c>
      <c r="B21" s="165">
        <v>-48.805999999999997</v>
      </c>
      <c r="C21" s="165">
        <v>-48.805999999999997</v>
      </c>
      <c r="D21" s="165">
        <v>-48.805999999999997</v>
      </c>
      <c r="E21" s="235">
        <v>-22.106999999999999</v>
      </c>
      <c r="F21" s="235">
        <v>-145.12100000000001</v>
      </c>
      <c r="G21" s="235">
        <v>-71.817999999999998</v>
      </c>
      <c r="H21" s="235">
        <v>-97.96</v>
      </c>
      <c r="I21" s="235">
        <v>8.8849999999999998</v>
      </c>
      <c r="J21" s="235">
        <v>-38.042999999999999</v>
      </c>
      <c r="K21" s="235">
        <v>-46.71</v>
      </c>
      <c r="L21" s="235">
        <v>-50.164000000000001</v>
      </c>
      <c r="M21" s="235">
        <v>-42.655000000000001</v>
      </c>
      <c r="N21" s="235">
        <v>-57.844000000000001</v>
      </c>
      <c r="O21" s="235">
        <v>-49.320999999999998</v>
      </c>
      <c r="P21" s="235">
        <v>-51.93</v>
      </c>
      <c r="Q21" s="235">
        <v>-183.62299999999999</v>
      </c>
      <c r="R21" s="235">
        <v>-63.558</v>
      </c>
      <c r="S21" s="235">
        <v>-43.442999999999998</v>
      </c>
      <c r="T21" s="235">
        <v>-78.712000000000003</v>
      </c>
      <c r="U21" s="235">
        <v>-44.427999999999997</v>
      </c>
      <c r="V21" s="235">
        <v>-46.622999999999998</v>
      </c>
      <c r="W21" s="235">
        <v>-26.48</v>
      </c>
      <c r="X21" s="235">
        <v>-49.249000000000002</v>
      </c>
      <c r="Y21" s="235">
        <v>-37.82</v>
      </c>
      <c r="Z21" s="235">
        <v>-37.124000000000002</v>
      </c>
      <c r="AA21" s="235">
        <v>-46.805999999999997</v>
      </c>
      <c r="AB21" s="235">
        <v>-42.271000000000001</v>
      </c>
      <c r="AC21" s="235">
        <v>-36.914999999999999</v>
      </c>
      <c r="AD21" s="235">
        <v>-53.137999999999998</v>
      </c>
      <c r="AE21" s="235">
        <v>-64.947999999999993</v>
      </c>
      <c r="AF21" s="235">
        <v>-25.780999999999999</v>
      </c>
      <c r="AG21" s="235">
        <v>-34.943179999999998</v>
      </c>
      <c r="AH21" s="235">
        <v>-51.29607</v>
      </c>
      <c r="AI21" s="252">
        <v>-57.331830000000004</v>
      </c>
      <c r="AJ21" s="252">
        <v>-54.558230000000002</v>
      </c>
      <c r="AK21" s="252">
        <v>-68.587001490600002</v>
      </c>
      <c r="AL21" s="252">
        <v>-35.762955953400002</v>
      </c>
      <c r="AM21" s="252">
        <v>-63.795000000000002</v>
      </c>
      <c r="AN21" s="211"/>
      <c r="AO21" s="211"/>
      <c r="AP21" s="211"/>
      <c r="AQ21" s="211"/>
      <c r="AR21" s="211"/>
      <c r="AS21" s="211"/>
      <c r="AT21" s="211"/>
      <c r="AU21" s="211"/>
      <c r="AV21" s="211"/>
      <c r="AW21" s="211"/>
      <c r="AX21" s="211"/>
      <c r="AY21" s="211"/>
    </row>
    <row r="22" spans="1:51" ht="15">
      <c r="A22" s="193">
        <f>YampaRiverInflow.TotalOutflow!A22</f>
        <v>44013</v>
      </c>
      <c r="B22" s="165">
        <v>-23.762</v>
      </c>
      <c r="C22" s="165">
        <v>-23.762</v>
      </c>
      <c r="D22" s="165">
        <v>-23.762</v>
      </c>
      <c r="E22" s="235">
        <v>-38.566000000000003</v>
      </c>
      <c r="F22" s="235">
        <v>-36.479999999999997</v>
      </c>
      <c r="G22" s="235">
        <v>-38.226999999999997</v>
      </c>
      <c r="H22" s="235">
        <v>-78.781000000000006</v>
      </c>
      <c r="I22" s="235">
        <v>-21.681999999999999</v>
      </c>
      <c r="J22" s="235">
        <v>-28.289000000000001</v>
      </c>
      <c r="K22" s="235">
        <v>-64.233999999999995</v>
      </c>
      <c r="L22" s="235">
        <v>-49.396000000000001</v>
      </c>
      <c r="M22" s="235">
        <v>-44.13</v>
      </c>
      <c r="N22" s="235">
        <v>-48.3</v>
      </c>
      <c r="O22" s="235">
        <v>-25.504000000000001</v>
      </c>
      <c r="P22" s="235">
        <v>-48.567</v>
      </c>
      <c r="Q22" s="235">
        <v>-182.99199999999999</v>
      </c>
      <c r="R22" s="235">
        <v>-65.305999999999997</v>
      </c>
      <c r="S22" s="235">
        <v>-37.942</v>
      </c>
      <c r="T22" s="235">
        <v>-73.787000000000006</v>
      </c>
      <c r="U22" s="235">
        <v>-40.765999999999998</v>
      </c>
      <c r="V22" s="235">
        <v>-6.4569999999999999</v>
      </c>
      <c r="W22" s="235">
        <v>-40.478000000000002</v>
      </c>
      <c r="X22" s="235">
        <v>-35.347000000000001</v>
      </c>
      <c r="Y22" s="235">
        <v>-30.984000000000002</v>
      </c>
      <c r="Z22" s="235">
        <v>-12.644</v>
      </c>
      <c r="AA22" s="235">
        <v>-15.252000000000001</v>
      </c>
      <c r="AB22" s="235">
        <v>-52.765999999999998</v>
      </c>
      <c r="AC22" s="235">
        <v>-45.936</v>
      </c>
      <c r="AD22" s="235">
        <v>-47.3</v>
      </c>
      <c r="AE22" s="235">
        <v>-39.220999999999997</v>
      </c>
      <c r="AF22" s="235">
        <v>-35.222999999999999</v>
      </c>
      <c r="AG22" s="235">
        <v>-42.72146</v>
      </c>
      <c r="AH22" s="235">
        <v>-48.900089999999999</v>
      </c>
      <c r="AI22" s="252">
        <v>-17.894650000000002</v>
      </c>
      <c r="AJ22" s="252">
        <v>-23.696210000000001</v>
      </c>
      <c r="AK22" s="252">
        <v>-7.1829008864099997</v>
      </c>
      <c r="AL22" s="252">
        <v>-13.3525170981</v>
      </c>
      <c r="AM22" s="252">
        <v>-36.118000000000002</v>
      </c>
      <c r="AN22" s="211"/>
      <c r="AO22" s="211"/>
      <c r="AP22" s="211"/>
      <c r="AQ22" s="211"/>
      <c r="AR22" s="211"/>
      <c r="AS22" s="211"/>
      <c r="AT22" s="211"/>
      <c r="AU22" s="211"/>
      <c r="AV22" s="211"/>
      <c r="AW22" s="211"/>
      <c r="AX22" s="211"/>
      <c r="AY22" s="211"/>
    </row>
    <row r="23" spans="1:51" ht="15">
      <c r="A23" s="193">
        <f>YampaRiverInflow.TotalOutflow!A23</f>
        <v>44044</v>
      </c>
      <c r="B23" s="165">
        <v>-20.475999999999999</v>
      </c>
      <c r="C23" s="165">
        <v>-20.475999999999999</v>
      </c>
      <c r="D23" s="165">
        <v>-20.475999999999999</v>
      </c>
      <c r="E23" s="235">
        <v>5.0810000000000004</v>
      </c>
      <c r="F23" s="235">
        <v>-16.428999999999998</v>
      </c>
      <c r="G23" s="235">
        <v>-15.093999999999999</v>
      </c>
      <c r="H23" s="235">
        <v>-77.117000000000004</v>
      </c>
      <c r="I23" s="235">
        <v>-51.414000000000001</v>
      </c>
      <c r="J23" s="235">
        <v>-22.39</v>
      </c>
      <c r="K23" s="235">
        <v>-5.8449999999999998</v>
      </c>
      <c r="L23" s="235">
        <v>-16.213000000000001</v>
      </c>
      <c r="M23" s="235">
        <v>-13.936999999999999</v>
      </c>
      <c r="N23" s="235">
        <v>-23.998000000000001</v>
      </c>
      <c r="O23" s="235">
        <v>5.8440000000000003</v>
      </c>
      <c r="P23" s="235">
        <v>-37.121000000000002</v>
      </c>
      <c r="Q23" s="235">
        <v>-39.380000000000003</v>
      </c>
      <c r="R23" s="235">
        <v>-27.815000000000001</v>
      </c>
      <c r="S23" s="235">
        <v>-14.052</v>
      </c>
      <c r="T23" s="235">
        <v>-65.381</v>
      </c>
      <c r="U23" s="235">
        <v>-36.566000000000003</v>
      </c>
      <c r="V23" s="235">
        <v>-19.853999999999999</v>
      </c>
      <c r="W23" s="235">
        <v>-3.7530000000000001</v>
      </c>
      <c r="X23" s="235">
        <v>-2.8780000000000001</v>
      </c>
      <c r="Y23" s="235">
        <v>-12.666</v>
      </c>
      <c r="Z23" s="235">
        <v>-13.96</v>
      </c>
      <c r="AA23" s="235">
        <v>-39.997999999999998</v>
      </c>
      <c r="AB23" s="235">
        <v>7.2850000000000001</v>
      </c>
      <c r="AC23" s="235">
        <v>-24.344000000000001</v>
      </c>
      <c r="AD23" s="235">
        <v>-33.448999999999998</v>
      </c>
      <c r="AE23" s="235">
        <v>-19.832000000000001</v>
      </c>
      <c r="AF23" s="235">
        <v>-46.258000000000003</v>
      </c>
      <c r="AG23" s="235">
        <v>-32.945339999999995</v>
      </c>
      <c r="AH23" s="235">
        <v>-39.458289999999998</v>
      </c>
      <c r="AI23" s="252">
        <v>-23.445790000000002</v>
      </c>
      <c r="AJ23" s="252">
        <v>-14.44247</v>
      </c>
      <c r="AK23" s="252">
        <v>-5.3147564458200005</v>
      </c>
      <c r="AL23" s="252">
        <v>-18.306574451100001</v>
      </c>
      <c r="AM23" s="252">
        <v>-15.141999999999999</v>
      </c>
      <c r="AN23" s="211"/>
      <c r="AO23" s="211"/>
      <c r="AP23" s="211"/>
      <c r="AQ23" s="211"/>
      <c r="AR23" s="211"/>
      <c r="AS23" s="211"/>
      <c r="AT23" s="211"/>
      <c r="AU23" s="211"/>
      <c r="AV23" s="211"/>
      <c r="AW23" s="211"/>
      <c r="AX23" s="211"/>
      <c r="AY23" s="211"/>
    </row>
    <row r="24" spans="1:51" ht="15">
      <c r="A24" s="193">
        <f>YampaRiverInflow.TotalOutflow!A24</f>
        <v>44075</v>
      </c>
      <c r="B24" s="165">
        <v>-21.643999999999998</v>
      </c>
      <c r="C24" s="165">
        <v>-21.643999999999998</v>
      </c>
      <c r="D24" s="165">
        <v>-21.643999999999998</v>
      </c>
      <c r="E24" s="235">
        <v>-4.5</v>
      </c>
      <c r="F24" s="235">
        <v>-45.348999999999997</v>
      </c>
      <c r="G24" s="235">
        <v>-49.987000000000002</v>
      </c>
      <c r="H24" s="235">
        <v>8.8550000000000004</v>
      </c>
      <c r="I24" s="235">
        <v>-45.326999999999998</v>
      </c>
      <c r="J24" s="235">
        <v>-12.705</v>
      </c>
      <c r="K24" s="235">
        <v>-21.931000000000001</v>
      </c>
      <c r="L24" s="235">
        <v>-11.678000000000001</v>
      </c>
      <c r="M24" s="235">
        <v>-16.454999999999998</v>
      </c>
      <c r="N24" s="235">
        <v>-15.521000000000001</v>
      </c>
      <c r="O24" s="235">
        <v>-12.746</v>
      </c>
      <c r="P24" s="235">
        <v>-31.334</v>
      </c>
      <c r="Q24" s="235">
        <v>-19.856000000000002</v>
      </c>
      <c r="R24" s="235">
        <v>-41.415999999999997</v>
      </c>
      <c r="S24" s="235">
        <v>-22.555</v>
      </c>
      <c r="T24" s="235">
        <v>0.85399999999999998</v>
      </c>
      <c r="U24" s="235">
        <v>-61.966000000000001</v>
      </c>
      <c r="V24" s="235">
        <v>-54.048999999999999</v>
      </c>
      <c r="W24" s="235">
        <v>-27.712</v>
      </c>
      <c r="X24" s="235">
        <v>-18.021999999999998</v>
      </c>
      <c r="Y24" s="235">
        <v>-8.8450000000000006</v>
      </c>
      <c r="Z24" s="235">
        <v>-17.966000000000001</v>
      </c>
      <c r="AA24" s="235">
        <v>-5.1360000000000001</v>
      </c>
      <c r="AB24" s="235">
        <v>-10.974</v>
      </c>
      <c r="AC24" s="235">
        <v>-32.47</v>
      </c>
      <c r="AD24" s="235">
        <v>-35.090000000000003</v>
      </c>
      <c r="AE24" s="235">
        <v>-20.788</v>
      </c>
      <c r="AF24" s="235">
        <v>-50.804000000000002</v>
      </c>
      <c r="AG24" s="235">
        <v>-26.487169999999999</v>
      </c>
      <c r="AH24" s="235">
        <v>-30.253869999999999</v>
      </c>
      <c r="AI24" s="252">
        <v>-43.057809999999996</v>
      </c>
      <c r="AJ24" s="252">
        <v>-36.350120000000004</v>
      </c>
      <c r="AK24" s="252">
        <v>-18.8728240509</v>
      </c>
      <c r="AL24" s="252">
        <v>-15.710973601100001</v>
      </c>
      <c r="AM24" s="252">
        <v>14.304</v>
      </c>
      <c r="AN24" s="211"/>
      <c r="AO24" s="211"/>
      <c r="AP24" s="211"/>
      <c r="AQ24" s="211"/>
      <c r="AR24" s="211"/>
      <c r="AS24" s="211"/>
      <c r="AT24" s="211"/>
      <c r="AU24" s="211"/>
      <c r="AV24" s="211"/>
      <c r="AW24" s="211"/>
      <c r="AX24" s="211"/>
      <c r="AY24" s="211"/>
    </row>
    <row r="25" spans="1:51" ht="15">
      <c r="A25" s="193">
        <f>YampaRiverInflow.TotalOutflow!A25</f>
        <v>44105</v>
      </c>
      <c r="B25" s="165">
        <v>-15.755000000000001</v>
      </c>
      <c r="C25" s="165">
        <v>-15.755000000000001</v>
      </c>
      <c r="D25" s="165">
        <v>-15.755000000000001</v>
      </c>
      <c r="E25" s="235">
        <v>0.77100000000000002</v>
      </c>
      <c r="F25" s="235">
        <v>4.673</v>
      </c>
      <c r="G25" s="235">
        <v>-43.091999999999999</v>
      </c>
      <c r="H25" s="235">
        <v>28.411000000000001</v>
      </c>
      <c r="I25" s="235">
        <v>15.292999999999999</v>
      </c>
      <c r="J25" s="235">
        <v>7.4790000000000001</v>
      </c>
      <c r="K25" s="235">
        <v>-7.4880000000000004</v>
      </c>
      <c r="L25" s="235">
        <v>-21.609000000000002</v>
      </c>
      <c r="M25" s="235">
        <v>-2.9830000000000001</v>
      </c>
      <c r="N25" s="235">
        <v>3.17</v>
      </c>
      <c r="O25" s="235">
        <v>-15.058</v>
      </c>
      <c r="P25" s="235">
        <v>-8.1869999999999994</v>
      </c>
      <c r="Q25" s="235">
        <v>-13.262</v>
      </c>
      <c r="R25" s="235">
        <v>8.3439999999999994</v>
      </c>
      <c r="S25" s="235">
        <v>1.6279999999999999</v>
      </c>
      <c r="T25" s="235">
        <v>-1.526</v>
      </c>
      <c r="U25" s="235">
        <v>0.55800000000000005</v>
      </c>
      <c r="V25" s="235">
        <v>-0.40699999999999997</v>
      </c>
      <c r="W25" s="235">
        <v>-3.3740000000000001</v>
      </c>
      <c r="X25" s="235">
        <v>10.401</v>
      </c>
      <c r="Y25" s="235">
        <v>3.125</v>
      </c>
      <c r="Z25" s="235">
        <v>0.16600000000000001</v>
      </c>
      <c r="AA25" s="235">
        <v>26.085000000000001</v>
      </c>
      <c r="AB25" s="235">
        <v>-4.4400000000000004</v>
      </c>
      <c r="AC25" s="235">
        <v>7.4</v>
      </c>
      <c r="AD25" s="235">
        <v>-11.666</v>
      </c>
      <c r="AE25" s="235">
        <v>-2.7410000000000001</v>
      </c>
      <c r="AF25" s="235">
        <v>-4.4329999999999998</v>
      </c>
      <c r="AG25" s="235">
        <v>-10.08483</v>
      </c>
      <c r="AH25" s="235">
        <v>-27.032550000000001</v>
      </c>
      <c r="AI25" s="252">
        <v>-5.7554099999999995</v>
      </c>
      <c r="AJ25" s="252">
        <v>-10.2515</v>
      </c>
      <c r="AK25" s="252">
        <v>-12.6998988852</v>
      </c>
      <c r="AL25" s="252">
        <v>-2.6646828313099999</v>
      </c>
      <c r="AM25" s="252">
        <v>25.649000000000001</v>
      </c>
      <c r="AN25" s="211"/>
      <c r="AO25" s="211"/>
      <c r="AP25" s="211"/>
      <c r="AQ25" s="211"/>
      <c r="AR25" s="211"/>
      <c r="AS25" s="211"/>
      <c r="AT25" s="211"/>
      <c r="AU25" s="211"/>
      <c r="AV25" s="211"/>
      <c r="AW25" s="211"/>
      <c r="AX25" s="211"/>
      <c r="AY25" s="211"/>
    </row>
    <row r="26" spans="1:51" ht="15">
      <c r="A26" s="193">
        <f>YampaRiverInflow.TotalOutflow!A26</f>
        <v>44136</v>
      </c>
      <c r="B26" s="165">
        <v>2.5249999999999999</v>
      </c>
      <c r="C26" s="165">
        <v>2.5249999999999999</v>
      </c>
      <c r="D26" s="165">
        <v>2.5249999999999999</v>
      </c>
      <c r="E26" s="235">
        <v>17.582999999999998</v>
      </c>
      <c r="F26" s="235">
        <v>-56.331000000000003</v>
      </c>
      <c r="G26" s="235">
        <v>-30.108000000000001</v>
      </c>
      <c r="H26" s="235">
        <v>-24.338000000000001</v>
      </c>
      <c r="I26" s="235">
        <v>-14.114000000000001</v>
      </c>
      <c r="J26" s="235">
        <v>1.411</v>
      </c>
      <c r="K26" s="235">
        <v>5.4320000000000004</v>
      </c>
      <c r="L26" s="235">
        <v>11.315</v>
      </c>
      <c r="M26" s="235">
        <v>8.8170000000000002</v>
      </c>
      <c r="N26" s="235">
        <v>8.6760000000000002</v>
      </c>
      <c r="O26" s="235">
        <v>-7.5490000000000004</v>
      </c>
      <c r="P26" s="235">
        <v>1.3320000000000001</v>
      </c>
      <c r="Q26" s="235">
        <v>8.9619999999999997</v>
      </c>
      <c r="R26" s="235">
        <v>4.5019999999999998</v>
      </c>
      <c r="S26" s="235">
        <v>13.975</v>
      </c>
      <c r="T26" s="235">
        <v>6.8760000000000003</v>
      </c>
      <c r="U26" s="235">
        <v>-37.753999999999998</v>
      </c>
      <c r="V26" s="235">
        <v>12.58</v>
      </c>
      <c r="W26" s="235">
        <v>4.9530000000000003</v>
      </c>
      <c r="X26" s="235">
        <v>14.292</v>
      </c>
      <c r="Y26" s="235">
        <v>10.398</v>
      </c>
      <c r="Z26" s="235">
        <v>14.773</v>
      </c>
      <c r="AA26" s="235">
        <v>2.8980000000000001</v>
      </c>
      <c r="AB26" s="235">
        <v>-5.16</v>
      </c>
      <c r="AC26" s="235">
        <v>8.36</v>
      </c>
      <c r="AD26" s="235">
        <v>0.24399999999999999</v>
      </c>
      <c r="AE26" s="235">
        <v>-2.194</v>
      </c>
      <c r="AF26" s="235">
        <v>-8.1240000000000006</v>
      </c>
      <c r="AG26" s="235">
        <v>-20.0396</v>
      </c>
      <c r="AH26" s="235">
        <v>-7.1350500000000006</v>
      </c>
      <c r="AI26" s="252">
        <v>-4.9749300000000005</v>
      </c>
      <c r="AJ26" s="252">
        <v>-2.7747700000000002</v>
      </c>
      <c r="AK26" s="252">
        <v>-5.4642536803299997</v>
      </c>
      <c r="AL26" s="252">
        <v>13.381105650899999</v>
      </c>
      <c r="AM26" s="252">
        <v>5.9569999999999999</v>
      </c>
      <c r="AN26" s="211"/>
      <c r="AO26" s="211"/>
      <c r="AP26" s="211"/>
      <c r="AQ26" s="211"/>
      <c r="AR26" s="211"/>
      <c r="AS26" s="211"/>
      <c r="AT26" s="211"/>
      <c r="AU26" s="211"/>
      <c r="AV26" s="211"/>
      <c r="AW26" s="211"/>
      <c r="AX26" s="211"/>
      <c r="AY26" s="211"/>
    </row>
    <row r="27" spans="1:51" ht="15">
      <c r="A27" s="193">
        <f>YampaRiverInflow.TotalOutflow!A27</f>
        <v>44166</v>
      </c>
      <c r="B27" s="165">
        <v>10.83</v>
      </c>
      <c r="C27" s="165">
        <v>10.83</v>
      </c>
      <c r="D27" s="165">
        <v>10.83</v>
      </c>
      <c r="E27" s="235">
        <v>-31.75</v>
      </c>
      <c r="F27" s="235">
        <v>-93.247</v>
      </c>
      <c r="G27" s="235">
        <v>-29.280999999999999</v>
      </c>
      <c r="H27" s="235">
        <v>-52.756999999999998</v>
      </c>
      <c r="I27" s="235">
        <v>-68.424999999999997</v>
      </c>
      <c r="J27" s="235">
        <v>-26.193000000000001</v>
      </c>
      <c r="K27" s="235">
        <v>-1.996</v>
      </c>
      <c r="L27" s="235">
        <v>1.087</v>
      </c>
      <c r="M27" s="235">
        <v>7.093</v>
      </c>
      <c r="N27" s="235">
        <v>18.335000000000001</v>
      </c>
      <c r="O27" s="235">
        <v>4.6580000000000004</v>
      </c>
      <c r="P27" s="235">
        <v>11.409000000000001</v>
      </c>
      <c r="Q27" s="235">
        <v>18.884</v>
      </c>
      <c r="R27" s="235">
        <v>6.4809999999999999</v>
      </c>
      <c r="S27" s="235">
        <v>-1.6890000000000001</v>
      </c>
      <c r="T27" s="235">
        <v>-26.622</v>
      </c>
      <c r="U27" s="235">
        <v>-69.311999999999998</v>
      </c>
      <c r="V27" s="235">
        <v>30.471</v>
      </c>
      <c r="W27" s="235">
        <v>12.734</v>
      </c>
      <c r="X27" s="235">
        <v>16.88</v>
      </c>
      <c r="Y27" s="235">
        <v>5.86</v>
      </c>
      <c r="Z27" s="235">
        <v>7.444</v>
      </c>
      <c r="AA27" s="235">
        <v>33.223999999999997</v>
      </c>
      <c r="AB27" s="235">
        <v>12.48</v>
      </c>
      <c r="AC27" s="235">
        <v>17.550999999999998</v>
      </c>
      <c r="AD27" s="235">
        <v>6.2709999999999999</v>
      </c>
      <c r="AE27" s="235">
        <v>38.814999999999998</v>
      </c>
      <c r="AF27" s="235">
        <v>9.5690000000000008</v>
      </c>
      <c r="AG27" s="235">
        <v>34.180550000000004</v>
      </c>
      <c r="AH27" s="235">
        <v>4.3811200000000001</v>
      </c>
      <c r="AI27" s="252">
        <v>12.84577</v>
      </c>
      <c r="AJ27" s="252">
        <v>-9.6169899999999995</v>
      </c>
      <c r="AK27" s="252">
        <v>8.3672790060800004</v>
      </c>
      <c r="AL27" s="252">
        <v>22.5435745029</v>
      </c>
      <c r="AM27" s="252">
        <v>-13.081</v>
      </c>
      <c r="AN27" s="211"/>
      <c r="AO27" s="211"/>
      <c r="AP27" s="211"/>
      <c r="AQ27" s="211"/>
      <c r="AR27" s="211"/>
      <c r="AS27" s="211"/>
      <c r="AT27" s="211"/>
      <c r="AU27" s="211"/>
      <c r="AV27" s="211"/>
      <c r="AW27" s="211"/>
      <c r="AX27" s="211"/>
      <c r="AY27" s="211"/>
    </row>
    <row r="28" spans="1:51" ht="15">
      <c r="A28" s="193">
        <f>YampaRiverInflow.TotalOutflow!A28</f>
        <v>44197</v>
      </c>
      <c r="B28" s="165">
        <v>-12.968</v>
      </c>
      <c r="C28" s="165">
        <v>-12.968</v>
      </c>
      <c r="D28" s="165">
        <v>-12.968</v>
      </c>
      <c r="E28" s="235">
        <v>-120.42</v>
      </c>
      <c r="F28" s="235">
        <v>-132.33799999999999</v>
      </c>
      <c r="G28" s="235">
        <v>-58.228000000000002</v>
      </c>
      <c r="H28" s="235">
        <v>-60.307000000000002</v>
      </c>
      <c r="I28" s="235">
        <v>-43.218000000000004</v>
      </c>
      <c r="J28" s="235">
        <v>0.96399999999999997</v>
      </c>
      <c r="K28" s="235">
        <v>-22.263000000000002</v>
      </c>
      <c r="L28" s="235">
        <v>4.6050000000000004</v>
      </c>
      <c r="M28" s="235">
        <v>-1.4319999999999999</v>
      </c>
      <c r="N28" s="235">
        <v>-16.689</v>
      </c>
      <c r="O28" s="235">
        <v>33.015000000000001</v>
      </c>
      <c r="P28" s="235">
        <v>-30.713000000000001</v>
      </c>
      <c r="Q28" s="235">
        <v>-2.2970000000000002</v>
      </c>
      <c r="R28" s="235">
        <v>-5.6280000000000001</v>
      </c>
      <c r="S28" s="235">
        <v>-64.680999999999997</v>
      </c>
      <c r="T28" s="235">
        <v>-113.199</v>
      </c>
      <c r="U28" s="235">
        <v>36.241999999999997</v>
      </c>
      <c r="V28" s="235">
        <v>-10.677</v>
      </c>
      <c r="W28" s="235">
        <v>8.1579999999999995</v>
      </c>
      <c r="X28" s="235">
        <v>1.393</v>
      </c>
      <c r="Y28" s="235">
        <v>10.17</v>
      </c>
      <c r="Z28" s="235">
        <v>3.6539999999999999</v>
      </c>
      <c r="AA28" s="235">
        <v>8.1709999999999994</v>
      </c>
      <c r="AB28" s="235">
        <v>-29.212</v>
      </c>
      <c r="AC28" s="235">
        <v>-12.486000000000001</v>
      </c>
      <c r="AD28" s="235">
        <v>-4.2009999999999996</v>
      </c>
      <c r="AE28" s="235">
        <v>-21.986999999999998</v>
      </c>
      <c r="AF28" s="235">
        <v>21.381310000000003</v>
      </c>
      <c r="AG28" s="235">
        <v>-39.100470000000001</v>
      </c>
      <c r="AH28" s="235">
        <v>-31.08878</v>
      </c>
      <c r="AI28" s="252">
        <v>7.3067399999999996</v>
      </c>
      <c r="AJ28" s="252">
        <v>-13.3189509084</v>
      </c>
      <c r="AK28" s="252">
        <v>-6.1162163466399999</v>
      </c>
      <c r="AL28" s="252">
        <v>40.491999999999997</v>
      </c>
      <c r="AM28" s="252">
        <v>-4.7590000000000003</v>
      </c>
      <c r="AN28" s="211"/>
      <c r="AO28" s="211"/>
      <c r="AP28" s="211"/>
      <c r="AQ28" s="211"/>
      <c r="AR28" s="211"/>
      <c r="AS28" s="211"/>
      <c r="AT28" s="211"/>
      <c r="AU28" s="211"/>
      <c r="AV28" s="211"/>
      <c r="AW28" s="211"/>
      <c r="AX28" s="211"/>
      <c r="AY28" s="211"/>
    </row>
    <row r="29" spans="1:51" ht="15">
      <c r="A29" s="193">
        <f>YampaRiverInflow.TotalOutflow!A29</f>
        <v>44228</v>
      </c>
      <c r="B29" s="165">
        <v>-28.324000000000002</v>
      </c>
      <c r="C29" s="165">
        <v>-28.324000000000002</v>
      </c>
      <c r="D29" s="165">
        <v>-28.324000000000002</v>
      </c>
      <c r="E29" s="235">
        <v>75.613</v>
      </c>
      <c r="F29" s="235">
        <v>-7.18</v>
      </c>
      <c r="G29" s="235">
        <v>-64.896000000000001</v>
      </c>
      <c r="H29" s="235">
        <v>-23.876000000000001</v>
      </c>
      <c r="I29" s="235">
        <v>15.349</v>
      </c>
      <c r="J29" s="235">
        <v>-20.808</v>
      </c>
      <c r="K29" s="235">
        <v>-41.154000000000003</v>
      </c>
      <c r="L29" s="235">
        <v>-33.997</v>
      </c>
      <c r="M29" s="235">
        <v>-13.894</v>
      </c>
      <c r="N29" s="235">
        <v>-22.573</v>
      </c>
      <c r="O29" s="235">
        <v>-17.102</v>
      </c>
      <c r="P29" s="235">
        <v>-38.902000000000001</v>
      </c>
      <c r="Q29" s="235">
        <v>-63.575000000000003</v>
      </c>
      <c r="R29" s="235">
        <v>-26.556999999999999</v>
      </c>
      <c r="S29" s="235">
        <v>-43.094999999999999</v>
      </c>
      <c r="T29" s="235">
        <v>-46.804000000000002</v>
      </c>
      <c r="U29" s="235">
        <v>-20.875</v>
      </c>
      <c r="V29" s="235">
        <v>-24.366</v>
      </c>
      <c r="W29" s="235">
        <v>1.1859999999999999</v>
      </c>
      <c r="X29" s="235">
        <v>-25.843</v>
      </c>
      <c r="Y29" s="235">
        <v>-4.476</v>
      </c>
      <c r="Z29" s="235">
        <v>-2.3679999999999999</v>
      </c>
      <c r="AA29" s="235">
        <v>5.9080000000000004</v>
      </c>
      <c r="AB29" s="235">
        <v>-17.978000000000002</v>
      </c>
      <c r="AC29" s="235">
        <v>-35.601999999999997</v>
      </c>
      <c r="AD29" s="235">
        <v>-45.103999999999999</v>
      </c>
      <c r="AE29" s="235">
        <v>-5.1180000000000003</v>
      </c>
      <c r="AF29" s="235">
        <v>-37.282989999999998</v>
      </c>
      <c r="AG29" s="235">
        <v>-15.646379999999999</v>
      </c>
      <c r="AH29" s="235">
        <v>-40.071829999999999</v>
      </c>
      <c r="AI29" s="252">
        <v>-32.633000000000003</v>
      </c>
      <c r="AJ29" s="252">
        <v>-26.703267437200001</v>
      </c>
      <c r="AK29" s="252">
        <v>-28.524806553999998</v>
      </c>
      <c r="AL29" s="252">
        <v>-31.532</v>
      </c>
      <c r="AM29" s="252">
        <v>-59.207000000000001</v>
      </c>
      <c r="AN29" s="211"/>
      <c r="AO29" s="211"/>
      <c r="AP29" s="211"/>
      <c r="AQ29" s="211"/>
      <c r="AR29" s="211"/>
      <c r="AS29" s="211"/>
      <c r="AT29" s="211"/>
      <c r="AU29" s="211"/>
      <c r="AV29" s="211"/>
      <c r="AW29" s="211"/>
      <c r="AX29" s="211"/>
      <c r="AY29" s="211"/>
    </row>
    <row r="30" spans="1:51" ht="15">
      <c r="A30" s="193">
        <f>YampaRiverInflow.TotalOutflow!A30</f>
        <v>44256</v>
      </c>
      <c r="B30" s="165">
        <v>-56.542000000000002</v>
      </c>
      <c r="C30" s="165">
        <v>-56.542000000000002</v>
      </c>
      <c r="D30" s="165">
        <v>-56.542000000000002</v>
      </c>
      <c r="E30" s="235">
        <v>-24.684999999999999</v>
      </c>
      <c r="F30" s="235">
        <v>-25.779</v>
      </c>
      <c r="G30" s="235">
        <v>-20.971</v>
      </c>
      <c r="H30" s="235">
        <v>-80.751000000000005</v>
      </c>
      <c r="I30" s="235">
        <v>22.236000000000001</v>
      </c>
      <c r="J30" s="235">
        <v>-24.802</v>
      </c>
      <c r="K30" s="235">
        <v>-17.36</v>
      </c>
      <c r="L30" s="235">
        <v>-33.058</v>
      </c>
      <c r="M30" s="235">
        <v>-34.947000000000003</v>
      </c>
      <c r="N30" s="235">
        <v>-9.4450000000000003</v>
      </c>
      <c r="O30" s="235">
        <v>-51.122999999999998</v>
      </c>
      <c r="P30" s="235">
        <v>-40.192999999999998</v>
      </c>
      <c r="Q30" s="235">
        <v>-34.902000000000001</v>
      </c>
      <c r="R30" s="235">
        <v>-96.096000000000004</v>
      </c>
      <c r="S30" s="235">
        <v>-38.881</v>
      </c>
      <c r="T30" s="235">
        <v>-9.1829999999999998</v>
      </c>
      <c r="U30" s="235">
        <v>-13.153</v>
      </c>
      <c r="V30" s="235">
        <v>-27.914000000000001</v>
      </c>
      <c r="W30" s="235">
        <v>-37.945</v>
      </c>
      <c r="X30" s="235">
        <v>-37.232999999999997</v>
      </c>
      <c r="Y30" s="235">
        <v>-84.150999999999996</v>
      </c>
      <c r="Z30" s="235">
        <v>-52.823</v>
      </c>
      <c r="AA30" s="235">
        <v>-62.375</v>
      </c>
      <c r="AB30" s="235">
        <v>-22.702999999999999</v>
      </c>
      <c r="AC30" s="235">
        <v>-24.411000000000001</v>
      </c>
      <c r="AD30" s="235">
        <v>-35.779000000000003</v>
      </c>
      <c r="AE30" s="235">
        <v>-52.19</v>
      </c>
      <c r="AF30" s="235">
        <v>-44.594099999999997</v>
      </c>
      <c r="AG30" s="235">
        <v>-46.276849999999996</v>
      </c>
      <c r="AH30" s="235">
        <v>-41.178449999999998</v>
      </c>
      <c r="AI30" s="252">
        <v>-54.098759999999999</v>
      </c>
      <c r="AJ30" s="252">
        <v>-94.386657514799992</v>
      </c>
      <c r="AK30" s="252">
        <v>-67.435723010499999</v>
      </c>
      <c r="AL30" s="252">
        <v>-34.798000000000002</v>
      </c>
      <c r="AM30" s="252">
        <v>-42.109000000000002</v>
      </c>
      <c r="AN30" s="211"/>
      <c r="AO30" s="211"/>
      <c r="AP30" s="211"/>
      <c r="AQ30" s="211"/>
      <c r="AR30" s="211"/>
      <c r="AS30" s="211"/>
      <c r="AT30" s="211"/>
      <c r="AU30" s="211"/>
      <c r="AV30" s="211"/>
      <c r="AW30" s="211"/>
      <c r="AX30" s="211"/>
      <c r="AY30" s="211"/>
    </row>
    <row r="31" spans="1:51" ht="15">
      <c r="A31" s="193">
        <f>YampaRiverInflow.TotalOutflow!A31</f>
        <v>44287</v>
      </c>
      <c r="B31" s="165">
        <v>-21.387</v>
      </c>
      <c r="C31" s="165">
        <v>-21.387</v>
      </c>
      <c r="D31" s="165">
        <v>-21.387</v>
      </c>
      <c r="E31" s="235">
        <v>-94.260999999999996</v>
      </c>
      <c r="F31" s="235">
        <v>-33.209000000000003</v>
      </c>
      <c r="G31" s="235">
        <v>-50.463000000000001</v>
      </c>
      <c r="H31" s="235">
        <v>-39.68</v>
      </c>
      <c r="I31" s="235">
        <v>-1.92</v>
      </c>
      <c r="J31" s="235">
        <v>-7.2060000000000004</v>
      </c>
      <c r="K31" s="235">
        <v>-49.616999999999997</v>
      </c>
      <c r="L31" s="235">
        <v>-43.034999999999997</v>
      </c>
      <c r="M31" s="235">
        <v>-59.116</v>
      </c>
      <c r="N31" s="235">
        <v>-58.07</v>
      </c>
      <c r="O31" s="235">
        <v>-46.223999999999997</v>
      </c>
      <c r="P31" s="235">
        <v>-45.231000000000002</v>
      </c>
      <c r="Q31" s="235">
        <v>-21.337</v>
      </c>
      <c r="R31" s="235">
        <v>-46.392000000000003</v>
      </c>
      <c r="S31" s="235">
        <v>-46.932000000000002</v>
      </c>
      <c r="T31" s="235">
        <v>-10.394</v>
      </c>
      <c r="U31" s="235">
        <v>-22.183</v>
      </c>
      <c r="V31" s="235">
        <v>-50.360999999999997</v>
      </c>
      <c r="W31" s="235">
        <v>-34.244</v>
      </c>
      <c r="X31" s="235">
        <v>-28.298999999999999</v>
      </c>
      <c r="Y31" s="235">
        <v>-23.056999999999999</v>
      </c>
      <c r="Z31" s="235">
        <v>-23.652999999999999</v>
      </c>
      <c r="AA31" s="235">
        <v>-18.731000000000002</v>
      </c>
      <c r="AB31" s="235">
        <v>-34.493000000000002</v>
      </c>
      <c r="AC31" s="235">
        <v>-34.719000000000001</v>
      </c>
      <c r="AD31" s="235">
        <v>-39.353999999999999</v>
      </c>
      <c r="AE31" s="235">
        <v>-36.816000000000003</v>
      </c>
      <c r="AF31" s="235">
        <v>-31.096540000000001</v>
      </c>
      <c r="AG31" s="235">
        <v>-26.820700000000002</v>
      </c>
      <c r="AH31" s="235">
        <v>-39.596559999999997</v>
      </c>
      <c r="AI31" s="252">
        <v>-38.490559999999995</v>
      </c>
      <c r="AJ31" s="252">
        <v>-7.4329692029799999</v>
      </c>
      <c r="AK31" s="252">
        <v>-6.8714972382399999</v>
      </c>
      <c r="AL31" s="252">
        <v>-9.35</v>
      </c>
      <c r="AM31" s="252">
        <v>-26.696999999999999</v>
      </c>
      <c r="AN31" s="211"/>
      <c r="AO31" s="211"/>
      <c r="AP31" s="211"/>
      <c r="AQ31" s="211"/>
      <c r="AR31" s="211"/>
      <c r="AS31" s="211"/>
      <c r="AT31" s="211"/>
      <c r="AU31" s="211"/>
      <c r="AV31" s="211"/>
      <c r="AW31" s="211"/>
      <c r="AX31" s="211"/>
      <c r="AY31" s="211"/>
    </row>
    <row r="32" spans="1:51" ht="15">
      <c r="A32" s="193">
        <f>YampaRiverInflow.TotalOutflow!A32</f>
        <v>44317</v>
      </c>
      <c r="B32" s="165">
        <v>-23.361999999999998</v>
      </c>
      <c r="C32" s="165">
        <v>-23.361999999999998</v>
      </c>
      <c r="D32" s="165">
        <v>-23.361999999999998</v>
      </c>
      <c r="E32" s="235">
        <v>-52.53</v>
      </c>
      <c r="F32" s="235">
        <v>-80.343999999999994</v>
      </c>
      <c r="G32" s="235">
        <v>-118.304</v>
      </c>
      <c r="H32" s="235">
        <v>-138.191</v>
      </c>
      <c r="I32" s="235">
        <v>-16.033000000000001</v>
      </c>
      <c r="J32" s="235">
        <v>-40.975999999999999</v>
      </c>
      <c r="K32" s="235">
        <v>-17.803999999999998</v>
      </c>
      <c r="L32" s="235">
        <v>-31.501999999999999</v>
      </c>
      <c r="M32" s="235">
        <v>-19.012</v>
      </c>
      <c r="N32" s="235">
        <v>-19.099</v>
      </c>
      <c r="O32" s="235">
        <v>-31.253</v>
      </c>
      <c r="P32" s="235">
        <v>-147.96199999999999</v>
      </c>
      <c r="Q32" s="235">
        <v>-29.908999999999999</v>
      </c>
      <c r="R32" s="235">
        <v>-28.129000000000001</v>
      </c>
      <c r="S32" s="235">
        <v>-49.914999999999999</v>
      </c>
      <c r="T32" s="235">
        <v>-34.603000000000002</v>
      </c>
      <c r="U32" s="235">
        <v>-27.748999999999999</v>
      </c>
      <c r="V32" s="235">
        <v>-15.643000000000001</v>
      </c>
      <c r="W32" s="235">
        <v>-26.481000000000002</v>
      </c>
      <c r="X32" s="235">
        <v>-13.461</v>
      </c>
      <c r="Y32" s="235">
        <v>-3.1219999999999999</v>
      </c>
      <c r="Z32" s="235">
        <v>-37.49</v>
      </c>
      <c r="AA32" s="235">
        <v>-28.582000000000001</v>
      </c>
      <c r="AB32" s="235">
        <v>-34.988</v>
      </c>
      <c r="AC32" s="235">
        <v>-27.611000000000001</v>
      </c>
      <c r="AD32" s="235">
        <v>-13.772</v>
      </c>
      <c r="AE32" s="235">
        <v>-19.452999999999999</v>
      </c>
      <c r="AF32" s="235">
        <v>-43.834120000000006</v>
      </c>
      <c r="AG32" s="235">
        <v>-36.949010000000001</v>
      </c>
      <c r="AH32" s="235">
        <v>-18.708639999999999</v>
      </c>
      <c r="AI32" s="252">
        <v>-25.39873</v>
      </c>
      <c r="AJ32" s="252">
        <v>-18.684161391</v>
      </c>
      <c r="AK32" s="252">
        <v>-9.3682712112299988</v>
      </c>
      <c r="AL32" s="252">
        <v>-3.2269999999999999</v>
      </c>
      <c r="AM32" s="252">
        <v>-13.581</v>
      </c>
      <c r="AN32" s="211"/>
      <c r="AO32" s="211"/>
      <c r="AP32" s="211"/>
      <c r="AQ32" s="211"/>
      <c r="AR32" s="211"/>
      <c r="AS32" s="211"/>
      <c r="AT32" s="211"/>
      <c r="AU32" s="211"/>
      <c r="AV32" s="211"/>
      <c r="AW32" s="211"/>
      <c r="AX32" s="211"/>
      <c r="AY32" s="211"/>
    </row>
    <row r="33" spans="1:51" ht="15">
      <c r="A33" s="193">
        <f>YampaRiverInflow.TotalOutflow!A33</f>
        <v>44348</v>
      </c>
      <c r="B33" s="165">
        <v>-48.805999999999997</v>
      </c>
      <c r="C33" s="165">
        <v>-48.805999999999997</v>
      </c>
      <c r="D33" s="165">
        <v>-48.805999999999997</v>
      </c>
      <c r="E33" s="235">
        <v>-145.12100000000001</v>
      </c>
      <c r="F33" s="235">
        <v>-71.817999999999998</v>
      </c>
      <c r="G33" s="235">
        <v>-97.96</v>
      </c>
      <c r="H33" s="235">
        <v>8.8849999999999998</v>
      </c>
      <c r="I33" s="235">
        <v>-38.042999999999999</v>
      </c>
      <c r="J33" s="235">
        <v>-46.71</v>
      </c>
      <c r="K33" s="235">
        <v>-50.164000000000001</v>
      </c>
      <c r="L33" s="235">
        <v>-42.655000000000001</v>
      </c>
      <c r="M33" s="235">
        <v>-57.844000000000001</v>
      </c>
      <c r="N33" s="235">
        <v>-49.320999999999998</v>
      </c>
      <c r="O33" s="235">
        <v>-51.93</v>
      </c>
      <c r="P33" s="235">
        <v>-183.62299999999999</v>
      </c>
      <c r="Q33" s="235">
        <v>-63.558</v>
      </c>
      <c r="R33" s="235">
        <v>-43.442999999999998</v>
      </c>
      <c r="S33" s="235">
        <v>-78.712000000000003</v>
      </c>
      <c r="T33" s="235">
        <v>-44.427999999999997</v>
      </c>
      <c r="U33" s="235">
        <v>-46.622999999999998</v>
      </c>
      <c r="V33" s="235">
        <v>-26.48</v>
      </c>
      <c r="W33" s="235">
        <v>-49.249000000000002</v>
      </c>
      <c r="X33" s="235">
        <v>-37.82</v>
      </c>
      <c r="Y33" s="235">
        <v>-37.124000000000002</v>
      </c>
      <c r="Z33" s="235">
        <v>-46.805999999999997</v>
      </c>
      <c r="AA33" s="235">
        <v>-42.271000000000001</v>
      </c>
      <c r="AB33" s="235">
        <v>-36.914999999999999</v>
      </c>
      <c r="AC33" s="235">
        <v>-53.137999999999998</v>
      </c>
      <c r="AD33" s="235">
        <v>-64.947999999999993</v>
      </c>
      <c r="AE33" s="235">
        <v>-25.780999999999999</v>
      </c>
      <c r="AF33" s="235">
        <v>-34.943179999999998</v>
      </c>
      <c r="AG33" s="235">
        <v>-51.29607</v>
      </c>
      <c r="AH33" s="235">
        <v>-57.331830000000004</v>
      </c>
      <c r="AI33" s="252">
        <v>-54.558230000000002</v>
      </c>
      <c r="AJ33" s="252">
        <v>-68.587001490600002</v>
      </c>
      <c r="AK33" s="252">
        <v>-35.762955953400002</v>
      </c>
      <c r="AL33" s="252">
        <v>-63.795000000000002</v>
      </c>
      <c r="AM33" s="252">
        <v>-22.106999999999999</v>
      </c>
      <c r="AN33" s="211"/>
      <c r="AO33" s="211"/>
      <c r="AP33" s="211"/>
      <c r="AQ33" s="211"/>
      <c r="AR33" s="211"/>
      <c r="AS33" s="211"/>
      <c r="AT33" s="211"/>
      <c r="AU33" s="211"/>
      <c r="AV33" s="211"/>
      <c r="AW33" s="211"/>
      <c r="AX33" s="211"/>
      <c r="AY33" s="211"/>
    </row>
    <row r="34" spans="1:51" ht="15">
      <c r="A34" s="193">
        <f>YampaRiverInflow.TotalOutflow!A34</f>
        <v>44378</v>
      </c>
      <c r="B34" s="165">
        <v>-23.762</v>
      </c>
      <c r="C34" s="165">
        <v>-23.762</v>
      </c>
      <c r="D34" s="165">
        <v>-23.762</v>
      </c>
      <c r="E34" s="235">
        <v>-36.479999999999997</v>
      </c>
      <c r="F34" s="235">
        <v>-38.226999999999997</v>
      </c>
      <c r="G34" s="235">
        <v>-78.781000000000006</v>
      </c>
      <c r="H34" s="235">
        <v>-21.681999999999999</v>
      </c>
      <c r="I34" s="235">
        <v>-28.289000000000001</v>
      </c>
      <c r="J34" s="235">
        <v>-64.233999999999995</v>
      </c>
      <c r="K34" s="235">
        <v>-49.396000000000001</v>
      </c>
      <c r="L34" s="235">
        <v>-44.13</v>
      </c>
      <c r="M34" s="235">
        <v>-48.3</v>
      </c>
      <c r="N34" s="235">
        <v>-25.504000000000001</v>
      </c>
      <c r="O34" s="235">
        <v>-48.567</v>
      </c>
      <c r="P34" s="235">
        <v>-182.99199999999999</v>
      </c>
      <c r="Q34" s="235">
        <v>-65.305999999999997</v>
      </c>
      <c r="R34" s="235">
        <v>-37.942</v>
      </c>
      <c r="S34" s="235">
        <v>-73.787000000000006</v>
      </c>
      <c r="T34" s="235">
        <v>-40.765999999999998</v>
      </c>
      <c r="U34" s="235">
        <v>-6.4569999999999999</v>
      </c>
      <c r="V34" s="235">
        <v>-40.478000000000002</v>
      </c>
      <c r="W34" s="235">
        <v>-35.347000000000001</v>
      </c>
      <c r="X34" s="235">
        <v>-30.984000000000002</v>
      </c>
      <c r="Y34" s="235">
        <v>-12.644</v>
      </c>
      <c r="Z34" s="235">
        <v>-15.252000000000001</v>
      </c>
      <c r="AA34" s="235">
        <v>-52.765999999999998</v>
      </c>
      <c r="AB34" s="235">
        <v>-45.936</v>
      </c>
      <c r="AC34" s="235">
        <v>-47.3</v>
      </c>
      <c r="AD34" s="235">
        <v>-39.220999999999997</v>
      </c>
      <c r="AE34" s="235">
        <v>-35.222999999999999</v>
      </c>
      <c r="AF34" s="235">
        <v>-42.72146</v>
      </c>
      <c r="AG34" s="235">
        <v>-48.900089999999999</v>
      </c>
      <c r="AH34" s="235">
        <v>-17.894650000000002</v>
      </c>
      <c r="AI34" s="252">
        <v>-23.696210000000001</v>
      </c>
      <c r="AJ34" s="252">
        <v>-7.1829008864099997</v>
      </c>
      <c r="AK34" s="252">
        <v>-13.3525170981</v>
      </c>
      <c r="AL34" s="252">
        <v>-36.118000000000002</v>
      </c>
      <c r="AM34" s="252">
        <v>-38.566000000000003</v>
      </c>
      <c r="AN34" s="211"/>
      <c r="AO34" s="211"/>
      <c r="AP34" s="211"/>
      <c r="AQ34" s="211"/>
      <c r="AR34" s="211"/>
      <c r="AS34" s="211"/>
      <c r="AT34" s="211"/>
      <c r="AU34" s="211"/>
      <c r="AV34" s="211"/>
      <c r="AW34" s="211"/>
      <c r="AX34" s="211"/>
      <c r="AY34" s="211"/>
    </row>
    <row r="35" spans="1:51" ht="15">
      <c r="A35" s="193">
        <f>YampaRiverInflow.TotalOutflow!A35</f>
        <v>44409</v>
      </c>
      <c r="B35" s="165">
        <v>-20.475999999999999</v>
      </c>
      <c r="C35" s="165">
        <v>-20.475999999999999</v>
      </c>
      <c r="D35" s="165">
        <v>-20.475999999999999</v>
      </c>
      <c r="E35" s="235">
        <v>-16.428999999999998</v>
      </c>
      <c r="F35" s="235">
        <v>-15.093999999999999</v>
      </c>
      <c r="G35" s="235">
        <v>-77.117000000000004</v>
      </c>
      <c r="H35" s="235">
        <v>-51.414000000000001</v>
      </c>
      <c r="I35" s="235">
        <v>-22.39</v>
      </c>
      <c r="J35" s="235">
        <v>-5.8449999999999998</v>
      </c>
      <c r="K35" s="235">
        <v>-16.213000000000001</v>
      </c>
      <c r="L35" s="235">
        <v>-13.936999999999999</v>
      </c>
      <c r="M35" s="235">
        <v>-23.998000000000001</v>
      </c>
      <c r="N35" s="235">
        <v>5.8440000000000003</v>
      </c>
      <c r="O35" s="235">
        <v>-37.121000000000002</v>
      </c>
      <c r="P35" s="235">
        <v>-39.380000000000003</v>
      </c>
      <c r="Q35" s="235">
        <v>-27.815000000000001</v>
      </c>
      <c r="R35" s="235">
        <v>-14.052</v>
      </c>
      <c r="S35" s="235">
        <v>-65.381</v>
      </c>
      <c r="T35" s="235">
        <v>-36.566000000000003</v>
      </c>
      <c r="U35" s="235">
        <v>-19.853999999999999</v>
      </c>
      <c r="V35" s="235">
        <v>-3.7530000000000001</v>
      </c>
      <c r="W35" s="235">
        <v>-2.8780000000000001</v>
      </c>
      <c r="X35" s="235">
        <v>-12.666</v>
      </c>
      <c r="Y35" s="235">
        <v>-13.96</v>
      </c>
      <c r="Z35" s="235">
        <v>-39.997999999999998</v>
      </c>
      <c r="AA35" s="235">
        <v>7.2850000000000001</v>
      </c>
      <c r="AB35" s="235">
        <v>-24.344000000000001</v>
      </c>
      <c r="AC35" s="235">
        <v>-33.448999999999998</v>
      </c>
      <c r="AD35" s="235">
        <v>-19.832000000000001</v>
      </c>
      <c r="AE35" s="235">
        <v>-46.258000000000003</v>
      </c>
      <c r="AF35" s="235">
        <v>-32.945339999999995</v>
      </c>
      <c r="AG35" s="235">
        <v>-39.458289999999998</v>
      </c>
      <c r="AH35" s="235">
        <v>-23.445790000000002</v>
      </c>
      <c r="AI35" s="252">
        <v>-14.44247</v>
      </c>
      <c r="AJ35" s="252">
        <v>-5.3147564458200005</v>
      </c>
      <c r="AK35" s="252">
        <v>-18.306574451100001</v>
      </c>
      <c r="AL35" s="252">
        <v>-15.141999999999999</v>
      </c>
      <c r="AM35" s="252">
        <v>5.0810000000000004</v>
      </c>
      <c r="AN35" s="211"/>
      <c r="AO35" s="211"/>
      <c r="AP35" s="211"/>
      <c r="AQ35" s="211"/>
      <c r="AR35" s="211"/>
      <c r="AS35" s="211"/>
      <c r="AT35" s="211"/>
      <c r="AU35" s="211"/>
      <c r="AV35" s="211"/>
      <c r="AW35" s="211"/>
      <c r="AX35" s="211"/>
      <c r="AY35" s="211"/>
    </row>
    <row r="36" spans="1:51" ht="15">
      <c r="A36" s="193">
        <f>YampaRiverInflow.TotalOutflow!A36</f>
        <v>44440</v>
      </c>
      <c r="B36" s="165">
        <v>-21.643999999999998</v>
      </c>
      <c r="C36" s="165">
        <v>-21.643999999999998</v>
      </c>
      <c r="D36" s="165">
        <v>-21.643999999999998</v>
      </c>
      <c r="E36" s="235">
        <v>-45.348999999999997</v>
      </c>
      <c r="F36" s="235">
        <v>-49.987000000000002</v>
      </c>
      <c r="G36" s="235">
        <v>8.8550000000000004</v>
      </c>
      <c r="H36" s="235">
        <v>-45.326999999999998</v>
      </c>
      <c r="I36" s="235">
        <v>-12.705</v>
      </c>
      <c r="J36" s="235">
        <v>-21.931000000000001</v>
      </c>
      <c r="K36" s="235">
        <v>-11.678000000000001</v>
      </c>
      <c r="L36" s="235">
        <v>-16.454999999999998</v>
      </c>
      <c r="M36" s="235">
        <v>-15.521000000000001</v>
      </c>
      <c r="N36" s="235">
        <v>-12.746</v>
      </c>
      <c r="O36" s="235">
        <v>-31.334</v>
      </c>
      <c r="P36" s="235">
        <v>-19.856000000000002</v>
      </c>
      <c r="Q36" s="235">
        <v>-41.415999999999997</v>
      </c>
      <c r="R36" s="235">
        <v>-22.555</v>
      </c>
      <c r="S36" s="235">
        <v>0.85399999999999998</v>
      </c>
      <c r="T36" s="235">
        <v>-61.966000000000001</v>
      </c>
      <c r="U36" s="235">
        <v>-54.048999999999999</v>
      </c>
      <c r="V36" s="235">
        <v>-27.712</v>
      </c>
      <c r="W36" s="235">
        <v>-18.021999999999998</v>
      </c>
      <c r="X36" s="235">
        <v>-8.8450000000000006</v>
      </c>
      <c r="Y36" s="235">
        <v>-17.966000000000001</v>
      </c>
      <c r="Z36" s="235">
        <v>-5.1360000000000001</v>
      </c>
      <c r="AA36" s="235">
        <v>-10.974</v>
      </c>
      <c r="AB36" s="235">
        <v>-32.47</v>
      </c>
      <c r="AC36" s="235">
        <v>-35.090000000000003</v>
      </c>
      <c r="AD36" s="235">
        <v>-20.788</v>
      </c>
      <c r="AE36" s="235">
        <v>-50.804000000000002</v>
      </c>
      <c r="AF36" s="235">
        <v>-26.487169999999999</v>
      </c>
      <c r="AG36" s="235">
        <v>-30.253869999999999</v>
      </c>
      <c r="AH36" s="235">
        <v>-43.057809999999996</v>
      </c>
      <c r="AI36" s="252">
        <v>-36.350120000000004</v>
      </c>
      <c r="AJ36" s="252">
        <v>-18.8728240509</v>
      </c>
      <c r="AK36" s="252">
        <v>-15.710973601100001</v>
      </c>
      <c r="AL36" s="252">
        <v>14.304</v>
      </c>
      <c r="AM36" s="252">
        <v>-4.5</v>
      </c>
      <c r="AN36" s="211"/>
      <c r="AO36" s="211"/>
      <c r="AP36" s="211"/>
      <c r="AQ36" s="211"/>
      <c r="AR36" s="211"/>
      <c r="AS36" s="211"/>
      <c r="AT36" s="211"/>
      <c r="AU36" s="211"/>
      <c r="AV36" s="211"/>
      <c r="AW36" s="211"/>
      <c r="AX36" s="211"/>
      <c r="AY36" s="211"/>
    </row>
    <row r="37" spans="1:51" ht="15">
      <c r="A37" s="193">
        <f>YampaRiverInflow.TotalOutflow!A37</f>
        <v>44470</v>
      </c>
      <c r="B37" s="165">
        <v>-15.755000000000001</v>
      </c>
      <c r="C37" s="165">
        <v>-15.755000000000001</v>
      </c>
      <c r="D37" s="165">
        <v>-15.755000000000001</v>
      </c>
      <c r="E37" s="235">
        <v>4.673</v>
      </c>
      <c r="F37" s="235">
        <v>-43.091999999999999</v>
      </c>
      <c r="G37" s="235">
        <v>28.411000000000001</v>
      </c>
      <c r="H37" s="235">
        <v>15.292999999999999</v>
      </c>
      <c r="I37" s="235">
        <v>7.4790000000000001</v>
      </c>
      <c r="J37" s="235">
        <v>-7.4880000000000004</v>
      </c>
      <c r="K37" s="235">
        <v>-21.609000000000002</v>
      </c>
      <c r="L37" s="235">
        <v>-2.9830000000000001</v>
      </c>
      <c r="M37" s="235">
        <v>3.17</v>
      </c>
      <c r="N37" s="235">
        <v>-15.058</v>
      </c>
      <c r="O37" s="235">
        <v>-8.1869999999999994</v>
      </c>
      <c r="P37" s="235">
        <v>-13.262</v>
      </c>
      <c r="Q37" s="235">
        <v>8.3439999999999994</v>
      </c>
      <c r="R37" s="235">
        <v>1.6279999999999999</v>
      </c>
      <c r="S37" s="235">
        <v>-1.526</v>
      </c>
      <c r="T37" s="235">
        <v>0.55800000000000005</v>
      </c>
      <c r="U37" s="235">
        <v>-0.40699999999999997</v>
      </c>
      <c r="V37" s="235">
        <v>-3.3740000000000001</v>
      </c>
      <c r="W37" s="235">
        <v>10.401</v>
      </c>
      <c r="X37" s="235">
        <v>3.125</v>
      </c>
      <c r="Y37" s="235">
        <v>0.16600000000000001</v>
      </c>
      <c r="Z37" s="235">
        <v>26.085000000000001</v>
      </c>
      <c r="AA37" s="235">
        <v>-4.4400000000000004</v>
      </c>
      <c r="AB37" s="235">
        <v>7.4</v>
      </c>
      <c r="AC37" s="235">
        <v>-11.666</v>
      </c>
      <c r="AD37" s="235">
        <v>-2.7410000000000001</v>
      </c>
      <c r="AE37" s="235">
        <v>-4.4329999999999998</v>
      </c>
      <c r="AF37" s="235">
        <v>-10.08483</v>
      </c>
      <c r="AG37" s="235">
        <v>-27.032550000000001</v>
      </c>
      <c r="AH37" s="235">
        <v>-5.7554099999999995</v>
      </c>
      <c r="AI37" s="252">
        <v>-10.2515</v>
      </c>
      <c r="AJ37" s="252">
        <v>-12.6998988852</v>
      </c>
      <c r="AK37" s="252">
        <v>-2.6646828313099999</v>
      </c>
      <c r="AL37" s="252">
        <v>25.649000000000001</v>
      </c>
      <c r="AM37" s="252">
        <v>0.77100000000000002</v>
      </c>
      <c r="AN37" s="211"/>
      <c r="AO37" s="211"/>
      <c r="AP37" s="211"/>
      <c r="AQ37" s="211"/>
      <c r="AR37" s="211"/>
      <c r="AS37" s="211"/>
      <c r="AT37" s="211"/>
      <c r="AU37" s="211"/>
      <c r="AV37" s="211"/>
      <c r="AW37" s="211"/>
      <c r="AX37" s="211"/>
      <c r="AY37" s="211"/>
    </row>
    <row r="38" spans="1:51" ht="15">
      <c r="A38" s="193">
        <f>YampaRiverInflow.TotalOutflow!A38</f>
        <v>44501</v>
      </c>
      <c r="B38" s="165">
        <v>2.5249999999999999</v>
      </c>
      <c r="C38" s="165">
        <v>2.5249999999999999</v>
      </c>
      <c r="D38" s="165">
        <v>2.5249999999999999</v>
      </c>
      <c r="E38" s="235">
        <v>-56.331000000000003</v>
      </c>
      <c r="F38" s="235">
        <v>-30.108000000000001</v>
      </c>
      <c r="G38" s="235">
        <v>-24.338000000000001</v>
      </c>
      <c r="H38" s="235">
        <v>-14.114000000000001</v>
      </c>
      <c r="I38" s="235">
        <v>1.411</v>
      </c>
      <c r="J38" s="235">
        <v>5.4320000000000004</v>
      </c>
      <c r="K38" s="235">
        <v>11.315</v>
      </c>
      <c r="L38" s="235">
        <v>8.8170000000000002</v>
      </c>
      <c r="M38" s="235">
        <v>8.6760000000000002</v>
      </c>
      <c r="N38" s="235">
        <v>-7.5490000000000004</v>
      </c>
      <c r="O38" s="235">
        <v>1.3320000000000001</v>
      </c>
      <c r="P38" s="235">
        <v>8.9619999999999997</v>
      </c>
      <c r="Q38" s="235">
        <v>4.5019999999999998</v>
      </c>
      <c r="R38" s="235">
        <v>13.975</v>
      </c>
      <c r="S38" s="235">
        <v>6.8760000000000003</v>
      </c>
      <c r="T38" s="235">
        <v>-37.753999999999998</v>
      </c>
      <c r="U38" s="235">
        <v>12.58</v>
      </c>
      <c r="V38" s="235">
        <v>4.9530000000000003</v>
      </c>
      <c r="W38" s="235">
        <v>14.292</v>
      </c>
      <c r="X38" s="235">
        <v>10.398</v>
      </c>
      <c r="Y38" s="235">
        <v>14.773</v>
      </c>
      <c r="Z38" s="235">
        <v>2.8980000000000001</v>
      </c>
      <c r="AA38" s="235">
        <v>-5.16</v>
      </c>
      <c r="AB38" s="235">
        <v>8.36</v>
      </c>
      <c r="AC38" s="235">
        <v>0.24399999999999999</v>
      </c>
      <c r="AD38" s="235">
        <v>-2.194</v>
      </c>
      <c r="AE38" s="235">
        <v>-8.1240000000000006</v>
      </c>
      <c r="AF38" s="235">
        <v>-20.0396</v>
      </c>
      <c r="AG38" s="235">
        <v>-7.1350500000000006</v>
      </c>
      <c r="AH38" s="235">
        <v>-4.9749300000000005</v>
      </c>
      <c r="AI38" s="252">
        <v>-2.7747700000000002</v>
      </c>
      <c r="AJ38" s="252">
        <v>-5.4642536803299997</v>
      </c>
      <c r="AK38" s="252">
        <v>13.381105650899999</v>
      </c>
      <c r="AL38" s="252">
        <v>5.9569999999999999</v>
      </c>
      <c r="AM38" s="252">
        <v>17.582999999999998</v>
      </c>
      <c r="AN38" s="211"/>
      <c r="AO38" s="211"/>
      <c r="AP38" s="211"/>
      <c r="AQ38" s="211"/>
      <c r="AR38" s="211"/>
      <c r="AS38" s="211"/>
      <c r="AT38" s="211"/>
      <c r="AU38" s="211"/>
      <c r="AV38" s="211"/>
      <c r="AW38" s="211"/>
      <c r="AX38" s="211"/>
      <c r="AY38" s="211"/>
    </row>
    <row r="39" spans="1:51" ht="15">
      <c r="A39" s="193">
        <f>YampaRiverInflow.TotalOutflow!A39</f>
        <v>44531</v>
      </c>
      <c r="B39" s="165">
        <v>10.83</v>
      </c>
      <c r="C39" s="165">
        <v>10.83</v>
      </c>
      <c r="D39" s="165">
        <v>10.83</v>
      </c>
      <c r="E39" s="235">
        <v>-93.247</v>
      </c>
      <c r="F39" s="235">
        <v>-29.280999999999999</v>
      </c>
      <c r="G39" s="235">
        <v>-52.756999999999998</v>
      </c>
      <c r="H39" s="235">
        <v>-68.424999999999997</v>
      </c>
      <c r="I39" s="235">
        <v>-26.193000000000001</v>
      </c>
      <c r="J39" s="235">
        <v>-1.996</v>
      </c>
      <c r="K39" s="235">
        <v>1.087</v>
      </c>
      <c r="L39" s="235">
        <v>7.093</v>
      </c>
      <c r="M39" s="235">
        <v>18.335000000000001</v>
      </c>
      <c r="N39" s="235">
        <v>4.6580000000000004</v>
      </c>
      <c r="O39" s="235">
        <v>11.409000000000001</v>
      </c>
      <c r="P39" s="235">
        <v>18.884</v>
      </c>
      <c r="Q39" s="235">
        <v>6.4809999999999999</v>
      </c>
      <c r="R39" s="235">
        <v>-1.6890000000000001</v>
      </c>
      <c r="S39" s="235">
        <v>-26.622</v>
      </c>
      <c r="T39" s="235">
        <v>-69.311999999999998</v>
      </c>
      <c r="U39" s="235">
        <v>30.471</v>
      </c>
      <c r="V39" s="235">
        <v>12.734</v>
      </c>
      <c r="W39" s="235">
        <v>16.88</v>
      </c>
      <c r="X39" s="235">
        <v>5.86</v>
      </c>
      <c r="Y39" s="235">
        <v>7.444</v>
      </c>
      <c r="Z39" s="235">
        <v>33.223999999999997</v>
      </c>
      <c r="AA39" s="235">
        <v>12.48</v>
      </c>
      <c r="AB39" s="235">
        <v>17.550999999999998</v>
      </c>
      <c r="AC39" s="235">
        <v>6.2709999999999999</v>
      </c>
      <c r="AD39" s="235">
        <v>38.814999999999998</v>
      </c>
      <c r="AE39" s="235">
        <v>9.5690000000000008</v>
      </c>
      <c r="AF39" s="235">
        <v>34.180550000000004</v>
      </c>
      <c r="AG39" s="235">
        <v>4.3811200000000001</v>
      </c>
      <c r="AH39" s="235">
        <v>12.84577</v>
      </c>
      <c r="AI39" s="252">
        <v>-9.6169899999999995</v>
      </c>
      <c r="AJ39" s="252">
        <v>8.3672790060800004</v>
      </c>
      <c r="AK39" s="252">
        <v>22.5435745029</v>
      </c>
      <c r="AL39" s="252">
        <v>-13.081</v>
      </c>
      <c r="AM39" s="252">
        <v>-31.75</v>
      </c>
      <c r="AN39" s="211"/>
      <c r="AO39" s="211"/>
      <c r="AP39" s="211"/>
      <c r="AQ39" s="211"/>
      <c r="AR39" s="211"/>
      <c r="AS39" s="211"/>
      <c r="AT39" s="211"/>
      <c r="AU39" s="211"/>
      <c r="AV39" s="211"/>
      <c r="AW39" s="211"/>
      <c r="AX39" s="211"/>
      <c r="AY39" s="211"/>
    </row>
    <row r="40" spans="1:51" ht="15">
      <c r="A40" s="193">
        <f>YampaRiverInflow.TotalOutflow!A40</f>
        <v>44562</v>
      </c>
      <c r="B40" s="165">
        <v>-12.968</v>
      </c>
      <c r="C40" s="165">
        <v>-12.968</v>
      </c>
      <c r="D40" s="165">
        <v>-12.968</v>
      </c>
      <c r="E40" s="235">
        <v>-132.33799999999999</v>
      </c>
      <c r="F40" s="235">
        <v>-58.228000000000002</v>
      </c>
      <c r="G40" s="235">
        <v>-60.307000000000002</v>
      </c>
      <c r="H40" s="235">
        <v>-43.218000000000004</v>
      </c>
      <c r="I40" s="235">
        <v>0.96399999999999997</v>
      </c>
      <c r="J40" s="235">
        <v>-22.263000000000002</v>
      </c>
      <c r="K40" s="235">
        <v>4.6050000000000004</v>
      </c>
      <c r="L40" s="235">
        <v>-1.4319999999999999</v>
      </c>
      <c r="M40" s="235">
        <v>-16.689</v>
      </c>
      <c r="N40" s="235">
        <v>33.015000000000001</v>
      </c>
      <c r="O40" s="235">
        <v>-30.713000000000001</v>
      </c>
      <c r="P40" s="235">
        <v>-2.2970000000000002</v>
      </c>
      <c r="Q40" s="235">
        <v>-5.6280000000000001</v>
      </c>
      <c r="R40" s="235">
        <v>-64.680999999999997</v>
      </c>
      <c r="S40" s="235">
        <v>-113.199</v>
      </c>
      <c r="T40" s="235">
        <v>36.241999999999997</v>
      </c>
      <c r="U40" s="235">
        <v>-10.677</v>
      </c>
      <c r="V40" s="235">
        <v>8.1579999999999995</v>
      </c>
      <c r="W40" s="235">
        <v>1.393</v>
      </c>
      <c r="X40" s="235">
        <v>10.17</v>
      </c>
      <c r="Y40" s="235">
        <v>3.6539999999999999</v>
      </c>
      <c r="Z40" s="235">
        <v>8.1709999999999994</v>
      </c>
      <c r="AA40" s="235">
        <v>-29.212</v>
      </c>
      <c r="AB40" s="235">
        <v>-12.486000000000001</v>
      </c>
      <c r="AC40" s="235">
        <v>-4.2009999999999996</v>
      </c>
      <c r="AD40" s="235">
        <v>-21.986999999999998</v>
      </c>
      <c r="AE40" s="235">
        <v>21.381310000000003</v>
      </c>
      <c r="AF40" s="235">
        <v>-39.100470000000001</v>
      </c>
      <c r="AG40" s="235">
        <v>-31.08878</v>
      </c>
      <c r="AH40" s="235">
        <v>7.3067399999999996</v>
      </c>
      <c r="AI40" s="252">
        <v>-13.3189509084</v>
      </c>
      <c r="AJ40" s="252">
        <v>-6.1162163466399999</v>
      </c>
      <c r="AK40" s="252">
        <v>40.491999999999997</v>
      </c>
      <c r="AL40" s="252">
        <v>-4.7590000000000003</v>
      </c>
      <c r="AM40" s="252">
        <v>-120.42</v>
      </c>
      <c r="AN40" s="211"/>
      <c r="AO40" s="211"/>
      <c r="AP40" s="211"/>
      <c r="AQ40" s="211"/>
      <c r="AR40" s="211"/>
      <c r="AS40" s="211"/>
      <c r="AT40" s="211"/>
      <c r="AU40" s="211"/>
      <c r="AV40" s="211"/>
      <c r="AW40" s="211"/>
      <c r="AX40" s="211"/>
      <c r="AY40" s="211"/>
    </row>
    <row r="41" spans="1:51" ht="15">
      <c r="A41" s="193">
        <f>YampaRiverInflow.TotalOutflow!A41</f>
        <v>44593</v>
      </c>
      <c r="B41" s="165">
        <v>-28.324000000000002</v>
      </c>
      <c r="C41" s="165">
        <v>-28.324000000000002</v>
      </c>
      <c r="D41" s="165">
        <v>-28.324000000000002</v>
      </c>
      <c r="E41" s="235">
        <v>-7.18</v>
      </c>
      <c r="F41" s="235">
        <v>-64.896000000000001</v>
      </c>
      <c r="G41" s="235">
        <v>-23.876000000000001</v>
      </c>
      <c r="H41" s="235">
        <v>15.349</v>
      </c>
      <c r="I41" s="235">
        <v>-20.808</v>
      </c>
      <c r="J41" s="235">
        <v>-41.154000000000003</v>
      </c>
      <c r="K41" s="235">
        <v>-33.997</v>
      </c>
      <c r="L41" s="235">
        <v>-13.894</v>
      </c>
      <c r="M41" s="235">
        <v>-22.573</v>
      </c>
      <c r="N41" s="235">
        <v>-17.102</v>
      </c>
      <c r="O41" s="235">
        <v>-38.902000000000001</v>
      </c>
      <c r="P41" s="235">
        <v>-63.575000000000003</v>
      </c>
      <c r="Q41" s="235">
        <v>-26.556999999999999</v>
      </c>
      <c r="R41" s="235">
        <v>-43.094999999999999</v>
      </c>
      <c r="S41" s="235">
        <v>-46.804000000000002</v>
      </c>
      <c r="T41" s="235">
        <v>-20.875</v>
      </c>
      <c r="U41" s="235">
        <v>-24.366</v>
      </c>
      <c r="V41" s="235">
        <v>1.1859999999999999</v>
      </c>
      <c r="W41" s="235">
        <v>-25.843</v>
      </c>
      <c r="X41" s="235">
        <v>-4.476</v>
      </c>
      <c r="Y41" s="235">
        <v>-2.3679999999999999</v>
      </c>
      <c r="Z41" s="235">
        <v>5.9080000000000004</v>
      </c>
      <c r="AA41" s="235">
        <v>-17.978000000000002</v>
      </c>
      <c r="AB41" s="235">
        <v>-35.601999999999997</v>
      </c>
      <c r="AC41" s="235">
        <v>-45.103999999999999</v>
      </c>
      <c r="AD41" s="235">
        <v>-5.1180000000000003</v>
      </c>
      <c r="AE41" s="235">
        <v>-37.282989999999998</v>
      </c>
      <c r="AF41" s="235">
        <v>-15.646379999999999</v>
      </c>
      <c r="AG41" s="235">
        <v>-40.071829999999999</v>
      </c>
      <c r="AH41" s="235">
        <v>-32.633000000000003</v>
      </c>
      <c r="AI41" s="252">
        <v>-26.703267437200001</v>
      </c>
      <c r="AJ41" s="252">
        <v>-28.524806553999998</v>
      </c>
      <c r="AK41" s="252">
        <v>-31.532</v>
      </c>
      <c r="AL41" s="252">
        <v>-59.207000000000001</v>
      </c>
      <c r="AM41" s="252">
        <v>75.613</v>
      </c>
      <c r="AN41" s="211"/>
      <c r="AO41" s="211"/>
      <c r="AP41" s="211"/>
      <c r="AQ41" s="211"/>
      <c r="AR41" s="211"/>
      <c r="AS41" s="211"/>
      <c r="AT41" s="211"/>
      <c r="AU41" s="211"/>
      <c r="AV41" s="211"/>
      <c r="AW41" s="211"/>
      <c r="AX41" s="211"/>
      <c r="AY41" s="211"/>
    </row>
    <row r="42" spans="1:51" ht="15">
      <c r="A42" s="193">
        <f>YampaRiverInflow.TotalOutflow!A42</f>
        <v>44621</v>
      </c>
      <c r="B42" s="165">
        <v>-56.542000000000002</v>
      </c>
      <c r="C42" s="165">
        <v>-56.542000000000002</v>
      </c>
      <c r="D42" s="165">
        <v>-56.542000000000002</v>
      </c>
      <c r="E42" s="235">
        <v>-25.779</v>
      </c>
      <c r="F42" s="235">
        <v>-20.971</v>
      </c>
      <c r="G42" s="235">
        <v>-80.751000000000005</v>
      </c>
      <c r="H42" s="235">
        <v>22.236000000000001</v>
      </c>
      <c r="I42" s="235">
        <v>-24.802</v>
      </c>
      <c r="J42" s="235">
        <v>-17.36</v>
      </c>
      <c r="K42" s="235">
        <v>-33.058</v>
      </c>
      <c r="L42" s="235">
        <v>-34.947000000000003</v>
      </c>
      <c r="M42" s="235">
        <v>-9.4450000000000003</v>
      </c>
      <c r="N42" s="235">
        <v>-51.122999999999998</v>
      </c>
      <c r="O42" s="235">
        <v>-40.192999999999998</v>
      </c>
      <c r="P42" s="235">
        <v>-34.902000000000001</v>
      </c>
      <c r="Q42" s="235">
        <v>-96.096000000000004</v>
      </c>
      <c r="R42" s="235">
        <v>-38.881</v>
      </c>
      <c r="S42" s="235">
        <v>-9.1829999999999998</v>
      </c>
      <c r="T42" s="235">
        <v>-13.153</v>
      </c>
      <c r="U42" s="235">
        <v>-27.914000000000001</v>
      </c>
      <c r="V42" s="235">
        <v>-37.945</v>
      </c>
      <c r="W42" s="235">
        <v>-37.232999999999997</v>
      </c>
      <c r="X42" s="235">
        <v>-84.150999999999996</v>
      </c>
      <c r="Y42" s="235">
        <v>-52.823</v>
      </c>
      <c r="Z42" s="235">
        <v>-62.375</v>
      </c>
      <c r="AA42" s="235">
        <v>-22.702999999999999</v>
      </c>
      <c r="AB42" s="235">
        <v>-24.411000000000001</v>
      </c>
      <c r="AC42" s="235">
        <v>-35.779000000000003</v>
      </c>
      <c r="AD42" s="235">
        <v>-52.19</v>
      </c>
      <c r="AE42" s="235">
        <v>-44.594099999999997</v>
      </c>
      <c r="AF42" s="235">
        <v>-46.276849999999996</v>
      </c>
      <c r="AG42" s="235">
        <v>-41.178449999999998</v>
      </c>
      <c r="AH42" s="235">
        <v>-54.098759999999999</v>
      </c>
      <c r="AI42" s="252">
        <v>-94.386657514799992</v>
      </c>
      <c r="AJ42" s="252">
        <v>-67.435723010499999</v>
      </c>
      <c r="AK42" s="252">
        <v>-34.798000000000002</v>
      </c>
      <c r="AL42" s="252">
        <v>-42.109000000000002</v>
      </c>
      <c r="AM42" s="252">
        <v>-24.684999999999999</v>
      </c>
      <c r="AN42" s="211"/>
      <c r="AO42" s="211"/>
      <c r="AP42" s="211"/>
      <c r="AQ42" s="211"/>
      <c r="AR42" s="211"/>
      <c r="AS42" s="211"/>
      <c r="AT42" s="211"/>
      <c r="AU42" s="211"/>
      <c r="AV42" s="211"/>
      <c r="AW42" s="211"/>
      <c r="AX42" s="211"/>
      <c r="AY42" s="211"/>
    </row>
    <row r="43" spans="1:51" ht="15">
      <c r="A43" s="193">
        <f>YampaRiverInflow.TotalOutflow!A43</f>
        <v>44652</v>
      </c>
      <c r="B43" s="165">
        <v>-21.387</v>
      </c>
      <c r="C43" s="165">
        <v>-21.387</v>
      </c>
      <c r="D43" s="165">
        <v>-21.387</v>
      </c>
      <c r="E43" s="235">
        <v>-33.209000000000003</v>
      </c>
      <c r="F43" s="235">
        <v>-50.463000000000001</v>
      </c>
      <c r="G43" s="235">
        <v>-39.68</v>
      </c>
      <c r="H43" s="235">
        <v>-1.92</v>
      </c>
      <c r="I43" s="235">
        <v>-7.2060000000000004</v>
      </c>
      <c r="J43" s="235">
        <v>-49.616999999999997</v>
      </c>
      <c r="K43" s="235">
        <v>-43.034999999999997</v>
      </c>
      <c r="L43" s="235">
        <v>-59.116</v>
      </c>
      <c r="M43" s="235">
        <v>-58.07</v>
      </c>
      <c r="N43" s="235">
        <v>-46.223999999999997</v>
      </c>
      <c r="O43" s="235">
        <v>-45.231000000000002</v>
      </c>
      <c r="P43" s="235">
        <v>-21.337</v>
      </c>
      <c r="Q43" s="235">
        <v>-46.392000000000003</v>
      </c>
      <c r="R43" s="235">
        <v>-46.932000000000002</v>
      </c>
      <c r="S43" s="235">
        <v>-10.394</v>
      </c>
      <c r="T43" s="235">
        <v>-22.183</v>
      </c>
      <c r="U43" s="235">
        <v>-50.360999999999997</v>
      </c>
      <c r="V43" s="235">
        <v>-34.244</v>
      </c>
      <c r="W43" s="235">
        <v>-28.298999999999999</v>
      </c>
      <c r="X43" s="235">
        <v>-23.056999999999999</v>
      </c>
      <c r="Y43" s="235">
        <v>-23.652999999999999</v>
      </c>
      <c r="Z43" s="235">
        <v>-18.731000000000002</v>
      </c>
      <c r="AA43" s="235">
        <v>-34.493000000000002</v>
      </c>
      <c r="AB43" s="235">
        <v>-34.719000000000001</v>
      </c>
      <c r="AC43" s="235">
        <v>-39.353999999999999</v>
      </c>
      <c r="AD43" s="235">
        <v>-36.816000000000003</v>
      </c>
      <c r="AE43" s="235">
        <v>-31.096540000000001</v>
      </c>
      <c r="AF43" s="235">
        <v>-26.820700000000002</v>
      </c>
      <c r="AG43" s="235">
        <v>-39.596559999999997</v>
      </c>
      <c r="AH43" s="235">
        <v>-38.490559999999995</v>
      </c>
      <c r="AI43" s="252">
        <v>-7.4329692029799999</v>
      </c>
      <c r="AJ43" s="252">
        <v>-6.8714972382399999</v>
      </c>
      <c r="AK43" s="252">
        <v>-9.35</v>
      </c>
      <c r="AL43" s="252">
        <v>-26.696999999999999</v>
      </c>
      <c r="AM43" s="252">
        <v>-94.260999999999996</v>
      </c>
      <c r="AN43" s="211"/>
      <c r="AO43" s="211"/>
      <c r="AP43" s="211"/>
      <c r="AQ43" s="211"/>
      <c r="AR43" s="211"/>
      <c r="AS43" s="211"/>
      <c r="AT43" s="211"/>
      <c r="AU43" s="211"/>
      <c r="AV43" s="211"/>
      <c r="AW43" s="211"/>
      <c r="AX43" s="211"/>
      <c r="AY43" s="211"/>
    </row>
    <row r="44" spans="1:51" ht="15">
      <c r="A44" s="193">
        <f>YampaRiverInflow.TotalOutflow!A44</f>
        <v>44682</v>
      </c>
      <c r="B44" s="165">
        <v>-23.361999999999998</v>
      </c>
      <c r="C44" s="165">
        <v>-23.361999999999998</v>
      </c>
      <c r="D44" s="165">
        <v>-23.361999999999998</v>
      </c>
      <c r="E44" s="235">
        <v>-80.343999999999994</v>
      </c>
      <c r="F44" s="235">
        <v>-118.304</v>
      </c>
      <c r="G44" s="235">
        <v>-138.191</v>
      </c>
      <c r="H44" s="235">
        <v>-16.033000000000001</v>
      </c>
      <c r="I44" s="235">
        <v>-40.975999999999999</v>
      </c>
      <c r="J44" s="235">
        <v>-17.803999999999998</v>
      </c>
      <c r="K44" s="235">
        <v>-31.501999999999999</v>
      </c>
      <c r="L44" s="235">
        <v>-19.012</v>
      </c>
      <c r="M44" s="235">
        <v>-19.099</v>
      </c>
      <c r="N44" s="235">
        <v>-31.253</v>
      </c>
      <c r="O44" s="235">
        <v>-147.96199999999999</v>
      </c>
      <c r="P44" s="235">
        <v>-29.908999999999999</v>
      </c>
      <c r="Q44" s="235">
        <v>-28.129000000000001</v>
      </c>
      <c r="R44" s="235">
        <v>-49.914999999999999</v>
      </c>
      <c r="S44" s="235">
        <v>-34.603000000000002</v>
      </c>
      <c r="T44" s="235">
        <v>-27.748999999999999</v>
      </c>
      <c r="U44" s="235">
        <v>-15.643000000000001</v>
      </c>
      <c r="V44" s="235">
        <v>-26.481000000000002</v>
      </c>
      <c r="W44" s="235">
        <v>-13.461</v>
      </c>
      <c r="X44" s="235">
        <v>-3.1219999999999999</v>
      </c>
      <c r="Y44" s="235">
        <v>-37.49</v>
      </c>
      <c r="Z44" s="235">
        <v>-28.582000000000001</v>
      </c>
      <c r="AA44" s="235">
        <v>-34.988</v>
      </c>
      <c r="AB44" s="235">
        <v>-27.611000000000001</v>
      </c>
      <c r="AC44" s="235">
        <v>-13.772</v>
      </c>
      <c r="AD44" s="235">
        <v>-19.452999999999999</v>
      </c>
      <c r="AE44" s="235">
        <v>-43.834120000000006</v>
      </c>
      <c r="AF44" s="235">
        <v>-36.949010000000001</v>
      </c>
      <c r="AG44" s="235">
        <v>-18.708639999999999</v>
      </c>
      <c r="AH44" s="235">
        <v>-25.39873</v>
      </c>
      <c r="AI44" s="252">
        <v>-18.684161391</v>
      </c>
      <c r="AJ44" s="252">
        <v>-9.3682712112299988</v>
      </c>
      <c r="AK44" s="252">
        <v>-3.2269999999999999</v>
      </c>
      <c r="AL44" s="252">
        <v>-13.581</v>
      </c>
      <c r="AM44" s="252">
        <v>-52.53</v>
      </c>
      <c r="AN44" s="211"/>
      <c r="AO44" s="211"/>
      <c r="AP44" s="211"/>
      <c r="AQ44" s="211"/>
      <c r="AR44" s="211"/>
      <c r="AS44" s="211"/>
      <c r="AT44" s="211"/>
      <c r="AU44" s="211"/>
      <c r="AV44" s="211"/>
      <c r="AW44" s="211"/>
      <c r="AX44" s="211"/>
      <c r="AY44" s="211"/>
    </row>
    <row r="45" spans="1:51" ht="15">
      <c r="A45" s="193">
        <f>YampaRiverInflow.TotalOutflow!A45</f>
        <v>44713</v>
      </c>
      <c r="B45" s="165">
        <v>-48.805999999999997</v>
      </c>
      <c r="C45" s="165">
        <v>-48.805999999999997</v>
      </c>
      <c r="D45" s="165">
        <v>-48.805999999999997</v>
      </c>
      <c r="E45" s="235">
        <v>-71.817999999999998</v>
      </c>
      <c r="F45" s="235">
        <v>-97.96</v>
      </c>
      <c r="G45" s="235">
        <v>8.8849999999999998</v>
      </c>
      <c r="H45" s="235">
        <v>-38.042999999999999</v>
      </c>
      <c r="I45" s="235">
        <v>-46.71</v>
      </c>
      <c r="J45" s="235">
        <v>-50.164000000000001</v>
      </c>
      <c r="K45" s="235">
        <v>-42.655000000000001</v>
      </c>
      <c r="L45" s="235">
        <v>-57.844000000000001</v>
      </c>
      <c r="M45" s="235">
        <v>-49.320999999999998</v>
      </c>
      <c r="N45" s="235">
        <v>-51.93</v>
      </c>
      <c r="O45" s="235">
        <v>-183.62299999999999</v>
      </c>
      <c r="P45" s="235">
        <v>-63.558</v>
      </c>
      <c r="Q45" s="235">
        <v>-43.442999999999998</v>
      </c>
      <c r="R45" s="235">
        <v>-78.712000000000003</v>
      </c>
      <c r="S45" s="235">
        <v>-44.427999999999997</v>
      </c>
      <c r="T45" s="235">
        <v>-46.622999999999998</v>
      </c>
      <c r="U45" s="235">
        <v>-26.48</v>
      </c>
      <c r="V45" s="235">
        <v>-49.249000000000002</v>
      </c>
      <c r="W45" s="235">
        <v>-37.82</v>
      </c>
      <c r="X45" s="235">
        <v>-37.124000000000002</v>
      </c>
      <c r="Y45" s="235">
        <v>-46.805999999999997</v>
      </c>
      <c r="Z45" s="235">
        <v>-42.271000000000001</v>
      </c>
      <c r="AA45" s="235">
        <v>-36.914999999999999</v>
      </c>
      <c r="AB45" s="235">
        <v>-53.137999999999998</v>
      </c>
      <c r="AC45" s="235">
        <v>-64.947999999999993</v>
      </c>
      <c r="AD45" s="235">
        <v>-25.780999999999999</v>
      </c>
      <c r="AE45" s="235">
        <v>-34.943179999999998</v>
      </c>
      <c r="AF45" s="235">
        <v>-51.29607</v>
      </c>
      <c r="AG45" s="235">
        <v>-57.331830000000004</v>
      </c>
      <c r="AH45" s="235">
        <v>-54.558230000000002</v>
      </c>
      <c r="AI45" s="252">
        <v>-68.587001490600002</v>
      </c>
      <c r="AJ45" s="252">
        <v>-35.762955953400002</v>
      </c>
      <c r="AK45" s="252">
        <v>-63.795000000000002</v>
      </c>
      <c r="AL45" s="252">
        <v>-22.106999999999999</v>
      </c>
      <c r="AM45" s="252">
        <v>-145.12100000000001</v>
      </c>
      <c r="AN45" s="211"/>
      <c r="AO45" s="211"/>
      <c r="AP45" s="211"/>
      <c r="AQ45" s="211"/>
      <c r="AR45" s="211"/>
      <c r="AS45" s="211"/>
      <c r="AT45" s="211"/>
      <c r="AU45" s="211"/>
      <c r="AV45" s="211"/>
      <c r="AW45" s="211"/>
      <c r="AX45" s="211"/>
      <c r="AY45" s="211"/>
    </row>
    <row r="46" spans="1:51" ht="15">
      <c r="A46" s="193">
        <f>YampaRiverInflow.TotalOutflow!A46</f>
        <v>44743</v>
      </c>
      <c r="B46" s="165">
        <v>-23.762</v>
      </c>
      <c r="C46" s="165">
        <v>-23.762</v>
      </c>
      <c r="D46" s="165">
        <v>-23.762</v>
      </c>
      <c r="E46" s="235">
        <v>-38.226999999999997</v>
      </c>
      <c r="F46" s="235">
        <v>-78.781000000000006</v>
      </c>
      <c r="G46" s="235">
        <v>-21.681999999999999</v>
      </c>
      <c r="H46" s="235">
        <v>-28.289000000000001</v>
      </c>
      <c r="I46" s="235">
        <v>-64.233999999999995</v>
      </c>
      <c r="J46" s="235">
        <v>-49.396000000000001</v>
      </c>
      <c r="K46" s="235">
        <v>-44.13</v>
      </c>
      <c r="L46" s="235">
        <v>-48.3</v>
      </c>
      <c r="M46" s="235">
        <v>-25.504000000000001</v>
      </c>
      <c r="N46" s="235">
        <v>-48.567</v>
      </c>
      <c r="O46" s="235">
        <v>-182.99199999999999</v>
      </c>
      <c r="P46" s="235">
        <v>-65.305999999999997</v>
      </c>
      <c r="Q46" s="235">
        <v>-37.942</v>
      </c>
      <c r="R46" s="235">
        <v>-73.787000000000006</v>
      </c>
      <c r="S46" s="235">
        <v>-40.765999999999998</v>
      </c>
      <c r="T46" s="235">
        <v>-6.4569999999999999</v>
      </c>
      <c r="U46" s="235">
        <v>-40.478000000000002</v>
      </c>
      <c r="V46" s="235">
        <v>-35.347000000000001</v>
      </c>
      <c r="W46" s="235">
        <v>-30.984000000000002</v>
      </c>
      <c r="X46" s="235">
        <v>-12.644</v>
      </c>
      <c r="Y46" s="235">
        <v>-15.252000000000001</v>
      </c>
      <c r="Z46" s="235">
        <v>-52.765999999999998</v>
      </c>
      <c r="AA46" s="235">
        <v>-45.936</v>
      </c>
      <c r="AB46" s="235">
        <v>-47.3</v>
      </c>
      <c r="AC46" s="235">
        <v>-39.220999999999997</v>
      </c>
      <c r="AD46" s="235">
        <v>-35.222999999999999</v>
      </c>
      <c r="AE46" s="235">
        <v>-42.72146</v>
      </c>
      <c r="AF46" s="235">
        <v>-48.900089999999999</v>
      </c>
      <c r="AG46" s="235">
        <v>-17.894650000000002</v>
      </c>
      <c r="AH46" s="235">
        <v>-23.696210000000001</v>
      </c>
      <c r="AI46" s="252">
        <v>-7.1829008864099997</v>
      </c>
      <c r="AJ46" s="252">
        <v>-13.3525170981</v>
      </c>
      <c r="AK46" s="252">
        <v>-36.118000000000002</v>
      </c>
      <c r="AL46" s="252">
        <v>-38.566000000000003</v>
      </c>
      <c r="AM46" s="252">
        <v>-36.479999999999997</v>
      </c>
      <c r="AN46" s="211"/>
      <c r="AO46" s="211"/>
      <c r="AP46" s="211"/>
      <c r="AQ46" s="211"/>
      <c r="AR46" s="211"/>
      <c r="AS46" s="211"/>
      <c r="AT46" s="211"/>
      <c r="AU46" s="211"/>
      <c r="AV46" s="211"/>
      <c r="AW46" s="211"/>
      <c r="AX46" s="211"/>
      <c r="AY46" s="211"/>
    </row>
    <row r="47" spans="1:51" ht="15">
      <c r="A47" s="193">
        <f>YampaRiverInflow.TotalOutflow!A47</f>
        <v>44774</v>
      </c>
      <c r="B47" s="165">
        <v>-20.475999999999999</v>
      </c>
      <c r="C47" s="165">
        <v>-20.475999999999999</v>
      </c>
      <c r="D47" s="165">
        <v>-20.475999999999999</v>
      </c>
      <c r="E47" s="235">
        <v>-15.093999999999999</v>
      </c>
      <c r="F47" s="235">
        <v>-77.117000000000004</v>
      </c>
      <c r="G47" s="235">
        <v>-51.414000000000001</v>
      </c>
      <c r="H47" s="235">
        <v>-22.39</v>
      </c>
      <c r="I47" s="235">
        <v>-5.8449999999999998</v>
      </c>
      <c r="J47" s="235">
        <v>-16.213000000000001</v>
      </c>
      <c r="K47" s="235">
        <v>-13.936999999999999</v>
      </c>
      <c r="L47" s="235">
        <v>-23.998000000000001</v>
      </c>
      <c r="M47" s="235">
        <v>5.8440000000000003</v>
      </c>
      <c r="N47" s="235">
        <v>-37.121000000000002</v>
      </c>
      <c r="O47" s="235">
        <v>-39.380000000000003</v>
      </c>
      <c r="P47" s="235">
        <v>-27.815000000000001</v>
      </c>
      <c r="Q47" s="235">
        <v>-14.052</v>
      </c>
      <c r="R47" s="235">
        <v>-65.381</v>
      </c>
      <c r="S47" s="235">
        <v>-36.566000000000003</v>
      </c>
      <c r="T47" s="235">
        <v>-19.853999999999999</v>
      </c>
      <c r="U47" s="235">
        <v>-3.7530000000000001</v>
      </c>
      <c r="V47" s="235">
        <v>-2.8780000000000001</v>
      </c>
      <c r="W47" s="235">
        <v>-12.666</v>
      </c>
      <c r="X47" s="235">
        <v>-13.96</v>
      </c>
      <c r="Y47" s="235">
        <v>-39.997999999999998</v>
      </c>
      <c r="Z47" s="235">
        <v>7.2850000000000001</v>
      </c>
      <c r="AA47" s="235">
        <v>-24.344000000000001</v>
      </c>
      <c r="AB47" s="235">
        <v>-33.448999999999998</v>
      </c>
      <c r="AC47" s="235">
        <v>-19.832000000000001</v>
      </c>
      <c r="AD47" s="235">
        <v>-46.258000000000003</v>
      </c>
      <c r="AE47" s="235">
        <v>-32.945339999999995</v>
      </c>
      <c r="AF47" s="235">
        <v>-39.458289999999998</v>
      </c>
      <c r="AG47" s="235">
        <v>-23.445790000000002</v>
      </c>
      <c r="AH47" s="235">
        <v>-14.44247</v>
      </c>
      <c r="AI47" s="252">
        <v>-5.3147564458200005</v>
      </c>
      <c r="AJ47" s="252">
        <v>-18.306574451100001</v>
      </c>
      <c r="AK47" s="252">
        <v>-15.141999999999999</v>
      </c>
      <c r="AL47" s="252">
        <v>5.0810000000000004</v>
      </c>
      <c r="AM47" s="252">
        <v>-16.428999999999998</v>
      </c>
      <c r="AN47" s="211"/>
      <c r="AO47" s="211"/>
      <c r="AP47" s="211"/>
      <c r="AQ47" s="211"/>
      <c r="AR47" s="211"/>
      <c r="AS47" s="211"/>
      <c r="AT47" s="211"/>
      <c r="AU47" s="211"/>
      <c r="AV47" s="211"/>
      <c r="AW47" s="211"/>
      <c r="AX47" s="211"/>
      <c r="AY47" s="211"/>
    </row>
    <row r="48" spans="1:51" ht="15">
      <c r="A48" s="193">
        <f>YampaRiverInflow.TotalOutflow!A48</f>
        <v>44805</v>
      </c>
      <c r="B48" s="165">
        <v>-21.643999999999998</v>
      </c>
      <c r="C48" s="165">
        <v>-21.643999999999998</v>
      </c>
      <c r="D48" s="165">
        <v>-21.643999999999998</v>
      </c>
      <c r="E48" s="235">
        <v>-49.987000000000002</v>
      </c>
      <c r="F48" s="235">
        <v>8.8550000000000004</v>
      </c>
      <c r="G48" s="235">
        <v>-45.326999999999998</v>
      </c>
      <c r="H48" s="235">
        <v>-12.705</v>
      </c>
      <c r="I48" s="235">
        <v>-21.931000000000001</v>
      </c>
      <c r="J48" s="235">
        <v>-11.678000000000001</v>
      </c>
      <c r="K48" s="235">
        <v>-16.454999999999998</v>
      </c>
      <c r="L48" s="235">
        <v>-15.521000000000001</v>
      </c>
      <c r="M48" s="235">
        <v>-12.746</v>
      </c>
      <c r="N48" s="235">
        <v>-31.334</v>
      </c>
      <c r="O48" s="235">
        <v>-19.856000000000002</v>
      </c>
      <c r="P48" s="235">
        <v>-41.415999999999997</v>
      </c>
      <c r="Q48" s="235">
        <v>-22.555</v>
      </c>
      <c r="R48" s="235">
        <v>0.85399999999999998</v>
      </c>
      <c r="S48" s="235">
        <v>-61.966000000000001</v>
      </c>
      <c r="T48" s="235">
        <v>-54.048999999999999</v>
      </c>
      <c r="U48" s="235">
        <v>-27.712</v>
      </c>
      <c r="V48" s="235">
        <v>-18.021999999999998</v>
      </c>
      <c r="W48" s="235">
        <v>-8.8450000000000006</v>
      </c>
      <c r="X48" s="235">
        <v>-17.966000000000001</v>
      </c>
      <c r="Y48" s="235">
        <v>-5.1360000000000001</v>
      </c>
      <c r="Z48" s="235">
        <v>-10.974</v>
      </c>
      <c r="AA48" s="235">
        <v>-32.47</v>
      </c>
      <c r="AB48" s="235">
        <v>-35.090000000000003</v>
      </c>
      <c r="AC48" s="235">
        <v>-20.788</v>
      </c>
      <c r="AD48" s="235">
        <v>-50.804000000000002</v>
      </c>
      <c r="AE48" s="235">
        <v>-26.487169999999999</v>
      </c>
      <c r="AF48" s="235">
        <v>-30.253869999999999</v>
      </c>
      <c r="AG48" s="235">
        <v>-43.057809999999996</v>
      </c>
      <c r="AH48" s="235">
        <v>-36.350120000000004</v>
      </c>
      <c r="AI48" s="252">
        <v>-18.8728240509</v>
      </c>
      <c r="AJ48" s="252">
        <v>-15.710973601100001</v>
      </c>
      <c r="AK48" s="252">
        <v>14.304</v>
      </c>
      <c r="AL48" s="252">
        <v>-4.5</v>
      </c>
      <c r="AM48" s="252">
        <v>-45.348999999999997</v>
      </c>
      <c r="AN48" s="211"/>
      <c r="AO48" s="211"/>
      <c r="AP48" s="211"/>
      <c r="AQ48" s="211"/>
      <c r="AR48" s="211"/>
      <c r="AS48" s="211"/>
      <c r="AT48" s="211"/>
      <c r="AU48" s="211"/>
      <c r="AV48" s="211"/>
      <c r="AW48" s="211"/>
      <c r="AX48" s="211"/>
      <c r="AY48" s="211"/>
    </row>
    <row r="49" spans="1:1005" ht="15">
      <c r="A49" s="193">
        <f>YampaRiverInflow.TotalOutflow!A49</f>
        <v>44835</v>
      </c>
      <c r="B49" s="165">
        <v>-15.755000000000001</v>
      </c>
      <c r="C49" s="165">
        <v>-15.755000000000001</v>
      </c>
      <c r="D49" s="165">
        <v>-15.755000000000001</v>
      </c>
      <c r="E49" s="235">
        <v>-43.091999999999999</v>
      </c>
      <c r="F49" s="235">
        <v>28.411000000000001</v>
      </c>
      <c r="G49" s="235">
        <v>15.292999999999999</v>
      </c>
      <c r="H49" s="235">
        <v>7.4790000000000001</v>
      </c>
      <c r="I49" s="235">
        <v>-7.4880000000000004</v>
      </c>
      <c r="J49" s="235">
        <v>-21.609000000000002</v>
      </c>
      <c r="K49" s="235">
        <v>-2.9830000000000001</v>
      </c>
      <c r="L49" s="235">
        <v>3.17</v>
      </c>
      <c r="M49" s="235">
        <v>-15.058</v>
      </c>
      <c r="N49" s="235">
        <v>-8.1869999999999994</v>
      </c>
      <c r="O49" s="235">
        <v>-13.262</v>
      </c>
      <c r="P49" s="235">
        <v>8.3439999999999994</v>
      </c>
      <c r="Q49" s="235">
        <v>1.6279999999999999</v>
      </c>
      <c r="R49" s="235">
        <v>-1.526</v>
      </c>
      <c r="S49" s="235">
        <v>0.55800000000000005</v>
      </c>
      <c r="T49" s="235">
        <v>-0.40699999999999997</v>
      </c>
      <c r="U49" s="235">
        <v>-3.3740000000000001</v>
      </c>
      <c r="V49" s="235">
        <v>10.401</v>
      </c>
      <c r="W49" s="235">
        <v>3.125</v>
      </c>
      <c r="X49" s="235">
        <v>0.16600000000000001</v>
      </c>
      <c r="Y49" s="235">
        <v>26.085000000000001</v>
      </c>
      <c r="Z49" s="235">
        <v>-4.4400000000000004</v>
      </c>
      <c r="AA49" s="235">
        <v>7.4</v>
      </c>
      <c r="AB49" s="235">
        <v>-11.666</v>
      </c>
      <c r="AC49" s="235">
        <v>-2.7410000000000001</v>
      </c>
      <c r="AD49" s="235">
        <v>-4.4329999999999998</v>
      </c>
      <c r="AE49" s="235">
        <v>-10.08483</v>
      </c>
      <c r="AF49" s="235">
        <v>-27.032550000000001</v>
      </c>
      <c r="AG49" s="235">
        <v>-5.7554099999999995</v>
      </c>
      <c r="AH49" s="235">
        <v>-10.2515</v>
      </c>
      <c r="AI49" s="252">
        <v>-12.6998988852</v>
      </c>
      <c r="AJ49" s="252">
        <v>-2.6646828313099999</v>
      </c>
      <c r="AK49" s="252">
        <v>25.649000000000001</v>
      </c>
      <c r="AL49" s="252">
        <v>0.77100000000000002</v>
      </c>
      <c r="AM49" s="252">
        <v>4.673</v>
      </c>
      <c r="AN49" s="211"/>
      <c r="AO49" s="211"/>
      <c r="AP49" s="211"/>
      <c r="AQ49" s="211"/>
      <c r="AR49" s="211"/>
      <c r="AS49" s="211"/>
      <c r="AT49" s="211"/>
      <c r="AU49" s="211"/>
      <c r="AV49" s="211"/>
      <c r="AW49" s="211"/>
      <c r="AX49" s="211"/>
      <c r="AY49" s="211"/>
    </row>
    <row r="50" spans="1:1005" ht="15">
      <c r="A50" s="193">
        <f>YampaRiverInflow.TotalOutflow!A50</f>
        <v>44866</v>
      </c>
      <c r="B50" s="165">
        <v>2.5249999999999999</v>
      </c>
      <c r="C50" s="165">
        <v>2.5249999999999999</v>
      </c>
      <c r="D50" s="165">
        <v>2.5249999999999999</v>
      </c>
      <c r="E50" s="235">
        <v>-30.108000000000001</v>
      </c>
      <c r="F50" s="235">
        <v>-24.338000000000001</v>
      </c>
      <c r="G50" s="235">
        <v>-14.114000000000001</v>
      </c>
      <c r="H50" s="235">
        <v>1.411</v>
      </c>
      <c r="I50" s="235">
        <v>5.4320000000000004</v>
      </c>
      <c r="J50" s="235">
        <v>11.315</v>
      </c>
      <c r="K50" s="235">
        <v>8.8170000000000002</v>
      </c>
      <c r="L50" s="235">
        <v>8.6760000000000002</v>
      </c>
      <c r="M50" s="235">
        <v>-7.5490000000000004</v>
      </c>
      <c r="N50" s="235">
        <v>1.3320000000000001</v>
      </c>
      <c r="O50" s="235">
        <v>8.9619999999999997</v>
      </c>
      <c r="P50" s="235">
        <v>4.5019999999999998</v>
      </c>
      <c r="Q50" s="235">
        <v>13.975</v>
      </c>
      <c r="R50" s="235">
        <v>6.8760000000000003</v>
      </c>
      <c r="S50" s="235">
        <v>-37.753999999999998</v>
      </c>
      <c r="T50" s="235">
        <v>12.58</v>
      </c>
      <c r="U50" s="235">
        <v>4.9530000000000003</v>
      </c>
      <c r="V50" s="235">
        <v>14.292</v>
      </c>
      <c r="W50" s="235">
        <v>10.398</v>
      </c>
      <c r="X50" s="235">
        <v>14.773</v>
      </c>
      <c r="Y50" s="235">
        <v>2.8980000000000001</v>
      </c>
      <c r="Z50" s="235">
        <v>-5.16</v>
      </c>
      <c r="AA50" s="235">
        <v>8.36</v>
      </c>
      <c r="AB50" s="235">
        <v>0.24399999999999999</v>
      </c>
      <c r="AC50" s="235">
        <v>-2.194</v>
      </c>
      <c r="AD50" s="235">
        <v>-8.1240000000000006</v>
      </c>
      <c r="AE50" s="235">
        <v>-20.0396</v>
      </c>
      <c r="AF50" s="235">
        <v>-7.1350500000000006</v>
      </c>
      <c r="AG50" s="235">
        <v>-4.9749300000000005</v>
      </c>
      <c r="AH50" s="235">
        <v>-2.7747700000000002</v>
      </c>
      <c r="AI50" s="252">
        <v>-5.4642536803299997</v>
      </c>
      <c r="AJ50" s="252">
        <v>13.381105650899999</v>
      </c>
      <c r="AK50" s="252">
        <v>5.9569999999999999</v>
      </c>
      <c r="AL50" s="252">
        <v>17.582999999999998</v>
      </c>
      <c r="AM50" s="252">
        <v>-56.331000000000003</v>
      </c>
      <c r="AN50" s="211"/>
      <c r="AO50" s="211"/>
      <c r="AP50" s="211"/>
      <c r="AQ50" s="211"/>
      <c r="AR50" s="211"/>
      <c r="AS50" s="211"/>
      <c r="AT50" s="211"/>
      <c r="AU50" s="211"/>
      <c r="AV50" s="211"/>
      <c r="AW50" s="211"/>
      <c r="AX50" s="211"/>
      <c r="AY50" s="211"/>
    </row>
    <row r="51" spans="1:1005" ht="15">
      <c r="A51" s="193">
        <f>YampaRiverInflow.TotalOutflow!A51</f>
        <v>44896</v>
      </c>
      <c r="B51" s="165">
        <v>10.83</v>
      </c>
      <c r="C51" s="165">
        <v>10.83</v>
      </c>
      <c r="D51" s="165">
        <v>10.83</v>
      </c>
      <c r="E51" s="235">
        <v>-29.280999999999999</v>
      </c>
      <c r="F51" s="235">
        <v>-52.756999999999998</v>
      </c>
      <c r="G51" s="235">
        <v>-68.424999999999997</v>
      </c>
      <c r="H51" s="235">
        <v>-26.193000000000001</v>
      </c>
      <c r="I51" s="235">
        <v>-1.996</v>
      </c>
      <c r="J51" s="235">
        <v>1.087</v>
      </c>
      <c r="K51" s="235">
        <v>7.093</v>
      </c>
      <c r="L51" s="235">
        <v>18.335000000000001</v>
      </c>
      <c r="M51" s="235">
        <v>4.6580000000000004</v>
      </c>
      <c r="N51" s="235">
        <v>11.409000000000001</v>
      </c>
      <c r="O51" s="235">
        <v>18.884</v>
      </c>
      <c r="P51" s="235">
        <v>6.4809999999999999</v>
      </c>
      <c r="Q51" s="235">
        <v>-1.6890000000000001</v>
      </c>
      <c r="R51" s="235">
        <v>-26.622</v>
      </c>
      <c r="S51" s="235">
        <v>-69.311999999999998</v>
      </c>
      <c r="T51" s="235">
        <v>30.471</v>
      </c>
      <c r="U51" s="235">
        <v>12.734</v>
      </c>
      <c r="V51" s="235">
        <v>16.88</v>
      </c>
      <c r="W51" s="235">
        <v>5.86</v>
      </c>
      <c r="X51" s="235">
        <v>7.444</v>
      </c>
      <c r="Y51" s="235">
        <v>33.223999999999997</v>
      </c>
      <c r="Z51" s="235">
        <v>12.48</v>
      </c>
      <c r="AA51" s="235">
        <v>17.550999999999998</v>
      </c>
      <c r="AB51" s="235">
        <v>6.2709999999999999</v>
      </c>
      <c r="AC51" s="235">
        <v>38.814999999999998</v>
      </c>
      <c r="AD51" s="235">
        <v>9.5690000000000008</v>
      </c>
      <c r="AE51" s="235">
        <v>34.180550000000004</v>
      </c>
      <c r="AF51" s="235">
        <v>4.3811200000000001</v>
      </c>
      <c r="AG51" s="235">
        <v>12.84577</v>
      </c>
      <c r="AH51" s="235">
        <v>-9.6169899999999995</v>
      </c>
      <c r="AI51" s="252">
        <v>8.3672790060800004</v>
      </c>
      <c r="AJ51" s="252">
        <v>22.5435745029</v>
      </c>
      <c r="AK51" s="252">
        <v>-13.081</v>
      </c>
      <c r="AL51" s="252">
        <v>-31.75</v>
      </c>
      <c r="AM51" s="252">
        <v>-93.247</v>
      </c>
      <c r="AN51" s="211"/>
      <c r="AO51" s="211"/>
      <c r="AP51" s="211"/>
      <c r="AQ51" s="211"/>
      <c r="AR51" s="211"/>
      <c r="AS51" s="211"/>
      <c r="AT51" s="211"/>
      <c r="AU51" s="211"/>
      <c r="AV51" s="211"/>
      <c r="AW51" s="211"/>
      <c r="AX51" s="211"/>
      <c r="AY51" s="211"/>
    </row>
    <row r="52" spans="1:1005" ht="15">
      <c r="A52" s="193">
        <f>YampaRiverInflow.TotalOutflow!A52</f>
        <v>44927</v>
      </c>
      <c r="B52" s="165">
        <v>-12.968</v>
      </c>
      <c r="C52" s="165">
        <v>-12.968</v>
      </c>
      <c r="D52" s="165">
        <v>-12.968</v>
      </c>
      <c r="E52" s="235">
        <v>-58.228000000000002</v>
      </c>
      <c r="F52" s="235">
        <v>-60.307000000000002</v>
      </c>
      <c r="G52" s="235">
        <v>-43.218000000000004</v>
      </c>
      <c r="H52" s="235">
        <v>0.96399999999999997</v>
      </c>
      <c r="I52" s="235">
        <v>-22.263000000000002</v>
      </c>
      <c r="J52" s="235">
        <v>4.6050000000000004</v>
      </c>
      <c r="K52" s="235">
        <v>-1.4319999999999999</v>
      </c>
      <c r="L52" s="235">
        <v>-16.689</v>
      </c>
      <c r="M52" s="235">
        <v>33.015000000000001</v>
      </c>
      <c r="N52" s="235">
        <v>-30.713000000000001</v>
      </c>
      <c r="O52" s="235">
        <v>-2.2970000000000002</v>
      </c>
      <c r="P52" s="235">
        <v>-5.6280000000000001</v>
      </c>
      <c r="Q52" s="235">
        <v>-64.680999999999997</v>
      </c>
      <c r="R52" s="235">
        <v>-113.199</v>
      </c>
      <c r="S52" s="235">
        <v>36.241999999999997</v>
      </c>
      <c r="T52" s="235">
        <v>-10.677</v>
      </c>
      <c r="U52" s="235">
        <v>8.1579999999999995</v>
      </c>
      <c r="V52" s="235">
        <v>1.393</v>
      </c>
      <c r="W52" s="235">
        <v>10.17</v>
      </c>
      <c r="X52" s="235">
        <v>3.6539999999999999</v>
      </c>
      <c r="Y52" s="235">
        <v>8.1709999999999994</v>
      </c>
      <c r="Z52" s="235">
        <v>-29.212</v>
      </c>
      <c r="AA52" s="235">
        <v>-12.486000000000001</v>
      </c>
      <c r="AB52" s="235">
        <v>-4.2009999999999996</v>
      </c>
      <c r="AC52" s="235">
        <v>-21.986999999999998</v>
      </c>
      <c r="AD52" s="235">
        <v>21.381310000000003</v>
      </c>
      <c r="AE52" s="235">
        <v>-39.100470000000001</v>
      </c>
      <c r="AF52" s="235">
        <v>-31.08878</v>
      </c>
      <c r="AG52" s="235">
        <v>7.3067399999999996</v>
      </c>
      <c r="AH52" s="235">
        <v>-13.3189509084</v>
      </c>
      <c r="AI52" s="252">
        <v>-6.1162163466399999</v>
      </c>
      <c r="AJ52" s="252">
        <v>40.491999999999997</v>
      </c>
      <c r="AK52" s="252">
        <v>-4.7590000000000003</v>
      </c>
      <c r="AL52" s="252">
        <v>-120.42</v>
      </c>
      <c r="AM52" s="252">
        <v>-132.33799999999999</v>
      </c>
      <c r="AN52" s="211"/>
      <c r="AO52" s="211"/>
      <c r="AP52" s="211"/>
      <c r="AQ52" s="211"/>
      <c r="AR52" s="211"/>
      <c r="AS52" s="211"/>
      <c r="AT52" s="211"/>
      <c r="AU52" s="211"/>
      <c r="AV52" s="211"/>
      <c r="AW52" s="211"/>
      <c r="AX52" s="211"/>
      <c r="AY52" s="211"/>
    </row>
    <row r="53" spans="1:1005" ht="15">
      <c r="A53" s="193">
        <f>YampaRiverInflow.TotalOutflow!A53</f>
        <v>44958</v>
      </c>
      <c r="B53" s="165">
        <v>-28.324000000000002</v>
      </c>
      <c r="C53" s="165">
        <v>-28.324000000000002</v>
      </c>
      <c r="D53" s="165">
        <v>-28.324000000000002</v>
      </c>
      <c r="E53" s="235">
        <v>-64.896000000000001</v>
      </c>
      <c r="F53" s="235">
        <v>-23.876000000000001</v>
      </c>
      <c r="G53" s="235">
        <v>15.349</v>
      </c>
      <c r="H53" s="235">
        <v>-20.808</v>
      </c>
      <c r="I53" s="235">
        <v>-41.154000000000003</v>
      </c>
      <c r="J53" s="235">
        <v>-33.997</v>
      </c>
      <c r="K53" s="235">
        <v>-13.894</v>
      </c>
      <c r="L53" s="235">
        <v>-22.573</v>
      </c>
      <c r="M53" s="235">
        <v>-17.102</v>
      </c>
      <c r="N53" s="235">
        <v>-38.902000000000001</v>
      </c>
      <c r="O53" s="235">
        <v>-63.575000000000003</v>
      </c>
      <c r="P53" s="235">
        <v>-26.556999999999999</v>
      </c>
      <c r="Q53" s="235">
        <v>-43.094999999999999</v>
      </c>
      <c r="R53" s="235">
        <v>-46.804000000000002</v>
      </c>
      <c r="S53" s="235">
        <v>-20.875</v>
      </c>
      <c r="T53" s="235">
        <v>-24.366</v>
      </c>
      <c r="U53" s="235">
        <v>1.1859999999999999</v>
      </c>
      <c r="V53" s="235">
        <v>-25.843</v>
      </c>
      <c r="W53" s="235">
        <v>-4.476</v>
      </c>
      <c r="X53" s="235">
        <v>-2.3679999999999999</v>
      </c>
      <c r="Y53" s="235">
        <v>5.9080000000000004</v>
      </c>
      <c r="Z53" s="235">
        <v>-17.978000000000002</v>
      </c>
      <c r="AA53" s="235">
        <v>-35.601999999999997</v>
      </c>
      <c r="AB53" s="235">
        <v>-45.103999999999999</v>
      </c>
      <c r="AC53" s="235">
        <v>-5.1180000000000003</v>
      </c>
      <c r="AD53" s="235">
        <v>-37.282989999999998</v>
      </c>
      <c r="AE53" s="235">
        <v>-15.646379999999999</v>
      </c>
      <c r="AF53" s="235">
        <v>-40.071829999999999</v>
      </c>
      <c r="AG53" s="235">
        <v>-32.633000000000003</v>
      </c>
      <c r="AH53" s="235">
        <v>-26.703267437200001</v>
      </c>
      <c r="AI53" s="252">
        <v>-28.524806553999998</v>
      </c>
      <c r="AJ53" s="252">
        <v>-31.532</v>
      </c>
      <c r="AK53" s="252">
        <v>-59.207000000000001</v>
      </c>
      <c r="AL53" s="252">
        <v>75.613</v>
      </c>
      <c r="AM53" s="252">
        <v>-7.18</v>
      </c>
      <c r="AN53" s="211"/>
      <c r="AO53" s="211"/>
      <c r="AP53" s="211"/>
      <c r="AQ53" s="211"/>
      <c r="AR53" s="211"/>
      <c r="AS53" s="211"/>
      <c r="AT53" s="211"/>
      <c r="AU53" s="211"/>
      <c r="AV53" s="211"/>
      <c r="AW53" s="211"/>
      <c r="AX53" s="211"/>
      <c r="AY53" s="211"/>
    </row>
    <row r="54" spans="1:1005" ht="15">
      <c r="A54" s="193">
        <f>YampaRiverInflow.TotalOutflow!A54</f>
        <v>44986</v>
      </c>
      <c r="B54" s="165">
        <v>-56.542000000000002</v>
      </c>
      <c r="C54" s="165">
        <v>-56.542000000000002</v>
      </c>
      <c r="D54" s="165">
        <v>-56.542000000000002</v>
      </c>
      <c r="E54" s="235">
        <v>-20.971</v>
      </c>
      <c r="F54" s="235">
        <v>-80.751000000000005</v>
      </c>
      <c r="G54" s="235">
        <v>22.236000000000001</v>
      </c>
      <c r="H54" s="235">
        <v>-24.802</v>
      </c>
      <c r="I54" s="235">
        <v>-17.36</v>
      </c>
      <c r="J54" s="235">
        <v>-33.058</v>
      </c>
      <c r="K54" s="235">
        <v>-34.947000000000003</v>
      </c>
      <c r="L54" s="235">
        <v>-9.4450000000000003</v>
      </c>
      <c r="M54" s="235">
        <v>-51.122999999999998</v>
      </c>
      <c r="N54" s="235">
        <v>-40.192999999999998</v>
      </c>
      <c r="O54" s="235">
        <v>-34.902000000000001</v>
      </c>
      <c r="P54" s="235">
        <v>-96.096000000000004</v>
      </c>
      <c r="Q54" s="235">
        <v>-38.881</v>
      </c>
      <c r="R54" s="235">
        <v>-9.1829999999999998</v>
      </c>
      <c r="S54" s="235">
        <v>-13.153</v>
      </c>
      <c r="T54" s="235">
        <v>-27.914000000000001</v>
      </c>
      <c r="U54" s="235">
        <v>-37.945</v>
      </c>
      <c r="V54" s="235">
        <v>-37.232999999999997</v>
      </c>
      <c r="W54" s="235">
        <v>-84.150999999999996</v>
      </c>
      <c r="X54" s="235">
        <v>-52.823</v>
      </c>
      <c r="Y54" s="235">
        <v>-62.375</v>
      </c>
      <c r="Z54" s="235">
        <v>-22.702999999999999</v>
      </c>
      <c r="AA54" s="235">
        <v>-24.411000000000001</v>
      </c>
      <c r="AB54" s="235">
        <v>-35.779000000000003</v>
      </c>
      <c r="AC54" s="235">
        <v>-52.19</v>
      </c>
      <c r="AD54" s="235">
        <v>-44.594099999999997</v>
      </c>
      <c r="AE54" s="235">
        <v>-46.276849999999996</v>
      </c>
      <c r="AF54" s="235">
        <v>-41.178449999999998</v>
      </c>
      <c r="AG54" s="235">
        <v>-54.098759999999999</v>
      </c>
      <c r="AH54" s="235">
        <v>-94.386657514799992</v>
      </c>
      <c r="AI54" s="252">
        <v>-67.435723010499999</v>
      </c>
      <c r="AJ54" s="252">
        <v>-34.798000000000002</v>
      </c>
      <c r="AK54" s="252">
        <v>-42.109000000000002</v>
      </c>
      <c r="AL54" s="252">
        <v>-24.684999999999999</v>
      </c>
      <c r="AM54" s="252">
        <v>-25.779</v>
      </c>
      <c r="AN54" s="211"/>
      <c r="AO54" s="211"/>
      <c r="AP54" s="211"/>
      <c r="AQ54" s="211"/>
      <c r="AR54" s="211"/>
      <c r="AS54" s="211"/>
      <c r="AT54" s="211"/>
      <c r="AU54" s="211"/>
      <c r="AV54" s="211"/>
      <c r="AW54" s="211"/>
      <c r="AX54" s="211"/>
      <c r="AY54" s="211"/>
    </row>
    <row r="55" spans="1:1005" ht="15">
      <c r="A55" s="193">
        <f>YampaRiverInflow.TotalOutflow!A55</f>
        <v>45017</v>
      </c>
      <c r="B55" s="165">
        <v>-21.387</v>
      </c>
      <c r="C55" s="165">
        <v>-21.387</v>
      </c>
      <c r="D55" s="165">
        <v>-21.387</v>
      </c>
      <c r="E55" s="235">
        <v>-50.463000000000001</v>
      </c>
      <c r="F55" s="235">
        <v>-39.68</v>
      </c>
      <c r="G55" s="235">
        <v>-1.92</v>
      </c>
      <c r="H55" s="235">
        <v>-7.2060000000000004</v>
      </c>
      <c r="I55" s="235">
        <v>-49.616999999999997</v>
      </c>
      <c r="J55" s="235">
        <v>-43.034999999999997</v>
      </c>
      <c r="K55" s="235">
        <v>-59.116</v>
      </c>
      <c r="L55" s="235">
        <v>-58.07</v>
      </c>
      <c r="M55" s="235">
        <v>-46.223999999999997</v>
      </c>
      <c r="N55" s="235">
        <v>-45.231000000000002</v>
      </c>
      <c r="O55" s="235">
        <v>-21.337</v>
      </c>
      <c r="P55" s="235">
        <v>-46.392000000000003</v>
      </c>
      <c r="Q55" s="235">
        <v>-46.932000000000002</v>
      </c>
      <c r="R55" s="235">
        <v>-10.394</v>
      </c>
      <c r="S55" s="235">
        <v>-22.183</v>
      </c>
      <c r="T55" s="235">
        <v>-50.360999999999997</v>
      </c>
      <c r="U55" s="235">
        <v>-34.244</v>
      </c>
      <c r="V55" s="235">
        <v>-28.298999999999999</v>
      </c>
      <c r="W55" s="235">
        <v>-23.056999999999999</v>
      </c>
      <c r="X55" s="235">
        <v>-23.652999999999999</v>
      </c>
      <c r="Y55" s="235">
        <v>-18.731000000000002</v>
      </c>
      <c r="Z55" s="235">
        <v>-34.493000000000002</v>
      </c>
      <c r="AA55" s="235">
        <v>-34.719000000000001</v>
      </c>
      <c r="AB55" s="235">
        <v>-39.353999999999999</v>
      </c>
      <c r="AC55" s="235">
        <v>-36.816000000000003</v>
      </c>
      <c r="AD55" s="235">
        <v>-31.096540000000001</v>
      </c>
      <c r="AE55" s="235">
        <v>-26.820700000000002</v>
      </c>
      <c r="AF55" s="235">
        <v>-39.596559999999997</v>
      </c>
      <c r="AG55" s="235">
        <v>-38.490559999999995</v>
      </c>
      <c r="AH55" s="235">
        <v>-7.4329692029799999</v>
      </c>
      <c r="AI55" s="252">
        <v>-6.8714972382399999</v>
      </c>
      <c r="AJ55" s="252">
        <v>-9.35</v>
      </c>
      <c r="AK55" s="252">
        <v>-26.696999999999999</v>
      </c>
      <c r="AL55" s="252">
        <v>-94.260999999999996</v>
      </c>
      <c r="AM55" s="252">
        <v>-33.209000000000003</v>
      </c>
      <c r="AN55" s="211"/>
      <c r="AO55" s="211"/>
      <c r="AP55" s="211"/>
      <c r="AQ55" s="211"/>
      <c r="AR55" s="211"/>
      <c r="AS55" s="211"/>
      <c r="AT55" s="211"/>
      <c r="AU55" s="211"/>
      <c r="AV55" s="211"/>
      <c r="AW55" s="211"/>
      <c r="AX55" s="211"/>
      <c r="AY55" s="211"/>
    </row>
    <row r="56" spans="1:1005" ht="15">
      <c r="A56" s="193">
        <f>YampaRiverInflow.TotalOutflow!A56</f>
        <v>45047</v>
      </c>
      <c r="B56" s="165">
        <v>-23.361999999999998</v>
      </c>
      <c r="C56" s="165">
        <v>-23.361999999999998</v>
      </c>
      <c r="D56" s="165">
        <v>-23.361999999999998</v>
      </c>
      <c r="E56" s="235">
        <v>-118.304</v>
      </c>
      <c r="F56" s="235">
        <v>-138.191</v>
      </c>
      <c r="G56" s="235">
        <v>-16.033000000000001</v>
      </c>
      <c r="H56" s="235">
        <v>-40.975999999999999</v>
      </c>
      <c r="I56" s="235">
        <v>-17.803999999999998</v>
      </c>
      <c r="J56" s="235">
        <v>-31.501999999999999</v>
      </c>
      <c r="K56" s="235">
        <v>-19.012</v>
      </c>
      <c r="L56" s="235">
        <v>-19.099</v>
      </c>
      <c r="M56" s="235">
        <v>-31.253</v>
      </c>
      <c r="N56" s="235">
        <v>-147.96199999999999</v>
      </c>
      <c r="O56" s="235">
        <v>-29.908999999999999</v>
      </c>
      <c r="P56" s="235">
        <v>-28.129000000000001</v>
      </c>
      <c r="Q56" s="235">
        <v>-49.914999999999999</v>
      </c>
      <c r="R56" s="235">
        <v>-34.603000000000002</v>
      </c>
      <c r="S56" s="235">
        <v>-27.748999999999999</v>
      </c>
      <c r="T56" s="235">
        <v>-15.643000000000001</v>
      </c>
      <c r="U56" s="235">
        <v>-26.481000000000002</v>
      </c>
      <c r="V56" s="235">
        <v>-13.461</v>
      </c>
      <c r="W56" s="235">
        <v>-3.1219999999999999</v>
      </c>
      <c r="X56" s="235">
        <v>-37.49</v>
      </c>
      <c r="Y56" s="235">
        <v>-28.582000000000001</v>
      </c>
      <c r="Z56" s="235">
        <v>-34.988</v>
      </c>
      <c r="AA56" s="235">
        <v>-27.611000000000001</v>
      </c>
      <c r="AB56" s="235">
        <v>-13.772</v>
      </c>
      <c r="AC56" s="235">
        <v>-19.452999999999999</v>
      </c>
      <c r="AD56" s="235">
        <v>-43.834120000000006</v>
      </c>
      <c r="AE56" s="235">
        <v>-36.949010000000001</v>
      </c>
      <c r="AF56" s="235">
        <v>-18.708639999999999</v>
      </c>
      <c r="AG56" s="235">
        <v>-25.39873</v>
      </c>
      <c r="AH56" s="235">
        <v>-18.684161391</v>
      </c>
      <c r="AI56" s="252">
        <v>-9.3682712112299988</v>
      </c>
      <c r="AJ56" s="252">
        <v>-3.2269999999999999</v>
      </c>
      <c r="AK56" s="252">
        <v>-13.581</v>
      </c>
      <c r="AL56" s="252">
        <v>-52.53</v>
      </c>
      <c r="AM56" s="252">
        <v>-80.343999999999994</v>
      </c>
      <c r="AN56" s="211"/>
      <c r="AO56" s="211"/>
      <c r="AP56" s="211"/>
      <c r="AQ56" s="211"/>
      <c r="AR56" s="211"/>
      <c r="AS56" s="211"/>
      <c r="AT56" s="211"/>
      <c r="AU56" s="211"/>
      <c r="AV56" s="211"/>
      <c r="AW56" s="211"/>
      <c r="AX56" s="211"/>
      <c r="AY56" s="211"/>
    </row>
    <row r="57" spans="1:1005" ht="15">
      <c r="A57" s="193">
        <f>YampaRiverInflow.TotalOutflow!A57</f>
        <v>45078</v>
      </c>
      <c r="B57" s="165">
        <v>-48.805999999999997</v>
      </c>
      <c r="C57" s="165">
        <v>-48.805999999999997</v>
      </c>
      <c r="D57" s="165">
        <v>-48.805999999999997</v>
      </c>
      <c r="E57" s="235">
        <v>-97.96</v>
      </c>
      <c r="F57" s="235">
        <v>8.8849999999999998</v>
      </c>
      <c r="G57" s="235">
        <v>-38.042999999999999</v>
      </c>
      <c r="H57" s="235">
        <v>-46.71</v>
      </c>
      <c r="I57" s="235">
        <v>-50.164000000000001</v>
      </c>
      <c r="J57" s="235">
        <v>-42.655000000000001</v>
      </c>
      <c r="K57" s="235">
        <v>-57.844000000000001</v>
      </c>
      <c r="L57" s="235">
        <v>-49.320999999999998</v>
      </c>
      <c r="M57" s="235">
        <v>-51.93</v>
      </c>
      <c r="N57" s="235">
        <v>-183.62299999999999</v>
      </c>
      <c r="O57" s="235">
        <v>-63.558</v>
      </c>
      <c r="P57" s="235">
        <v>-43.442999999999998</v>
      </c>
      <c r="Q57" s="235">
        <v>-78.712000000000003</v>
      </c>
      <c r="R57" s="235">
        <v>-44.427999999999997</v>
      </c>
      <c r="S57" s="235">
        <v>-46.622999999999998</v>
      </c>
      <c r="T57" s="235">
        <v>-26.48</v>
      </c>
      <c r="U57" s="235">
        <v>-49.249000000000002</v>
      </c>
      <c r="V57" s="235">
        <v>-37.82</v>
      </c>
      <c r="W57" s="235">
        <v>-37.124000000000002</v>
      </c>
      <c r="X57" s="235">
        <v>-46.805999999999997</v>
      </c>
      <c r="Y57" s="235">
        <v>-42.271000000000001</v>
      </c>
      <c r="Z57" s="235">
        <v>-36.914999999999999</v>
      </c>
      <c r="AA57" s="235">
        <v>-53.137999999999998</v>
      </c>
      <c r="AB57" s="235">
        <v>-64.947999999999993</v>
      </c>
      <c r="AC57" s="235">
        <v>-25.780999999999999</v>
      </c>
      <c r="AD57" s="235">
        <v>-34.943179999999998</v>
      </c>
      <c r="AE57" s="235">
        <v>-51.29607</v>
      </c>
      <c r="AF57" s="235">
        <v>-57.331830000000004</v>
      </c>
      <c r="AG57" s="235">
        <v>-54.558230000000002</v>
      </c>
      <c r="AH57" s="235">
        <v>-68.587001490600002</v>
      </c>
      <c r="AI57" s="252">
        <v>-35.762955953400002</v>
      </c>
      <c r="AJ57" s="252">
        <v>-63.795000000000002</v>
      </c>
      <c r="AK57" s="252">
        <v>-22.106999999999999</v>
      </c>
      <c r="AL57" s="252">
        <v>-145.12100000000001</v>
      </c>
      <c r="AM57" s="252">
        <v>-71.817999999999998</v>
      </c>
      <c r="AN57" s="211"/>
      <c r="AO57" s="211"/>
      <c r="AP57" s="211"/>
      <c r="AQ57" s="211"/>
      <c r="AR57" s="211"/>
      <c r="AS57" s="211"/>
      <c r="AT57" s="211"/>
      <c r="AU57" s="211"/>
      <c r="AV57" s="211"/>
      <c r="AW57" s="211"/>
      <c r="AX57" s="211"/>
      <c r="AY57" s="211"/>
    </row>
    <row r="58" spans="1:1005" ht="15">
      <c r="A58" s="193">
        <f>YampaRiverInflow.TotalOutflow!A58</f>
        <v>45108</v>
      </c>
      <c r="B58" s="165">
        <v>-23.762</v>
      </c>
      <c r="C58" s="165">
        <v>-23.762</v>
      </c>
      <c r="D58" s="165">
        <v>-23.762</v>
      </c>
      <c r="E58" s="235">
        <v>-78.781000000000006</v>
      </c>
      <c r="F58" s="235">
        <v>-21.681999999999999</v>
      </c>
      <c r="G58" s="235">
        <v>-28.289000000000001</v>
      </c>
      <c r="H58" s="235">
        <v>-64.233999999999995</v>
      </c>
      <c r="I58" s="235">
        <v>-49.396000000000001</v>
      </c>
      <c r="J58" s="235">
        <v>-44.13</v>
      </c>
      <c r="K58" s="235">
        <v>-48.3</v>
      </c>
      <c r="L58" s="235">
        <v>-25.504000000000001</v>
      </c>
      <c r="M58" s="235">
        <v>-48.567</v>
      </c>
      <c r="N58" s="235">
        <v>-182.99199999999999</v>
      </c>
      <c r="O58" s="235">
        <v>-65.305999999999997</v>
      </c>
      <c r="P58" s="235">
        <v>-37.942</v>
      </c>
      <c r="Q58" s="235">
        <v>-73.787000000000006</v>
      </c>
      <c r="R58" s="235">
        <v>-40.765999999999998</v>
      </c>
      <c r="S58" s="235">
        <v>-6.4569999999999999</v>
      </c>
      <c r="T58" s="235">
        <v>-40.478000000000002</v>
      </c>
      <c r="U58" s="235">
        <v>-35.347000000000001</v>
      </c>
      <c r="V58" s="235">
        <v>-30.984000000000002</v>
      </c>
      <c r="W58" s="235">
        <v>-12.644</v>
      </c>
      <c r="X58" s="235">
        <v>-15.252000000000001</v>
      </c>
      <c r="Y58" s="235">
        <v>-52.765999999999998</v>
      </c>
      <c r="Z58" s="235">
        <v>-45.936</v>
      </c>
      <c r="AA58" s="235">
        <v>-47.3</v>
      </c>
      <c r="AB58" s="235">
        <v>-39.220999999999997</v>
      </c>
      <c r="AC58" s="235">
        <v>-35.222999999999999</v>
      </c>
      <c r="AD58" s="235">
        <v>-42.72146</v>
      </c>
      <c r="AE58" s="235">
        <v>-48.900089999999999</v>
      </c>
      <c r="AF58" s="235">
        <v>-17.894650000000002</v>
      </c>
      <c r="AG58" s="235">
        <v>-23.696210000000001</v>
      </c>
      <c r="AH58" s="235">
        <v>-7.1829008864099997</v>
      </c>
      <c r="AI58" s="252">
        <v>-13.3525170981</v>
      </c>
      <c r="AJ58" s="252">
        <v>-36.118000000000002</v>
      </c>
      <c r="AK58" s="252">
        <v>-38.566000000000003</v>
      </c>
      <c r="AL58" s="252">
        <v>-36.479999999999997</v>
      </c>
      <c r="AM58" s="252">
        <v>-38.226999999999997</v>
      </c>
      <c r="AN58" s="211"/>
      <c r="AO58" s="211"/>
      <c r="AP58" s="211"/>
      <c r="AQ58" s="211"/>
      <c r="AR58" s="211"/>
      <c r="AS58" s="211"/>
      <c r="AT58" s="211"/>
      <c r="AU58" s="211"/>
      <c r="AV58" s="211"/>
      <c r="AW58" s="211"/>
      <c r="AX58" s="211"/>
      <c r="AY58" s="211"/>
    </row>
    <row r="59" spans="1:1005" ht="15">
      <c r="A59" s="193">
        <f>YampaRiverInflow.TotalOutflow!A59</f>
        <v>45139</v>
      </c>
      <c r="B59" s="165">
        <v>-20.475999999999999</v>
      </c>
      <c r="C59" s="165">
        <v>-20.475999999999999</v>
      </c>
      <c r="D59" s="165">
        <v>-20.475999999999999</v>
      </c>
      <c r="E59" s="235">
        <v>-77.117000000000004</v>
      </c>
      <c r="F59" s="235">
        <v>-51.414000000000001</v>
      </c>
      <c r="G59" s="235">
        <v>-22.39</v>
      </c>
      <c r="H59" s="235">
        <v>-5.8449999999999998</v>
      </c>
      <c r="I59" s="235">
        <v>-16.213000000000001</v>
      </c>
      <c r="J59" s="235">
        <v>-13.936999999999999</v>
      </c>
      <c r="K59" s="235">
        <v>-23.998000000000001</v>
      </c>
      <c r="L59" s="235">
        <v>5.8440000000000003</v>
      </c>
      <c r="M59" s="235">
        <v>-37.121000000000002</v>
      </c>
      <c r="N59" s="235">
        <v>-39.380000000000003</v>
      </c>
      <c r="O59" s="235">
        <v>-27.815000000000001</v>
      </c>
      <c r="P59" s="235">
        <v>-14.052</v>
      </c>
      <c r="Q59" s="235">
        <v>-65.381</v>
      </c>
      <c r="R59" s="235">
        <v>-36.566000000000003</v>
      </c>
      <c r="S59" s="235">
        <v>-19.853999999999999</v>
      </c>
      <c r="T59" s="235">
        <v>-3.7530000000000001</v>
      </c>
      <c r="U59" s="235">
        <v>-2.8780000000000001</v>
      </c>
      <c r="V59" s="235">
        <v>-12.666</v>
      </c>
      <c r="W59" s="235">
        <v>-13.96</v>
      </c>
      <c r="X59" s="235">
        <v>-39.997999999999998</v>
      </c>
      <c r="Y59" s="235">
        <v>7.2850000000000001</v>
      </c>
      <c r="Z59" s="235">
        <v>-24.344000000000001</v>
      </c>
      <c r="AA59" s="235">
        <v>-33.448999999999998</v>
      </c>
      <c r="AB59" s="235">
        <v>-19.832000000000001</v>
      </c>
      <c r="AC59" s="235">
        <v>-46.258000000000003</v>
      </c>
      <c r="AD59" s="235">
        <v>-32.945339999999995</v>
      </c>
      <c r="AE59" s="235">
        <v>-39.458289999999998</v>
      </c>
      <c r="AF59" s="235">
        <v>-23.445790000000002</v>
      </c>
      <c r="AG59" s="235">
        <v>-14.44247</v>
      </c>
      <c r="AH59" s="235">
        <v>-5.3147564458200005</v>
      </c>
      <c r="AI59" s="252">
        <v>-18.306574451100001</v>
      </c>
      <c r="AJ59" s="252">
        <v>-15.141999999999999</v>
      </c>
      <c r="AK59" s="252">
        <v>5.0810000000000004</v>
      </c>
      <c r="AL59" s="252">
        <v>-16.428999999999998</v>
      </c>
      <c r="AM59" s="252">
        <v>-15.093999999999999</v>
      </c>
      <c r="AN59" s="211"/>
      <c r="AO59" s="211"/>
      <c r="AP59" s="211"/>
      <c r="AQ59" s="211"/>
      <c r="AR59" s="211"/>
      <c r="AS59" s="211"/>
      <c r="AT59" s="211"/>
      <c r="AU59" s="211"/>
      <c r="AV59" s="211"/>
      <c r="AW59" s="211"/>
      <c r="AX59" s="211"/>
      <c r="AY59" s="211"/>
    </row>
    <row r="60" spans="1:1005" ht="15">
      <c r="A60" s="193">
        <f>YampaRiverInflow.TotalOutflow!A60</f>
        <v>45170</v>
      </c>
      <c r="B60" s="165">
        <v>-21.643999999999998</v>
      </c>
      <c r="C60" s="165">
        <v>-21.643999999999998</v>
      </c>
      <c r="D60" s="165">
        <v>-21.643999999999998</v>
      </c>
      <c r="E60" s="235">
        <v>8.8550000000000004</v>
      </c>
      <c r="F60" s="235">
        <v>-45.326999999999998</v>
      </c>
      <c r="G60" s="235">
        <v>-12.705</v>
      </c>
      <c r="H60" s="235">
        <v>-21.931000000000001</v>
      </c>
      <c r="I60" s="235">
        <v>-11.678000000000001</v>
      </c>
      <c r="J60" s="235">
        <v>-16.454999999999998</v>
      </c>
      <c r="K60" s="235">
        <v>-15.521000000000001</v>
      </c>
      <c r="L60" s="235">
        <v>-12.746</v>
      </c>
      <c r="M60" s="235">
        <v>-31.334</v>
      </c>
      <c r="N60" s="235">
        <v>-19.856000000000002</v>
      </c>
      <c r="O60" s="235">
        <v>-41.415999999999997</v>
      </c>
      <c r="P60" s="235">
        <v>-22.555</v>
      </c>
      <c r="Q60" s="235">
        <v>0.85399999999999998</v>
      </c>
      <c r="R60" s="235">
        <v>-61.966000000000001</v>
      </c>
      <c r="S60" s="235">
        <v>-54.048999999999999</v>
      </c>
      <c r="T60" s="235">
        <v>-27.712</v>
      </c>
      <c r="U60" s="235">
        <v>-18.021999999999998</v>
      </c>
      <c r="V60" s="235">
        <v>-8.8450000000000006</v>
      </c>
      <c r="W60" s="235">
        <v>-17.966000000000001</v>
      </c>
      <c r="X60" s="235">
        <v>-5.1360000000000001</v>
      </c>
      <c r="Y60" s="235">
        <v>-10.974</v>
      </c>
      <c r="Z60" s="235">
        <v>-32.47</v>
      </c>
      <c r="AA60" s="235">
        <v>-35.090000000000003</v>
      </c>
      <c r="AB60" s="235">
        <v>-20.788</v>
      </c>
      <c r="AC60" s="235">
        <v>-50.804000000000002</v>
      </c>
      <c r="AD60" s="235">
        <v>-26.487169999999999</v>
      </c>
      <c r="AE60" s="235">
        <v>-30.253869999999999</v>
      </c>
      <c r="AF60" s="235">
        <v>-43.057809999999996</v>
      </c>
      <c r="AG60" s="235">
        <v>-36.350120000000004</v>
      </c>
      <c r="AH60" s="235">
        <v>-18.8728240509</v>
      </c>
      <c r="AI60" s="252">
        <v>-15.710973601100001</v>
      </c>
      <c r="AJ60" s="252">
        <v>14.304</v>
      </c>
      <c r="AK60" s="252">
        <v>-4.5</v>
      </c>
      <c r="AL60" s="252">
        <v>-45.348999999999997</v>
      </c>
      <c r="AM60" s="252">
        <v>-49.987000000000002</v>
      </c>
      <c r="AN60" s="211"/>
      <c r="AO60" s="211"/>
      <c r="AP60" s="211"/>
      <c r="AQ60" s="211"/>
      <c r="AR60" s="211"/>
      <c r="AS60" s="211"/>
      <c r="AT60" s="211"/>
      <c r="AU60" s="211"/>
      <c r="AV60" s="211"/>
      <c r="AW60" s="211"/>
      <c r="AX60" s="211"/>
      <c r="AY60" s="211"/>
    </row>
    <row r="61" spans="1:1005" ht="15">
      <c r="A61" s="193">
        <f>YampaRiverInflow.TotalOutflow!A61</f>
        <v>45200</v>
      </c>
      <c r="B61" s="165">
        <v>-15.755000000000001</v>
      </c>
      <c r="C61" s="165">
        <v>-15.755000000000001</v>
      </c>
      <c r="D61" s="165">
        <v>-15.755000000000001</v>
      </c>
      <c r="E61" s="235">
        <v>28.411000000000001</v>
      </c>
      <c r="F61" s="235">
        <v>15.292999999999999</v>
      </c>
      <c r="G61" s="235">
        <v>7.4790000000000001</v>
      </c>
      <c r="H61" s="235">
        <v>-7.4880000000000004</v>
      </c>
      <c r="I61" s="235">
        <v>-21.609000000000002</v>
      </c>
      <c r="J61" s="235">
        <v>-2.9830000000000001</v>
      </c>
      <c r="K61" s="235">
        <v>3.17</v>
      </c>
      <c r="L61" s="235">
        <v>-15.058</v>
      </c>
      <c r="M61" s="235">
        <v>-8.1869999999999994</v>
      </c>
      <c r="N61" s="235">
        <v>-13.262</v>
      </c>
      <c r="O61" s="235">
        <v>8.3439999999999994</v>
      </c>
      <c r="P61" s="235">
        <v>1.6279999999999999</v>
      </c>
      <c r="Q61" s="235">
        <v>-1.526</v>
      </c>
      <c r="R61" s="235">
        <v>0.55800000000000005</v>
      </c>
      <c r="S61" s="235">
        <v>-0.40699999999999997</v>
      </c>
      <c r="T61" s="235">
        <v>-3.3740000000000001</v>
      </c>
      <c r="U61" s="235">
        <v>10.401</v>
      </c>
      <c r="V61" s="235">
        <v>3.125</v>
      </c>
      <c r="W61" s="235">
        <v>0.16600000000000001</v>
      </c>
      <c r="X61" s="235">
        <v>26.085000000000001</v>
      </c>
      <c r="Y61" s="235">
        <v>-4.4400000000000004</v>
      </c>
      <c r="Z61" s="235">
        <v>7.4</v>
      </c>
      <c r="AA61" s="235">
        <v>-11.666</v>
      </c>
      <c r="AB61" s="235">
        <v>-2.7410000000000001</v>
      </c>
      <c r="AC61" s="235">
        <v>-4.4329999999999998</v>
      </c>
      <c r="AD61" s="235">
        <v>-10.08483</v>
      </c>
      <c r="AE61" s="235">
        <v>-27.032550000000001</v>
      </c>
      <c r="AF61" s="235">
        <v>-5.7554099999999995</v>
      </c>
      <c r="AG61" s="235">
        <v>-10.2515</v>
      </c>
      <c r="AH61" s="235">
        <v>-12.6998988852</v>
      </c>
      <c r="AI61" s="252">
        <v>-2.6646828313099999</v>
      </c>
      <c r="AJ61" s="252">
        <v>25.649000000000001</v>
      </c>
      <c r="AK61" s="252">
        <v>0.77100000000000002</v>
      </c>
      <c r="AL61" s="252">
        <v>4.673</v>
      </c>
      <c r="AM61" s="252">
        <v>-43.091999999999999</v>
      </c>
      <c r="AN61" s="211"/>
      <c r="AO61" s="211"/>
      <c r="AP61" s="211"/>
      <c r="AQ61" s="211"/>
      <c r="AR61" s="211"/>
      <c r="AS61" s="211"/>
      <c r="AT61" s="211"/>
      <c r="AU61" s="211"/>
      <c r="AV61" s="211"/>
      <c r="AW61" s="211"/>
      <c r="AX61" s="211"/>
      <c r="AY61" s="211"/>
    </row>
    <row r="62" spans="1:1005" ht="15">
      <c r="A62" s="193">
        <f>YampaRiverInflow.TotalOutflow!A62</f>
        <v>45231</v>
      </c>
      <c r="B62" s="165">
        <v>2.5249999999999999</v>
      </c>
      <c r="C62" s="165">
        <v>2.5249999999999999</v>
      </c>
      <c r="D62" s="165">
        <v>2.5249999999999999</v>
      </c>
      <c r="E62" s="235">
        <v>-24.338000000000001</v>
      </c>
      <c r="F62" s="235">
        <v>-14.114000000000001</v>
      </c>
      <c r="G62" s="235">
        <v>1.411</v>
      </c>
      <c r="H62" s="235">
        <v>5.4320000000000004</v>
      </c>
      <c r="I62" s="235">
        <v>11.315</v>
      </c>
      <c r="J62" s="235">
        <v>8.8170000000000002</v>
      </c>
      <c r="K62" s="235">
        <v>8.6760000000000002</v>
      </c>
      <c r="L62" s="235">
        <v>-7.5490000000000004</v>
      </c>
      <c r="M62" s="235">
        <v>1.3320000000000001</v>
      </c>
      <c r="N62" s="235">
        <v>8.9619999999999997</v>
      </c>
      <c r="O62" s="235">
        <v>4.5019999999999998</v>
      </c>
      <c r="P62" s="235">
        <v>13.975</v>
      </c>
      <c r="Q62" s="235">
        <v>6.8760000000000003</v>
      </c>
      <c r="R62" s="235">
        <v>-37.753999999999998</v>
      </c>
      <c r="S62" s="235">
        <v>12.58</v>
      </c>
      <c r="T62" s="235">
        <v>4.9530000000000003</v>
      </c>
      <c r="U62" s="235">
        <v>14.292</v>
      </c>
      <c r="V62" s="235">
        <v>10.398</v>
      </c>
      <c r="W62" s="235">
        <v>14.773</v>
      </c>
      <c r="X62" s="235">
        <v>2.8980000000000001</v>
      </c>
      <c r="Y62" s="235">
        <v>-5.16</v>
      </c>
      <c r="Z62" s="235">
        <v>8.36</v>
      </c>
      <c r="AA62" s="235">
        <v>0.24399999999999999</v>
      </c>
      <c r="AB62" s="235">
        <v>-2.194</v>
      </c>
      <c r="AC62" s="235">
        <v>-8.1240000000000006</v>
      </c>
      <c r="AD62" s="235">
        <v>-20.0396</v>
      </c>
      <c r="AE62" s="235">
        <v>-7.1350500000000006</v>
      </c>
      <c r="AF62" s="235">
        <v>-4.9749300000000005</v>
      </c>
      <c r="AG62" s="235">
        <v>-2.7747700000000002</v>
      </c>
      <c r="AH62" s="235">
        <v>-5.4642536803299997</v>
      </c>
      <c r="AI62" s="252">
        <v>13.381105650899999</v>
      </c>
      <c r="AJ62" s="252">
        <v>5.9569999999999999</v>
      </c>
      <c r="AK62" s="252">
        <v>17.582999999999998</v>
      </c>
      <c r="AL62" s="252">
        <v>-56.331000000000003</v>
      </c>
      <c r="AM62" s="252">
        <v>-30.108000000000001</v>
      </c>
      <c r="AN62" s="211"/>
      <c r="AO62" s="211"/>
      <c r="AP62" s="211"/>
      <c r="AQ62" s="211"/>
      <c r="AR62" s="211"/>
      <c r="AS62" s="211"/>
      <c r="AT62" s="211"/>
      <c r="AU62" s="211"/>
      <c r="AV62" s="211"/>
      <c r="AW62" s="211"/>
      <c r="AX62" s="211"/>
      <c r="AY62" s="211"/>
    </row>
    <row r="63" spans="1:1005" ht="15">
      <c r="A63" s="193">
        <f>YampaRiverInflow.TotalOutflow!A63</f>
        <v>45261</v>
      </c>
      <c r="B63" s="165">
        <v>10.83</v>
      </c>
      <c r="C63" s="165">
        <v>10.83</v>
      </c>
      <c r="D63" s="165">
        <v>10.83</v>
      </c>
      <c r="E63" s="235">
        <v>-52.756999999999998</v>
      </c>
      <c r="F63" s="235">
        <v>-68.424999999999997</v>
      </c>
      <c r="G63" s="235">
        <v>-26.193000000000001</v>
      </c>
      <c r="H63" s="235">
        <v>-1.996</v>
      </c>
      <c r="I63" s="235">
        <v>1.087</v>
      </c>
      <c r="J63" s="235">
        <v>7.093</v>
      </c>
      <c r="K63" s="235">
        <v>18.335000000000001</v>
      </c>
      <c r="L63" s="235">
        <v>4.6580000000000004</v>
      </c>
      <c r="M63" s="235">
        <v>11.409000000000001</v>
      </c>
      <c r="N63" s="235">
        <v>18.884</v>
      </c>
      <c r="O63" s="235">
        <v>6.4809999999999999</v>
      </c>
      <c r="P63" s="235">
        <v>-1.6890000000000001</v>
      </c>
      <c r="Q63" s="235">
        <v>-26.622</v>
      </c>
      <c r="R63" s="235">
        <v>-69.311999999999998</v>
      </c>
      <c r="S63" s="235">
        <v>30.471</v>
      </c>
      <c r="T63" s="235">
        <v>12.734</v>
      </c>
      <c r="U63" s="235">
        <v>16.88</v>
      </c>
      <c r="V63" s="235">
        <v>5.86</v>
      </c>
      <c r="W63" s="235">
        <v>7.444</v>
      </c>
      <c r="X63" s="235">
        <v>33.223999999999997</v>
      </c>
      <c r="Y63" s="235">
        <v>12.48</v>
      </c>
      <c r="Z63" s="235">
        <v>17.550999999999998</v>
      </c>
      <c r="AA63" s="235">
        <v>6.2709999999999999</v>
      </c>
      <c r="AB63" s="235">
        <v>38.814999999999998</v>
      </c>
      <c r="AC63" s="235">
        <v>9.5690000000000008</v>
      </c>
      <c r="AD63" s="235">
        <v>34.180550000000004</v>
      </c>
      <c r="AE63" s="235">
        <v>4.3811200000000001</v>
      </c>
      <c r="AF63" s="235">
        <v>12.84577</v>
      </c>
      <c r="AG63" s="235">
        <v>-9.6169899999999995</v>
      </c>
      <c r="AH63" s="235">
        <v>8.3672790060800004</v>
      </c>
      <c r="AI63" s="252">
        <v>22.5435745029</v>
      </c>
      <c r="AJ63" s="252">
        <v>-13.081</v>
      </c>
      <c r="AK63" s="252">
        <v>-31.75</v>
      </c>
      <c r="AL63" s="252">
        <v>-93.247</v>
      </c>
      <c r="AM63" s="252">
        <v>-29.280999999999999</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v>21.234999999999999</v>
      </c>
      <c r="C4" s="165">
        <v>21.234999999999999</v>
      </c>
      <c r="D4" s="165">
        <v>21.234999999999999</v>
      </c>
      <c r="E4" s="235">
        <f ca="1">INDEX(INDIRECT("DvsToPkr_"&amp;E$2+YEAR($A4)-YEAR($A$4)),MONTH($A4))/1000</f>
        <v>-20.010999999999999</v>
      </c>
      <c r="F4" s="235">
        <f t="shared" ref="F4:AI12" ca="1" si="0">INDEX(INDIRECT("DvsToPkr_"&amp;F$2+YEAR($A4)-YEAR($A$4)),MONTH($A4))/1000</f>
        <v>8.234</v>
      </c>
      <c r="G4" s="235">
        <f t="shared" ca="1" si="0"/>
        <v>-68.331000000000003</v>
      </c>
      <c r="H4" s="235">
        <f t="shared" ca="1" si="0"/>
        <v>20.085000000000001</v>
      </c>
      <c r="I4" s="235">
        <f t="shared" ca="1" si="0"/>
        <v>31.077999999999999</v>
      </c>
      <c r="J4" s="235">
        <f t="shared" ca="1" si="0"/>
        <v>41.271999999999998</v>
      </c>
      <c r="K4" s="235">
        <f t="shared" ca="1" si="0"/>
        <v>10.534000000000001</v>
      </c>
      <c r="L4" s="235">
        <f t="shared" ca="1" si="0"/>
        <v>78.471000000000004</v>
      </c>
      <c r="M4" s="235">
        <f t="shared" ca="1" si="0"/>
        <v>15.356</v>
      </c>
      <c r="N4" s="235">
        <f t="shared" ca="1" si="0"/>
        <v>14.651</v>
      </c>
      <c r="O4" s="235">
        <f t="shared" ca="1" si="0"/>
        <v>30.507000000000001</v>
      </c>
      <c r="P4" s="235">
        <f t="shared" ca="1" si="0"/>
        <v>18.114999999999998</v>
      </c>
      <c r="Q4" s="235">
        <f t="shared" ca="1" si="0"/>
        <v>101.17700000000001</v>
      </c>
      <c r="R4" s="235">
        <f t="shared" ca="1" si="0"/>
        <v>19.384</v>
      </c>
      <c r="S4" s="235">
        <f t="shared" ca="1" si="0"/>
        <v>30.748000000000001</v>
      </c>
      <c r="T4" s="235">
        <f t="shared" ca="1" si="0"/>
        <v>9.8130000000000006</v>
      </c>
      <c r="U4" s="235">
        <f t="shared" ca="1" si="0"/>
        <v>-4.5359999999999996</v>
      </c>
      <c r="V4" s="235">
        <f t="shared" ca="1" si="0"/>
        <v>13.925000000000001</v>
      </c>
      <c r="W4" s="235">
        <f t="shared" ca="1" si="0"/>
        <v>62.106999999999999</v>
      </c>
      <c r="X4" s="235">
        <f t="shared" ca="1" si="0"/>
        <v>30.138999999999999</v>
      </c>
      <c r="Y4" s="235">
        <f t="shared" ca="1" si="0"/>
        <v>34.121000000000002</v>
      </c>
      <c r="Z4" s="235">
        <f t="shared" ca="1" si="0"/>
        <v>0.29199999999999998</v>
      </c>
      <c r="AA4" s="235">
        <f t="shared" ca="1" si="0"/>
        <v>8.3659999999999997</v>
      </c>
      <c r="AB4" s="235">
        <f t="shared" ca="1" si="0"/>
        <v>7.298</v>
      </c>
      <c r="AC4" s="235">
        <f t="shared" ca="1" si="0"/>
        <v>137.148</v>
      </c>
      <c r="AD4" s="235">
        <f t="shared" ca="1" si="0"/>
        <v>5.109</v>
      </c>
      <c r="AE4" s="235">
        <f t="shared" ca="1" si="0"/>
        <v>9.6739999999999995</v>
      </c>
      <c r="AF4" s="235">
        <f t="shared" ca="1" si="0"/>
        <v>13.996</v>
      </c>
      <c r="AG4" s="235">
        <f t="shared" ca="1" si="0"/>
        <v>3.7160000000000002</v>
      </c>
      <c r="AH4" s="235">
        <f t="shared" ca="1" si="0"/>
        <v>41.649769999999997</v>
      </c>
      <c r="AI4" s="235">
        <f t="shared" ca="1" si="0"/>
        <v>7.6267299999999993</v>
      </c>
      <c r="AJ4" s="235">
        <f t="shared" ref="AJ4:AM19" ca="1" si="1">INDEX(INDIRECT("DvsToPkr_"&amp;AJ$2+YEAR($A4)-YEAR($A$4)),MONTH($A4))/1000</f>
        <v>11.469899999999999</v>
      </c>
      <c r="AK4" s="235">
        <f t="shared" ca="1" si="1"/>
        <v>17.2136</v>
      </c>
      <c r="AL4" s="235">
        <f t="shared" ca="1" si="1"/>
        <v>12.568142775</v>
      </c>
      <c r="AM4" s="235">
        <f t="shared" ca="1" si="1"/>
        <v>17.4341776228</v>
      </c>
    </row>
    <row r="5" spans="1:54" ht="15">
      <c r="A5" s="193">
        <f>YampaRiverInflow.TotalOutflow!A5</f>
        <v>43497</v>
      </c>
      <c r="B5" s="165">
        <v>11.202999999999999</v>
      </c>
      <c r="C5" s="165">
        <v>11.202999999999999</v>
      </c>
      <c r="D5" s="165">
        <v>11.202999999999999</v>
      </c>
      <c r="E5" s="235">
        <v>-32.098999999999997</v>
      </c>
      <c r="F5" s="235">
        <v>-10.874000000000001</v>
      </c>
      <c r="G5" s="235">
        <v>24.474</v>
      </c>
      <c r="H5" s="235">
        <v>-42.707000000000001</v>
      </c>
      <c r="I5" s="235">
        <v>17.422999999999998</v>
      </c>
      <c r="J5" s="235">
        <v>20.231999999999999</v>
      </c>
      <c r="K5" s="235">
        <v>-6.8810000000000002</v>
      </c>
      <c r="L5" s="235">
        <v>38.478000000000002</v>
      </c>
      <c r="M5" s="235">
        <v>38.890999999999998</v>
      </c>
      <c r="N5" s="235">
        <v>7.3949999999999996</v>
      </c>
      <c r="O5" s="235">
        <v>44.286999999999999</v>
      </c>
      <c r="P5" s="235">
        <v>29.244</v>
      </c>
      <c r="Q5" s="235">
        <v>221.904</v>
      </c>
      <c r="R5" s="235">
        <v>10.265000000000001</v>
      </c>
      <c r="S5" s="235">
        <v>85.662000000000006</v>
      </c>
      <c r="T5" s="235">
        <v>11.233000000000001</v>
      </c>
      <c r="U5" s="235">
        <v>13.169</v>
      </c>
      <c r="V5" s="235">
        <v>35.386000000000003</v>
      </c>
      <c r="W5" s="235">
        <v>17.077000000000002</v>
      </c>
      <c r="X5" s="235">
        <v>13.38</v>
      </c>
      <c r="Y5" s="235">
        <v>16.087</v>
      </c>
      <c r="Z5" s="235">
        <v>-0.86599999999999999</v>
      </c>
      <c r="AA5" s="235">
        <v>23.463000000000001</v>
      </c>
      <c r="AB5" s="235">
        <v>14.08</v>
      </c>
      <c r="AC5" s="235">
        <v>174.58199999999999</v>
      </c>
      <c r="AD5" s="235">
        <v>11.07</v>
      </c>
      <c r="AE5" s="235">
        <v>-5.6680000000000001</v>
      </c>
      <c r="AF5" s="235">
        <v>3.0179999999999998</v>
      </c>
      <c r="AG5" s="235">
        <v>14.69</v>
      </c>
      <c r="AH5" s="235">
        <v>8.8202999999999996</v>
      </c>
      <c r="AI5" s="235">
        <v>14.744759999999999</v>
      </c>
      <c r="AJ5" s="235">
        <v>10.63569</v>
      </c>
      <c r="AK5" s="235">
        <v>3.61049</v>
      </c>
      <c r="AL5" s="235">
        <v>19.494754710900001</v>
      </c>
      <c r="AM5" s="235">
        <v>9.1826606062200007</v>
      </c>
    </row>
    <row r="6" spans="1:54" ht="15">
      <c r="A6" s="193">
        <f>YampaRiverInflow.TotalOutflow!A6</f>
        <v>43525</v>
      </c>
      <c r="B6" s="165">
        <v>7.1580000000000004</v>
      </c>
      <c r="C6" s="165">
        <v>7.1580000000000004</v>
      </c>
      <c r="D6" s="165">
        <v>7.1580000000000004</v>
      </c>
      <c r="E6" s="235">
        <v>-63.835000000000001</v>
      </c>
      <c r="F6" s="235">
        <v>-26.42</v>
      </c>
      <c r="G6" s="235">
        <v>59.759</v>
      </c>
      <c r="H6" s="235">
        <v>26.506</v>
      </c>
      <c r="I6" s="235">
        <v>96.531999999999996</v>
      </c>
      <c r="J6" s="235">
        <v>17.710999999999999</v>
      </c>
      <c r="K6" s="235">
        <v>-1.42</v>
      </c>
      <c r="L6" s="235">
        <v>43.502000000000002</v>
      </c>
      <c r="M6" s="235">
        <v>-6.4089999999999998</v>
      </c>
      <c r="N6" s="235">
        <v>8.8800000000000008</v>
      </c>
      <c r="O6" s="235">
        <v>37.970999999999997</v>
      </c>
      <c r="P6" s="235">
        <v>61.314999999999998</v>
      </c>
      <c r="Q6" s="235">
        <v>316.43099999999998</v>
      </c>
      <c r="R6" s="235">
        <v>30.523</v>
      </c>
      <c r="S6" s="235">
        <v>99.09</v>
      </c>
      <c r="T6" s="235">
        <v>0.26700000000000002</v>
      </c>
      <c r="U6" s="235">
        <v>21.556999999999999</v>
      </c>
      <c r="V6" s="235">
        <v>29.812999999999999</v>
      </c>
      <c r="W6" s="235">
        <v>17.334</v>
      </c>
      <c r="X6" s="235">
        <v>4.55</v>
      </c>
      <c r="Y6" s="235">
        <v>29.456</v>
      </c>
      <c r="Z6" s="235">
        <v>7.5919999999999996</v>
      </c>
      <c r="AA6" s="235">
        <v>0.58599999999999997</v>
      </c>
      <c r="AB6" s="235">
        <v>5.9260000000000002</v>
      </c>
      <c r="AC6" s="235">
        <v>168.72399999999999</v>
      </c>
      <c r="AD6" s="235">
        <v>24.416</v>
      </c>
      <c r="AE6" s="235">
        <v>16.087</v>
      </c>
      <c r="AF6" s="235">
        <v>3.2</v>
      </c>
      <c r="AG6" s="235">
        <v>10.916</v>
      </c>
      <c r="AH6" s="235">
        <v>55.120930000000001</v>
      </c>
      <c r="AI6" s="235">
        <v>5.3349099999999998</v>
      </c>
      <c r="AJ6" s="235">
        <v>8.3023799999999994</v>
      </c>
      <c r="AK6" s="235">
        <v>7.6192200000000003</v>
      </c>
      <c r="AL6" s="235">
        <v>-3.1343052999900003</v>
      </c>
      <c r="AM6" s="235">
        <v>3.17213907435</v>
      </c>
    </row>
    <row r="7" spans="1:54" ht="15">
      <c r="A7" s="193">
        <f>YampaRiverInflow.TotalOutflow!A7</f>
        <v>43556</v>
      </c>
      <c r="B7" s="165">
        <v>16.3</v>
      </c>
      <c r="C7" s="165">
        <v>16.3</v>
      </c>
      <c r="D7" s="165">
        <v>16.3</v>
      </c>
      <c r="E7" s="235">
        <v>-50.832999999999998</v>
      </c>
      <c r="F7" s="235">
        <v>-3.6080000000000001</v>
      </c>
      <c r="G7" s="235">
        <v>-89.194000000000003</v>
      </c>
      <c r="H7" s="235">
        <v>49.36</v>
      </c>
      <c r="I7" s="235">
        <v>53.290999999999997</v>
      </c>
      <c r="J7" s="235">
        <v>25.484000000000002</v>
      </c>
      <c r="K7" s="235">
        <v>-15.704000000000001</v>
      </c>
      <c r="L7" s="235">
        <v>2.6739999999999999</v>
      </c>
      <c r="M7" s="235">
        <v>9.9689999999999994</v>
      </c>
      <c r="N7" s="235">
        <v>14.242000000000001</v>
      </c>
      <c r="O7" s="235">
        <v>68.507000000000005</v>
      </c>
      <c r="P7" s="235">
        <v>34.072000000000003</v>
      </c>
      <c r="Q7" s="235">
        <v>40.68</v>
      </c>
      <c r="R7" s="235">
        <v>13.753</v>
      </c>
      <c r="S7" s="235">
        <v>16.016999999999999</v>
      </c>
      <c r="T7" s="235">
        <v>14.180999999999999</v>
      </c>
      <c r="U7" s="235">
        <v>10.909000000000001</v>
      </c>
      <c r="V7" s="235">
        <v>31.158000000000001</v>
      </c>
      <c r="W7" s="235">
        <v>9.2080000000000002</v>
      </c>
      <c r="X7" s="235">
        <v>5.04</v>
      </c>
      <c r="Y7" s="235">
        <v>53.372999999999998</v>
      </c>
      <c r="Z7" s="235">
        <v>10.19</v>
      </c>
      <c r="AA7" s="235">
        <v>22.326000000000001</v>
      </c>
      <c r="AB7" s="235">
        <v>12.529</v>
      </c>
      <c r="AC7" s="235">
        <v>16.698</v>
      </c>
      <c r="AD7" s="235">
        <v>14.458</v>
      </c>
      <c r="AE7" s="235">
        <v>15.693</v>
      </c>
      <c r="AF7" s="235">
        <v>12.19</v>
      </c>
      <c r="AG7" s="235">
        <v>15.191000000000001</v>
      </c>
      <c r="AH7" s="235">
        <v>34.110879999999995</v>
      </c>
      <c r="AI7" s="235">
        <v>18.928849999999997</v>
      </c>
      <c r="AJ7" s="235">
        <v>23.699870000000001</v>
      </c>
      <c r="AK7" s="235">
        <v>14.320200000000002</v>
      </c>
      <c r="AL7" s="235">
        <v>23.981204488899998</v>
      </c>
      <c r="AM7" s="235">
        <v>12.6252825743</v>
      </c>
    </row>
    <row r="8" spans="1:54" ht="15">
      <c r="A8" s="193">
        <f>YampaRiverInflow.TotalOutflow!A8</f>
        <v>43586</v>
      </c>
      <c r="B8" s="165">
        <v>14.667999999999999</v>
      </c>
      <c r="C8" s="165">
        <v>14.667999999999999</v>
      </c>
      <c r="D8" s="165">
        <v>14.667999999999999</v>
      </c>
      <c r="E8" s="235">
        <v>-15.445</v>
      </c>
      <c r="F8" s="235">
        <v>-30.884</v>
      </c>
      <c r="G8" s="235">
        <v>-80.722999999999999</v>
      </c>
      <c r="H8" s="235">
        <v>-14.659000000000001</v>
      </c>
      <c r="I8" s="235">
        <v>23.445</v>
      </c>
      <c r="J8" s="235">
        <v>-44.76</v>
      </c>
      <c r="K8" s="235">
        <v>4.5609999999999999</v>
      </c>
      <c r="L8" s="235">
        <v>-17.443000000000001</v>
      </c>
      <c r="M8" s="235">
        <v>33.575000000000003</v>
      </c>
      <c r="N8" s="235">
        <v>29.093</v>
      </c>
      <c r="O8" s="235">
        <v>35.158000000000001</v>
      </c>
      <c r="P8" s="235">
        <v>30.619</v>
      </c>
      <c r="Q8" s="235">
        <v>51.445999999999998</v>
      </c>
      <c r="R8" s="235">
        <v>147.43199999999999</v>
      </c>
      <c r="S8" s="235">
        <v>31.465</v>
      </c>
      <c r="T8" s="235">
        <v>16.225000000000001</v>
      </c>
      <c r="U8" s="235">
        <v>15.988</v>
      </c>
      <c r="V8" s="235">
        <v>22.762</v>
      </c>
      <c r="W8" s="235">
        <v>16.884</v>
      </c>
      <c r="X8" s="235">
        <v>8.0370000000000008</v>
      </c>
      <c r="Y8" s="235">
        <v>0.76700000000000002</v>
      </c>
      <c r="Z8" s="235">
        <v>15.06</v>
      </c>
      <c r="AA8" s="235">
        <v>18.966999999999999</v>
      </c>
      <c r="AB8" s="235">
        <v>6.8140000000000001</v>
      </c>
      <c r="AC8" s="235">
        <v>10.48</v>
      </c>
      <c r="AD8" s="235">
        <v>-4.4349999999999996</v>
      </c>
      <c r="AE8" s="235">
        <v>13.545999999999999</v>
      </c>
      <c r="AF8" s="235">
        <v>14.374000000000001</v>
      </c>
      <c r="AG8" s="235">
        <v>20.312000000000001</v>
      </c>
      <c r="AH8" s="235">
        <v>24.09412</v>
      </c>
      <c r="AI8" s="235">
        <v>17.2925</v>
      </c>
      <c r="AJ8" s="235">
        <v>26.04485</v>
      </c>
      <c r="AK8" s="235">
        <v>20.55932</v>
      </c>
      <c r="AL8" s="235">
        <v>-2.9233854721500001</v>
      </c>
      <c r="AM8" s="235">
        <v>20.635423071599998</v>
      </c>
    </row>
    <row r="9" spans="1:54" ht="15">
      <c r="A9" s="193">
        <f>YampaRiverInflow.TotalOutflow!A9</f>
        <v>43617</v>
      </c>
      <c r="B9" s="165">
        <v>12.763</v>
      </c>
      <c r="C9" s="165">
        <v>12.763</v>
      </c>
      <c r="D9" s="165">
        <v>12.763</v>
      </c>
      <c r="E9" s="235">
        <v>-42.570999999999998</v>
      </c>
      <c r="F9" s="235">
        <v>-23.359000000000002</v>
      </c>
      <c r="G9" s="235">
        <v>-170.375</v>
      </c>
      <c r="H9" s="235">
        <v>-68.215000000000003</v>
      </c>
      <c r="I9" s="235">
        <v>17.126000000000001</v>
      </c>
      <c r="J9" s="235">
        <v>9.0709999999999997</v>
      </c>
      <c r="K9" s="235">
        <v>12.688000000000001</v>
      </c>
      <c r="L9" s="235">
        <v>3.8149999999999999</v>
      </c>
      <c r="M9" s="235">
        <v>18.376000000000001</v>
      </c>
      <c r="N9" s="235">
        <v>10.868</v>
      </c>
      <c r="O9" s="235">
        <v>38.33</v>
      </c>
      <c r="P9" s="235">
        <v>17.908000000000001</v>
      </c>
      <c r="Q9" s="235">
        <v>23.242999999999999</v>
      </c>
      <c r="R9" s="235">
        <v>149.01400000000001</v>
      </c>
      <c r="S9" s="235">
        <v>25.635000000000002</v>
      </c>
      <c r="T9" s="235">
        <v>16.579999999999998</v>
      </c>
      <c r="U9" s="235">
        <v>17.053999999999998</v>
      </c>
      <c r="V9" s="235">
        <v>19.07</v>
      </c>
      <c r="W9" s="235">
        <v>13.257999999999999</v>
      </c>
      <c r="X9" s="235">
        <v>52.686</v>
      </c>
      <c r="Y9" s="235">
        <v>31.236000000000001</v>
      </c>
      <c r="Z9" s="235">
        <v>9.4260000000000002</v>
      </c>
      <c r="AA9" s="235">
        <v>11.861000000000001</v>
      </c>
      <c r="AB9" s="235">
        <v>3.2530000000000001</v>
      </c>
      <c r="AC9" s="235">
        <v>10.676</v>
      </c>
      <c r="AD9" s="235">
        <v>-12.563000000000001</v>
      </c>
      <c r="AE9" s="235">
        <v>10.95</v>
      </c>
      <c r="AF9" s="235">
        <v>4.9080000000000004</v>
      </c>
      <c r="AG9" s="235">
        <v>20.478999999999999</v>
      </c>
      <c r="AH9" s="235">
        <v>23.339099999999998</v>
      </c>
      <c r="AI9" s="235">
        <v>14.779639999999999</v>
      </c>
      <c r="AJ9" s="235">
        <v>10.374750000000001</v>
      </c>
      <c r="AK9" s="235">
        <v>15.253579999999999</v>
      </c>
      <c r="AL9" s="235">
        <v>10.8723748103</v>
      </c>
      <c r="AM9" s="235">
        <v>19.2537612671</v>
      </c>
    </row>
    <row r="10" spans="1:54" ht="15">
      <c r="A10" s="193">
        <f>YampaRiverInflow.TotalOutflow!A10</f>
        <v>43647</v>
      </c>
      <c r="B10" s="165">
        <v>20.57</v>
      </c>
      <c r="C10" s="165">
        <v>20.57</v>
      </c>
      <c r="D10" s="165">
        <v>20.57</v>
      </c>
      <c r="E10" s="235">
        <v>-60.779000000000003</v>
      </c>
      <c r="F10" s="235">
        <v>-56.558999999999997</v>
      </c>
      <c r="G10" s="235">
        <v>-126.367</v>
      </c>
      <c r="H10" s="235">
        <v>-44.088999999999999</v>
      </c>
      <c r="I10" s="235">
        <v>31.13</v>
      </c>
      <c r="J10" s="235">
        <v>-0.70799999999999996</v>
      </c>
      <c r="K10" s="235">
        <v>17.495000000000001</v>
      </c>
      <c r="L10" s="235">
        <v>-0.90900000000000003</v>
      </c>
      <c r="M10" s="235">
        <v>22.303000000000001</v>
      </c>
      <c r="N10" s="235">
        <v>26.056000000000001</v>
      </c>
      <c r="O10" s="235">
        <v>37.981000000000002</v>
      </c>
      <c r="P10" s="235">
        <v>46.884999999999998</v>
      </c>
      <c r="Q10" s="235">
        <v>38.639000000000003</v>
      </c>
      <c r="R10" s="235">
        <v>161.97499999999999</v>
      </c>
      <c r="S10" s="235">
        <v>38.319000000000003</v>
      </c>
      <c r="T10" s="235">
        <v>19.699000000000002</v>
      </c>
      <c r="U10" s="235">
        <v>17.989999999999998</v>
      </c>
      <c r="V10" s="235">
        <v>13.172000000000001</v>
      </c>
      <c r="W10" s="235">
        <v>40.615000000000002</v>
      </c>
      <c r="X10" s="235">
        <v>26.545000000000002</v>
      </c>
      <c r="Y10" s="235">
        <v>25.422999999999998</v>
      </c>
      <c r="Z10" s="235">
        <v>13.888999999999999</v>
      </c>
      <c r="AA10" s="235">
        <v>15.146000000000001</v>
      </c>
      <c r="AB10" s="235">
        <v>6.6020000000000003</v>
      </c>
      <c r="AC10" s="235">
        <v>10.079000000000001</v>
      </c>
      <c r="AD10" s="235">
        <v>4.5090000000000003</v>
      </c>
      <c r="AE10" s="235">
        <v>26.234000000000002</v>
      </c>
      <c r="AF10" s="235">
        <v>12.146000000000001</v>
      </c>
      <c r="AG10" s="235">
        <v>17.390999999999998</v>
      </c>
      <c r="AH10" s="235">
        <v>17.51343</v>
      </c>
      <c r="AI10" s="235">
        <v>34.483599999999996</v>
      </c>
      <c r="AJ10" s="235">
        <v>45.963620000000006</v>
      </c>
      <c r="AK10" s="235">
        <v>28.082819999999998</v>
      </c>
      <c r="AL10" s="235">
        <v>19.215399487300001</v>
      </c>
      <c r="AM10" s="235">
        <v>17.603711951099999</v>
      </c>
    </row>
    <row r="11" spans="1:54" ht="15">
      <c r="A11" s="193">
        <f>YampaRiverInflow.TotalOutflow!A11</f>
        <v>43678</v>
      </c>
      <c r="B11" s="165">
        <v>22.564</v>
      </c>
      <c r="C11" s="165">
        <v>22.564</v>
      </c>
      <c r="D11" s="165">
        <v>22.564</v>
      </c>
      <c r="E11" s="235">
        <v>-38.963999999999999</v>
      </c>
      <c r="F11" s="235">
        <v>-34.012</v>
      </c>
      <c r="G11" s="235">
        <v>6.7279999999999998</v>
      </c>
      <c r="H11" s="235">
        <v>36.843000000000004</v>
      </c>
      <c r="I11" s="235">
        <v>32.896999999999998</v>
      </c>
      <c r="J11" s="235">
        <v>15.759</v>
      </c>
      <c r="K11" s="235">
        <v>30.661000000000001</v>
      </c>
      <c r="L11" s="235">
        <v>55</v>
      </c>
      <c r="M11" s="235">
        <v>48.677</v>
      </c>
      <c r="N11" s="235">
        <v>33.113</v>
      </c>
      <c r="O11" s="235">
        <v>45.93</v>
      </c>
      <c r="P11" s="235">
        <v>51.271000000000001</v>
      </c>
      <c r="Q11" s="235">
        <v>50.551000000000002</v>
      </c>
      <c r="R11" s="235">
        <v>39.052</v>
      </c>
      <c r="S11" s="235">
        <v>28.867000000000001</v>
      </c>
      <c r="T11" s="235">
        <v>22.442</v>
      </c>
      <c r="U11" s="235">
        <v>26.152999999999999</v>
      </c>
      <c r="V11" s="235">
        <v>32.817999999999998</v>
      </c>
      <c r="W11" s="235">
        <v>21.527999999999999</v>
      </c>
      <c r="X11" s="235">
        <v>35.834000000000003</v>
      </c>
      <c r="Y11" s="235">
        <v>31.181000000000001</v>
      </c>
      <c r="Z11" s="235">
        <v>15.63</v>
      </c>
      <c r="AA11" s="235">
        <v>23.109000000000002</v>
      </c>
      <c r="AB11" s="235">
        <v>11.401</v>
      </c>
      <c r="AC11" s="235">
        <v>31.262</v>
      </c>
      <c r="AD11" s="235">
        <v>3.68</v>
      </c>
      <c r="AE11" s="235">
        <v>14.694000000000001</v>
      </c>
      <c r="AF11" s="235">
        <v>25.271000000000001</v>
      </c>
      <c r="AG11" s="235">
        <v>24.695</v>
      </c>
      <c r="AH11" s="235">
        <v>21.273709999999998</v>
      </c>
      <c r="AI11" s="235">
        <v>24.753779999999999</v>
      </c>
      <c r="AJ11" s="235">
        <v>25.619619999999998</v>
      </c>
      <c r="AK11" s="235">
        <v>36.973279999999995</v>
      </c>
      <c r="AL11" s="235">
        <v>26.050836177000001</v>
      </c>
      <c r="AM11" s="235">
        <v>15.572127335099999</v>
      </c>
    </row>
    <row r="12" spans="1:54" ht="15">
      <c r="A12" s="193">
        <f>YampaRiverInflow.TotalOutflow!A12</f>
        <v>43709</v>
      </c>
      <c r="B12" s="165">
        <v>16.995999999999999</v>
      </c>
      <c r="C12" s="165">
        <v>16.995999999999999</v>
      </c>
      <c r="D12" s="165">
        <v>16.995999999999999</v>
      </c>
      <c r="E12" s="235">
        <v>42.127000000000002</v>
      </c>
      <c r="F12" s="235">
        <v>-1.2290000000000001</v>
      </c>
      <c r="G12" s="235">
        <v>-33.959000000000003</v>
      </c>
      <c r="H12" s="235">
        <v>31.548999999999999</v>
      </c>
      <c r="I12" s="235">
        <v>18.584</v>
      </c>
      <c r="J12" s="235">
        <v>20.257999999999999</v>
      </c>
      <c r="K12" s="235">
        <v>40.121000000000002</v>
      </c>
      <c r="L12" s="235">
        <v>42.011000000000003</v>
      </c>
      <c r="M12" s="235">
        <v>32.043999999999997</v>
      </c>
      <c r="N12" s="235">
        <v>34.625999999999998</v>
      </c>
      <c r="O12" s="235">
        <v>44.92</v>
      </c>
      <c r="P12" s="235">
        <v>38.738</v>
      </c>
      <c r="Q12" s="235">
        <v>36.225999999999999</v>
      </c>
      <c r="R12" s="235">
        <v>28.126000000000001</v>
      </c>
      <c r="S12" s="235">
        <v>31.236000000000001</v>
      </c>
      <c r="T12" s="235">
        <v>22.335000000000001</v>
      </c>
      <c r="U12" s="235">
        <v>48.393999999999998</v>
      </c>
      <c r="V12" s="235">
        <v>28.478999999999999</v>
      </c>
      <c r="W12" s="235">
        <v>11.491</v>
      </c>
      <c r="X12" s="235">
        <v>18.042999999999999</v>
      </c>
      <c r="Y12" s="235">
        <v>23.867999999999999</v>
      </c>
      <c r="Z12" s="235">
        <v>14.974</v>
      </c>
      <c r="AA12" s="235">
        <v>17.042999999999999</v>
      </c>
      <c r="AB12" s="235">
        <v>23.401</v>
      </c>
      <c r="AC12" s="235">
        <v>6.1059999999999999</v>
      </c>
      <c r="AD12" s="235">
        <v>5.0819999999999999</v>
      </c>
      <c r="AE12" s="235">
        <v>18.600999999999999</v>
      </c>
      <c r="AF12" s="235">
        <v>14.476000000000001</v>
      </c>
      <c r="AG12" s="235">
        <v>21.350999999999999</v>
      </c>
      <c r="AH12" s="235">
        <v>17.48638</v>
      </c>
      <c r="AI12" s="235">
        <v>30.457650000000001</v>
      </c>
      <c r="AJ12" s="235">
        <v>31.318210000000001</v>
      </c>
      <c r="AK12" s="235">
        <v>23.158259999999999</v>
      </c>
      <c r="AL12" s="235">
        <v>13.2491374797</v>
      </c>
      <c r="AM12" s="235">
        <v>19.184875404</v>
      </c>
    </row>
    <row r="13" spans="1:54" ht="15">
      <c r="A13" s="193">
        <f>YampaRiverInflow.TotalOutflow!A13</f>
        <v>43739</v>
      </c>
      <c r="B13" s="165">
        <v>22.731999999999999</v>
      </c>
      <c r="C13" s="165">
        <v>22.731999999999999</v>
      </c>
      <c r="D13" s="165">
        <v>22.731999999999999</v>
      </c>
      <c r="E13" s="235">
        <v>13.193</v>
      </c>
      <c r="F13" s="235">
        <v>-2.6909999999999998</v>
      </c>
      <c r="G13" s="235">
        <v>-40.167999999999999</v>
      </c>
      <c r="H13" s="235">
        <v>31.16</v>
      </c>
      <c r="I13" s="235">
        <v>36.676000000000002</v>
      </c>
      <c r="J13" s="235">
        <v>34.716000000000001</v>
      </c>
      <c r="K13" s="235">
        <v>66.048000000000002</v>
      </c>
      <c r="L13" s="235">
        <v>39.569000000000003</v>
      </c>
      <c r="M13" s="235">
        <v>37.305999999999997</v>
      </c>
      <c r="N13" s="235">
        <v>23.975999999999999</v>
      </c>
      <c r="O13" s="235">
        <v>34.430999999999997</v>
      </c>
      <c r="P13" s="235">
        <v>38.234000000000002</v>
      </c>
      <c r="Q13" s="235">
        <v>25.995000000000001</v>
      </c>
      <c r="R13" s="235">
        <v>33.972000000000001</v>
      </c>
      <c r="S13" s="235">
        <v>22.088999999999999</v>
      </c>
      <c r="T13" s="235">
        <v>19.114000000000001</v>
      </c>
      <c r="U13" s="235">
        <v>8.282</v>
      </c>
      <c r="V13" s="235">
        <v>40.549999999999997</v>
      </c>
      <c r="W13" s="235">
        <v>-13.923999999999999</v>
      </c>
      <c r="X13" s="235">
        <v>25.102</v>
      </c>
      <c r="Y13" s="235">
        <v>12.989000000000001</v>
      </c>
      <c r="Z13" s="235">
        <v>27.751999999999999</v>
      </c>
      <c r="AA13" s="235">
        <v>9.3919999999999995</v>
      </c>
      <c r="AB13" s="235">
        <v>43.768999999999998</v>
      </c>
      <c r="AC13" s="235">
        <v>22.535</v>
      </c>
      <c r="AD13" s="235">
        <v>16.07</v>
      </c>
      <c r="AE13" s="235">
        <v>21.861999999999998</v>
      </c>
      <c r="AF13" s="235">
        <v>21.155999999999999</v>
      </c>
      <c r="AG13" s="235">
        <v>17.678999999999998</v>
      </c>
      <c r="AH13" s="235">
        <v>24.983849999999997</v>
      </c>
      <c r="AI13" s="235">
        <v>30.878040000000002</v>
      </c>
      <c r="AJ13" s="235">
        <v>34.297699999999999</v>
      </c>
      <c r="AK13" s="235">
        <v>18.70016</v>
      </c>
      <c r="AL13" s="235">
        <v>16.062130960200001</v>
      </c>
      <c r="AM13" s="235">
        <v>34.217743520299997</v>
      </c>
    </row>
    <row r="14" spans="1:54" ht="15">
      <c r="A14" s="193">
        <f>YampaRiverInflow.TotalOutflow!A14</f>
        <v>43770</v>
      </c>
      <c r="B14" s="165">
        <v>15.523999999999999</v>
      </c>
      <c r="C14" s="165">
        <v>15.523999999999999</v>
      </c>
      <c r="D14" s="165">
        <v>15.523999999999999</v>
      </c>
      <c r="E14" s="235">
        <v>9.3420000000000005</v>
      </c>
      <c r="F14" s="235">
        <v>6.9249999999999998</v>
      </c>
      <c r="G14" s="235">
        <v>53.298999999999999</v>
      </c>
      <c r="H14" s="235">
        <v>-6.4260000000000002</v>
      </c>
      <c r="I14" s="235">
        <v>24.297000000000001</v>
      </c>
      <c r="J14" s="235">
        <v>17.045000000000002</v>
      </c>
      <c r="K14" s="235">
        <v>5.4539999999999997</v>
      </c>
      <c r="L14" s="235">
        <v>10.88</v>
      </c>
      <c r="M14" s="235">
        <v>-20.273</v>
      </c>
      <c r="N14" s="235">
        <v>20.206</v>
      </c>
      <c r="O14" s="235">
        <v>35.786000000000001</v>
      </c>
      <c r="P14" s="235">
        <v>28.035</v>
      </c>
      <c r="Q14" s="235">
        <v>16.972000000000001</v>
      </c>
      <c r="R14" s="235">
        <v>32.304000000000002</v>
      </c>
      <c r="S14" s="235">
        <v>27.994</v>
      </c>
      <c r="T14" s="235">
        <v>18.408000000000001</v>
      </c>
      <c r="U14" s="235">
        <v>27.646999999999998</v>
      </c>
      <c r="V14" s="235">
        <v>13.904999999999999</v>
      </c>
      <c r="W14" s="235">
        <v>20.082000000000001</v>
      </c>
      <c r="X14" s="235">
        <v>-4.2350000000000003</v>
      </c>
      <c r="Y14" s="235">
        <v>5.524</v>
      </c>
      <c r="Z14" s="235">
        <v>13.936</v>
      </c>
      <c r="AA14" s="235">
        <v>18.489000000000001</v>
      </c>
      <c r="AB14" s="235">
        <v>53.006</v>
      </c>
      <c r="AC14" s="235">
        <v>26.384</v>
      </c>
      <c r="AD14" s="235">
        <v>7.4660000000000002</v>
      </c>
      <c r="AE14" s="235">
        <v>17.106999999999999</v>
      </c>
      <c r="AF14" s="235">
        <v>28.956</v>
      </c>
      <c r="AG14" s="235">
        <v>31.728000000000002</v>
      </c>
      <c r="AH14" s="235">
        <v>37.927500000000002</v>
      </c>
      <c r="AI14" s="235">
        <v>37.545540000000003</v>
      </c>
      <c r="AJ14" s="235">
        <v>26.962349999999997</v>
      </c>
      <c r="AK14" s="235">
        <v>24.636060000000001</v>
      </c>
      <c r="AL14" s="235">
        <v>9.1373111003500007</v>
      </c>
      <c r="AM14" s="235">
        <v>11.0838498908</v>
      </c>
    </row>
    <row r="15" spans="1:54" ht="15">
      <c r="A15" s="193">
        <f>YampaRiverInflow.TotalOutflow!A15</f>
        <v>43800</v>
      </c>
      <c r="B15" s="165">
        <v>18.065000000000001</v>
      </c>
      <c r="C15" s="165">
        <v>18.065000000000001</v>
      </c>
      <c r="D15" s="165">
        <v>18.065000000000001</v>
      </c>
      <c r="E15" s="235">
        <v>-10.919</v>
      </c>
      <c r="F15" s="235">
        <v>-18.315999999999999</v>
      </c>
      <c r="G15" s="235">
        <v>48.563000000000002</v>
      </c>
      <c r="H15" s="235">
        <v>17.190000000000001</v>
      </c>
      <c r="I15" s="235">
        <v>-8.3260000000000005</v>
      </c>
      <c r="J15" s="235">
        <v>4.6349999999999998</v>
      </c>
      <c r="K15" s="235">
        <v>47.975999999999999</v>
      </c>
      <c r="L15" s="235">
        <v>24.954999999999998</v>
      </c>
      <c r="M15" s="235">
        <v>24.792000000000002</v>
      </c>
      <c r="N15" s="235">
        <v>21.376000000000001</v>
      </c>
      <c r="O15" s="235">
        <v>28.204999999999998</v>
      </c>
      <c r="P15" s="235">
        <v>40.244</v>
      </c>
      <c r="Q15" s="235">
        <v>27.562000000000001</v>
      </c>
      <c r="R15" s="235">
        <v>42.930999999999997</v>
      </c>
      <c r="S15" s="235">
        <v>16.896000000000001</v>
      </c>
      <c r="T15" s="235">
        <v>5.2649999999999997</v>
      </c>
      <c r="U15" s="235">
        <v>14.913</v>
      </c>
      <c r="V15" s="235">
        <v>20.716999999999999</v>
      </c>
      <c r="W15" s="235">
        <v>34.1</v>
      </c>
      <c r="X15" s="235">
        <v>30.48</v>
      </c>
      <c r="Y15" s="235">
        <v>17.712</v>
      </c>
      <c r="Z15" s="235">
        <v>14.284000000000001</v>
      </c>
      <c r="AA15" s="235">
        <v>19.059000000000001</v>
      </c>
      <c r="AB15" s="235">
        <v>32.093000000000004</v>
      </c>
      <c r="AC15" s="235">
        <v>31.068999999999999</v>
      </c>
      <c r="AD15" s="235">
        <v>-1.1339999999999999</v>
      </c>
      <c r="AE15" s="235">
        <v>19.942</v>
      </c>
      <c r="AF15" s="235">
        <v>24.683</v>
      </c>
      <c r="AG15" s="235">
        <v>26.542000000000002</v>
      </c>
      <c r="AH15" s="235">
        <v>32.755090000000003</v>
      </c>
      <c r="AI15" s="235">
        <v>27.805679999999999</v>
      </c>
      <c r="AJ15" s="235">
        <v>21.076700000000002</v>
      </c>
      <c r="AK15" s="235">
        <v>7.0595299999999996</v>
      </c>
      <c r="AL15" s="235">
        <v>18.495586839200001</v>
      </c>
      <c r="AM15" s="235">
        <v>21.658086085000001</v>
      </c>
    </row>
    <row r="16" spans="1:54" ht="15">
      <c r="A16" s="193">
        <f>YampaRiverInflow.TotalOutflow!A16</f>
        <v>43831</v>
      </c>
      <c r="B16" s="165">
        <v>21.234999999999999</v>
      </c>
      <c r="C16" s="165">
        <v>21.234999999999999</v>
      </c>
      <c r="D16" s="165">
        <v>21.234999999999999</v>
      </c>
      <c r="E16" s="235">
        <v>8.234</v>
      </c>
      <c r="F16" s="235">
        <v>-68.331000000000003</v>
      </c>
      <c r="G16" s="235">
        <v>20.085000000000001</v>
      </c>
      <c r="H16" s="235">
        <v>31.077999999999999</v>
      </c>
      <c r="I16" s="235">
        <v>41.271999999999998</v>
      </c>
      <c r="J16" s="235">
        <v>10.534000000000001</v>
      </c>
      <c r="K16" s="235">
        <v>78.471000000000004</v>
      </c>
      <c r="L16" s="235">
        <v>15.356</v>
      </c>
      <c r="M16" s="235">
        <v>14.651</v>
      </c>
      <c r="N16" s="235">
        <v>30.507000000000001</v>
      </c>
      <c r="O16" s="235">
        <v>18.114999999999998</v>
      </c>
      <c r="P16" s="235">
        <v>101.17700000000001</v>
      </c>
      <c r="Q16" s="235">
        <v>19.384</v>
      </c>
      <c r="R16" s="235">
        <v>30.748000000000001</v>
      </c>
      <c r="S16" s="235">
        <v>9.8130000000000006</v>
      </c>
      <c r="T16" s="235">
        <v>-4.5359999999999996</v>
      </c>
      <c r="U16" s="235">
        <v>13.925000000000001</v>
      </c>
      <c r="V16" s="235">
        <v>62.106999999999999</v>
      </c>
      <c r="W16" s="235">
        <v>30.138999999999999</v>
      </c>
      <c r="X16" s="235">
        <v>34.121000000000002</v>
      </c>
      <c r="Y16" s="235">
        <v>0.29199999999999998</v>
      </c>
      <c r="Z16" s="235">
        <v>8.3659999999999997</v>
      </c>
      <c r="AA16" s="235">
        <v>7.298</v>
      </c>
      <c r="AB16" s="235">
        <v>137.148</v>
      </c>
      <c r="AC16" s="235">
        <v>5.109</v>
      </c>
      <c r="AD16" s="235">
        <v>9.6739999999999995</v>
      </c>
      <c r="AE16" s="235">
        <v>13.996</v>
      </c>
      <c r="AF16" s="235">
        <v>3.7160000000000002</v>
      </c>
      <c r="AG16" s="235">
        <v>41.649769999999997</v>
      </c>
      <c r="AH16" s="235">
        <v>7.6267299999999993</v>
      </c>
      <c r="AI16" s="235">
        <v>11.469899999999999</v>
      </c>
      <c r="AJ16" s="235">
        <v>17.2136</v>
      </c>
      <c r="AK16" s="235">
        <v>12.568142775</v>
      </c>
      <c r="AL16" s="235">
        <v>17.4341776228</v>
      </c>
      <c r="AM16" s="235">
        <v>-20.010999999999999</v>
      </c>
    </row>
    <row r="17" spans="1:39" ht="15">
      <c r="A17" s="193">
        <f>YampaRiverInflow.TotalOutflow!A17</f>
        <v>43862</v>
      </c>
      <c r="B17" s="165">
        <v>11.202999999999999</v>
      </c>
      <c r="C17" s="165">
        <v>11.202999999999999</v>
      </c>
      <c r="D17" s="165">
        <v>11.202999999999999</v>
      </c>
      <c r="E17" s="235">
        <v>-10.874000000000001</v>
      </c>
      <c r="F17" s="235">
        <v>24.474</v>
      </c>
      <c r="G17" s="235">
        <v>-42.707000000000001</v>
      </c>
      <c r="H17" s="235">
        <v>17.422999999999998</v>
      </c>
      <c r="I17" s="235">
        <v>20.231999999999999</v>
      </c>
      <c r="J17" s="235">
        <v>-6.8810000000000002</v>
      </c>
      <c r="K17" s="235">
        <v>38.478000000000002</v>
      </c>
      <c r="L17" s="235">
        <v>38.890999999999998</v>
      </c>
      <c r="M17" s="235">
        <v>7.3949999999999996</v>
      </c>
      <c r="N17" s="235">
        <v>44.286999999999999</v>
      </c>
      <c r="O17" s="235">
        <v>29.244</v>
      </c>
      <c r="P17" s="235">
        <v>221.904</v>
      </c>
      <c r="Q17" s="235">
        <v>10.265000000000001</v>
      </c>
      <c r="R17" s="235">
        <v>85.662000000000006</v>
      </c>
      <c r="S17" s="235">
        <v>11.233000000000001</v>
      </c>
      <c r="T17" s="235">
        <v>13.169</v>
      </c>
      <c r="U17" s="235">
        <v>35.386000000000003</v>
      </c>
      <c r="V17" s="235">
        <v>17.077000000000002</v>
      </c>
      <c r="W17" s="235">
        <v>13.38</v>
      </c>
      <c r="X17" s="235">
        <v>16.087</v>
      </c>
      <c r="Y17" s="235">
        <v>-0.86599999999999999</v>
      </c>
      <c r="Z17" s="235">
        <v>23.463000000000001</v>
      </c>
      <c r="AA17" s="235">
        <v>14.08</v>
      </c>
      <c r="AB17" s="235">
        <v>174.58199999999999</v>
      </c>
      <c r="AC17" s="235">
        <v>11.07</v>
      </c>
      <c r="AD17" s="235">
        <v>-5.6680000000000001</v>
      </c>
      <c r="AE17" s="235">
        <v>3.0179999999999998</v>
      </c>
      <c r="AF17" s="235">
        <v>14.69</v>
      </c>
      <c r="AG17" s="235">
        <v>8.8202999999999996</v>
      </c>
      <c r="AH17" s="235">
        <v>14.744759999999999</v>
      </c>
      <c r="AI17" s="235">
        <v>10.63569</v>
      </c>
      <c r="AJ17" s="235">
        <v>3.61049</v>
      </c>
      <c r="AK17" s="235">
        <v>19.494754710900001</v>
      </c>
      <c r="AL17" s="235">
        <v>9.1826606062200007</v>
      </c>
      <c r="AM17" s="235">
        <v>-32.098999999999997</v>
      </c>
    </row>
    <row r="18" spans="1:39" ht="15">
      <c r="A18" s="193">
        <f>YampaRiverInflow.TotalOutflow!A18</f>
        <v>43891</v>
      </c>
      <c r="B18" s="165">
        <v>7.1580000000000004</v>
      </c>
      <c r="C18" s="165">
        <v>7.1580000000000004</v>
      </c>
      <c r="D18" s="165">
        <v>7.1580000000000004</v>
      </c>
      <c r="E18" s="235">
        <v>-26.42</v>
      </c>
      <c r="F18" s="235">
        <v>59.759</v>
      </c>
      <c r="G18" s="235">
        <v>26.506</v>
      </c>
      <c r="H18" s="235">
        <v>96.531999999999996</v>
      </c>
      <c r="I18" s="235">
        <v>17.710999999999999</v>
      </c>
      <c r="J18" s="235">
        <v>-1.42</v>
      </c>
      <c r="K18" s="235">
        <v>43.502000000000002</v>
      </c>
      <c r="L18" s="235">
        <v>-6.4089999999999998</v>
      </c>
      <c r="M18" s="235">
        <v>8.8800000000000008</v>
      </c>
      <c r="N18" s="235">
        <v>37.970999999999997</v>
      </c>
      <c r="O18" s="235">
        <v>61.314999999999998</v>
      </c>
      <c r="P18" s="235">
        <v>316.43099999999998</v>
      </c>
      <c r="Q18" s="235">
        <v>30.523</v>
      </c>
      <c r="R18" s="235">
        <v>99.09</v>
      </c>
      <c r="S18" s="235">
        <v>0.26700000000000002</v>
      </c>
      <c r="T18" s="235">
        <v>21.556999999999999</v>
      </c>
      <c r="U18" s="235">
        <v>29.812999999999999</v>
      </c>
      <c r="V18" s="235">
        <v>17.334</v>
      </c>
      <c r="W18" s="235">
        <v>4.55</v>
      </c>
      <c r="X18" s="235">
        <v>29.456</v>
      </c>
      <c r="Y18" s="235">
        <v>7.5919999999999996</v>
      </c>
      <c r="Z18" s="235">
        <v>0.58599999999999997</v>
      </c>
      <c r="AA18" s="235">
        <v>5.9260000000000002</v>
      </c>
      <c r="AB18" s="235">
        <v>168.72399999999999</v>
      </c>
      <c r="AC18" s="235">
        <v>24.416</v>
      </c>
      <c r="AD18" s="235">
        <v>16.087</v>
      </c>
      <c r="AE18" s="235">
        <v>3.2</v>
      </c>
      <c r="AF18" s="235">
        <v>10.916</v>
      </c>
      <c r="AG18" s="235">
        <v>55.120930000000001</v>
      </c>
      <c r="AH18" s="235">
        <v>5.3349099999999998</v>
      </c>
      <c r="AI18" s="235">
        <v>8.3023799999999994</v>
      </c>
      <c r="AJ18" s="235">
        <v>7.6192200000000003</v>
      </c>
      <c r="AK18" s="235">
        <v>-3.1343052999900003</v>
      </c>
      <c r="AL18" s="235">
        <v>3.17213907435</v>
      </c>
      <c r="AM18" s="235">
        <v>-63.835000000000001</v>
      </c>
    </row>
    <row r="19" spans="1:39" ht="15">
      <c r="A19" s="193">
        <f>YampaRiverInflow.TotalOutflow!A19</f>
        <v>43922</v>
      </c>
      <c r="B19" s="165">
        <v>16.3</v>
      </c>
      <c r="C19" s="165">
        <v>16.3</v>
      </c>
      <c r="D19" s="165">
        <v>16.3</v>
      </c>
      <c r="E19" s="235">
        <v>-3.6080000000000001</v>
      </c>
      <c r="F19" s="235">
        <v>-89.194000000000003</v>
      </c>
      <c r="G19" s="235">
        <v>49.36</v>
      </c>
      <c r="H19" s="235">
        <v>53.290999999999997</v>
      </c>
      <c r="I19" s="235">
        <v>25.484000000000002</v>
      </c>
      <c r="J19" s="235">
        <v>-15.704000000000001</v>
      </c>
      <c r="K19" s="235">
        <v>2.6739999999999999</v>
      </c>
      <c r="L19" s="235">
        <v>9.9689999999999994</v>
      </c>
      <c r="M19" s="235">
        <v>14.242000000000001</v>
      </c>
      <c r="N19" s="235">
        <v>68.507000000000005</v>
      </c>
      <c r="O19" s="235">
        <v>34.072000000000003</v>
      </c>
      <c r="P19" s="235">
        <v>40.68</v>
      </c>
      <c r="Q19" s="235">
        <v>13.753</v>
      </c>
      <c r="R19" s="235">
        <v>16.016999999999999</v>
      </c>
      <c r="S19" s="235">
        <v>14.180999999999999</v>
      </c>
      <c r="T19" s="235">
        <v>10.909000000000001</v>
      </c>
      <c r="U19" s="235">
        <v>31.158000000000001</v>
      </c>
      <c r="V19" s="235">
        <v>9.2080000000000002</v>
      </c>
      <c r="W19" s="235">
        <v>5.04</v>
      </c>
      <c r="X19" s="235">
        <v>53.372999999999998</v>
      </c>
      <c r="Y19" s="235">
        <v>10.19</v>
      </c>
      <c r="Z19" s="235">
        <v>22.326000000000001</v>
      </c>
      <c r="AA19" s="235">
        <v>12.529</v>
      </c>
      <c r="AB19" s="235">
        <v>16.698</v>
      </c>
      <c r="AC19" s="235">
        <v>14.458</v>
      </c>
      <c r="AD19" s="235">
        <v>15.693</v>
      </c>
      <c r="AE19" s="235">
        <v>12.19</v>
      </c>
      <c r="AF19" s="235">
        <v>15.191000000000001</v>
      </c>
      <c r="AG19" s="235">
        <v>34.110879999999995</v>
      </c>
      <c r="AH19" s="235">
        <v>18.928849999999997</v>
      </c>
      <c r="AI19" s="235">
        <v>23.699870000000001</v>
      </c>
      <c r="AJ19" s="235">
        <v>14.320200000000002</v>
      </c>
      <c r="AK19" s="235">
        <v>23.981204488899998</v>
      </c>
      <c r="AL19" s="235">
        <v>12.6252825743</v>
      </c>
      <c r="AM19" s="235">
        <v>-50.832999999999998</v>
      </c>
    </row>
    <row r="20" spans="1:39" ht="15">
      <c r="A20" s="193">
        <f>YampaRiverInflow.TotalOutflow!A20</f>
        <v>43952</v>
      </c>
      <c r="B20" s="165">
        <v>14.667999999999999</v>
      </c>
      <c r="C20" s="165">
        <v>14.667999999999999</v>
      </c>
      <c r="D20" s="165">
        <v>14.667999999999999</v>
      </c>
      <c r="E20" s="235">
        <v>-30.884</v>
      </c>
      <c r="F20" s="235">
        <v>-80.722999999999999</v>
      </c>
      <c r="G20" s="235">
        <v>-14.659000000000001</v>
      </c>
      <c r="H20" s="235">
        <v>23.445</v>
      </c>
      <c r="I20" s="235">
        <v>-44.76</v>
      </c>
      <c r="J20" s="235">
        <v>4.5609999999999999</v>
      </c>
      <c r="K20" s="235">
        <v>-17.443000000000001</v>
      </c>
      <c r="L20" s="235">
        <v>33.575000000000003</v>
      </c>
      <c r="M20" s="235">
        <v>29.093</v>
      </c>
      <c r="N20" s="235">
        <v>35.158000000000001</v>
      </c>
      <c r="O20" s="235">
        <v>30.619</v>
      </c>
      <c r="P20" s="235">
        <v>51.445999999999998</v>
      </c>
      <c r="Q20" s="235">
        <v>147.43199999999999</v>
      </c>
      <c r="R20" s="235">
        <v>31.465</v>
      </c>
      <c r="S20" s="235">
        <v>16.225000000000001</v>
      </c>
      <c r="T20" s="235">
        <v>15.988</v>
      </c>
      <c r="U20" s="235">
        <v>22.762</v>
      </c>
      <c r="V20" s="235">
        <v>16.884</v>
      </c>
      <c r="W20" s="235">
        <v>8.0370000000000008</v>
      </c>
      <c r="X20" s="235">
        <v>0.76700000000000002</v>
      </c>
      <c r="Y20" s="235">
        <v>15.06</v>
      </c>
      <c r="Z20" s="235">
        <v>18.966999999999999</v>
      </c>
      <c r="AA20" s="235">
        <v>6.8140000000000001</v>
      </c>
      <c r="AB20" s="235">
        <v>10.48</v>
      </c>
      <c r="AC20" s="235">
        <v>-4.4349999999999996</v>
      </c>
      <c r="AD20" s="235">
        <v>13.545999999999999</v>
      </c>
      <c r="AE20" s="235">
        <v>14.374000000000001</v>
      </c>
      <c r="AF20" s="235">
        <v>20.312000000000001</v>
      </c>
      <c r="AG20" s="235">
        <v>24.09412</v>
      </c>
      <c r="AH20" s="235">
        <v>17.2925</v>
      </c>
      <c r="AI20" s="235">
        <v>26.04485</v>
      </c>
      <c r="AJ20" s="235">
        <v>20.55932</v>
      </c>
      <c r="AK20" s="235">
        <v>-2.9233854721500001</v>
      </c>
      <c r="AL20" s="235">
        <v>20.635423071599998</v>
      </c>
      <c r="AM20" s="235">
        <v>-15.445</v>
      </c>
    </row>
    <row r="21" spans="1:39" ht="15">
      <c r="A21" s="193">
        <f>YampaRiverInflow.TotalOutflow!A21</f>
        <v>43983</v>
      </c>
      <c r="B21" s="165">
        <v>12.763</v>
      </c>
      <c r="C21" s="165">
        <v>12.763</v>
      </c>
      <c r="D21" s="165">
        <v>12.763</v>
      </c>
      <c r="E21" s="235">
        <v>-23.359000000000002</v>
      </c>
      <c r="F21" s="235">
        <v>-170.375</v>
      </c>
      <c r="G21" s="235">
        <v>-68.215000000000003</v>
      </c>
      <c r="H21" s="235">
        <v>17.126000000000001</v>
      </c>
      <c r="I21" s="235">
        <v>9.0709999999999997</v>
      </c>
      <c r="J21" s="235">
        <v>12.688000000000001</v>
      </c>
      <c r="K21" s="235">
        <v>3.8149999999999999</v>
      </c>
      <c r="L21" s="235">
        <v>18.376000000000001</v>
      </c>
      <c r="M21" s="235">
        <v>10.868</v>
      </c>
      <c r="N21" s="235">
        <v>38.33</v>
      </c>
      <c r="O21" s="235">
        <v>17.908000000000001</v>
      </c>
      <c r="P21" s="235">
        <v>23.242999999999999</v>
      </c>
      <c r="Q21" s="235">
        <v>149.01400000000001</v>
      </c>
      <c r="R21" s="235">
        <v>25.635000000000002</v>
      </c>
      <c r="S21" s="235">
        <v>16.579999999999998</v>
      </c>
      <c r="T21" s="235">
        <v>17.053999999999998</v>
      </c>
      <c r="U21" s="235">
        <v>19.07</v>
      </c>
      <c r="V21" s="235">
        <v>13.257999999999999</v>
      </c>
      <c r="W21" s="235">
        <v>52.686</v>
      </c>
      <c r="X21" s="235">
        <v>31.236000000000001</v>
      </c>
      <c r="Y21" s="235">
        <v>9.4260000000000002</v>
      </c>
      <c r="Z21" s="235">
        <v>11.861000000000001</v>
      </c>
      <c r="AA21" s="235">
        <v>3.2530000000000001</v>
      </c>
      <c r="AB21" s="235">
        <v>10.676</v>
      </c>
      <c r="AC21" s="235">
        <v>-12.563000000000001</v>
      </c>
      <c r="AD21" s="235">
        <v>10.95</v>
      </c>
      <c r="AE21" s="235">
        <v>4.9080000000000004</v>
      </c>
      <c r="AF21" s="235">
        <v>20.478999999999999</v>
      </c>
      <c r="AG21" s="235">
        <v>23.339099999999998</v>
      </c>
      <c r="AH21" s="235">
        <v>14.779639999999999</v>
      </c>
      <c r="AI21" s="235">
        <v>10.374750000000001</v>
      </c>
      <c r="AJ21" s="235">
        <v>15.253579999999999</v>
      </c>
      <c r="AK21" s="235">
        <v>10.8723748103</v>
      </c>
      <c r="AL21" s="235">
        <v>19.2537612671</v>
      </c>
      <c r="AM21" s="235">
        <v>-42.570999999999998</v>
      </c>
    </row>
    <row r="22" spans="1:39" ht="15">
      <c r="A22" s="193">
        <f>YampaRiverInflow.TotalOutflow!A22</f>
        <v>44013</v>
      </c>
      <c r="B22" s="165">
        <v>20.57</v>
      </c>
      <c r="C22" s="165">
        <v>20.57</v>
      </c>
      <c r="D22" s="165">
        <v>20.57</v>
      </c>
      <c r="E22" s="235">
        <v>-56.558999999999997</v>
      </c>
      <c r="F22" s="235">
        <v>-126.367</v>
      </c>
      <c r="G22" s="235">
        <v>-44.088999999999999</v>
      </c>
      <c r="H22" s="235">
        <v>31.13</v>
      </c>
      <c r="I22" s="235">
        <v>-0.70799999999999996</v>
      </c>
      <c r="J22" s="235">
        <v>17.495000000000001</v>
      </c>
      <c r="K22" s="235">
        <v>-0.90900000000000003</v>
      </c>
      <c r="L22" s="235">
        <v>22.303000000000001</v>
      </c>
      <c r="M22" s="235">
        <v>26.056000000000001</v>
      </c>
      <c r="N22" s="235">
        <v>37.981000000000002</v>
      </c>
      <c r="O22" s="235">
        <v>46.884999999999998</v>
      </c>
      <c r="P22" s="235">
        <v>38.639000000000003</v>
      </c>
      <c r="Q22" s="235">
        <v>161.97499999999999</v>
      </c>
      <c r="R22" s="235">
        <v>38.319000000000003</v>
      </c>
      <c r="S22" s="235">
        <v>19.699000000000002</v>
      </c>
      <c r="T22" s="235">
        <v>17.989999999999998</v>
      </c>
      <c r="U22" s="235">
        <v>13.172000000000001</v>
      </c>
      <c r="V22" s="235">
        <v>40.615000000000002</v>
      </c>
      <c r="W22" s="235">
        <v>26.545000000000002</v>
      </c>
      <c r="X22" s="235">
        <v>25.422999999999998</v>
      </c>
      <c r="Y22" s="235">
        <v>13.888999999999999</v>
      </c>
      <c r="Z22" s="235">
        <v>15.146000000000001</v>
      </c>
      <c r="AA22" s="235">
        <v>6.6020000000000003</v>
      </c>
      <c r="AB22" s="235">
        <v>10.079000000000001</v>
      </c>
      <c r="AC22" s="235">
        <v>4.5090000000000003</v>
      </c>
      <c r="AD22" s="235">
        <v>26.234000000000002</v>
      </c>
      <c r="AE22" s="235">
        <v>12.146000000000001</v>
      </c>
      <c r="AF22" s="235">
        <v>17.390999999999998</v>
      </c>
      <c r="AG22" s="235">
        <v>17.51343</v>
      </c>
      <c r="AH22" s="235">
        <v>34.483599999999996</v>
      </c>
      <c r="AI22" s="235">
        <v>45.963620000000006</v>
      </c>
      <c r="AJ22" s="235">
        <v>28.082819999999998</v>
      </c>
      <c r="AK22" s="235">
        <v>19.215399487300001</v>
      </c>
      <c r="AL22" s="235">
        <v>17.603711951099999</v>
      </c>
      <c r="AM22" s="235">
        <v>-60.779000000000003</v>
      </c>
    </row>
    <row r="23" spans="1:39" ht="15">
      <c r="A23" s="193">
        <f>YampaRiverInflow.TotalOutflow!A23</f>
        <v>44044</v>
      </c>
      <c r="B23" s="165">
        <v>22.564</v>
      </c>
      <c r="C23" s="165">
        <v>22.564</v>
      </c>
      <c r="D23" s="165">
        <v>22.564</v>
      </c>
      <c r="E23" s="235">
        <v>-34.012</v>
      </c>
      <c r="F23" s="235">
        <v>6.7279999999999998</v>
      </c>
      <c r="G23" s="235">
        <v>36.843000000000004</v>
      </c>
      <c r="H23" s="235">
        <v>32.896999999999998</v>
      </c>
      <c r="I23" s="235">
        <v>15.759</v>
      </c>
      <c r="J23" s="235">
        <v>30.661000000000001</v>
      </c>
      <c r="K23" s="235">
        <v>55</v>
      </c>
      <c r="L23" s="235">
        <v>48.677</v>
      </c>
      <c r="M23" s="235">
        <v>33.113</v>
      </c>
      <c r="N23" s="235">
        <v>45.93</v>
      </c>
      <c r="O23" s="235">
        <v>51.271000000000001</v>
      </c>
      <c r="P23" s="235">
        <v>50.551000000000002</v>
      </c>
      <c r="Q23" s="235">
        <v>39.052</v>
      </c>
      <c r="R23" s="235">
        <v>28.867000000000001</v>
      </c>
      <c r="S23" s="235">
        <v>22.442</v>
      </c>
      <c r="T23" s="235">
        <v>26.152999999999999</v>
      </c>
      <c r="U23" s="235">
        <v>32.817999999999998</v>
      </c>
      <c r="V23" s="235">
        <v>21.527999999999999</v>
      </c>
      <c r="W23" s="235">
        <v>35.834000000000003</v>
      </c>
      <c r="X23" s="235">
        <v>31.181000000000001</v>
      </c>
      <c r="Y23" s="235">
        <v>15.63</v>
      </c>
      <c r="Z23" s="235">
        <v>23.109000000000002</v>
      </c>
      <c r="AA23" s="235">
        <v>11.401</v>
      </c>
      <c r="AB23" s="235">
        <v>31.262</v>
      </c>
      <c r="AC23" s="235">
        <v>3.68</v>
      </c>
      <c r="AD23" s="235">
        <v>14.694000000000001</v>
      </c>
      <c r="AE23" s="235">
        <v>25.271000000000001</v>
      </c>
      <c r="AF23" s="235">
        <v>24.695</v>
      </c>
      <c r="AG23" s="235">
        <v>21.273709999999998</v>
      </c>
      <c r="AH23" s="235">
        <v>24.753779999999999</v>
      </c>
      <c r="AI23" s="235">
        <v>25.619619999999998</v>
      </c>
      <c r="AJ23" s="235">
        <v>36.973279999999995</v>
      </c>
      <c r="AK23" s="235">
        <v>26.050836177000001</v>
      </c>
      <c r="AL23" s="235">
        <v>15.572127335099999</v>
      </c>
      <c r="AM23" s="235">
        <v>-38.963999999999999</v>
      </c>
    </row>
    <row r="24" spans="1:39" ht="15">
      <c r="A24" s="193">
        <f>YampaRiverInflow.TotalOutflow!A24</f>
        <v>44075</v>
      </c>
      <c r="B24" s="165">
        <v>16.995999999999999</v>
      </c>
      <c r="C24" s="165">
        <v>16.995999999999999</v>
      </c>
      <c r="D24" s="165">
        <v>16.995999999999999</v>
      </c>
      <c r="E24" s="235">
        <v>-1.2290000000000001</v>
      </c>
      <c r="F24" s="235">
        <v>-33.959000000000003</v>
      </c>
      <c r="G24" s="235">
        <v>31.548999999999999</v>
      </c>
      <c r="H24" s="235">
        <v>18.584</v>
      </c>
      <c r="I24" s="235">
        <v>20.257999999999999</v>
      </c>
      <c r="J24" s="235">
        <v>40.121000000000002</v>
      </c>
      <c r="K24" s="235">
        <v>42.011000000000003</v>
      </c>
      <c r="L24" s="235">
        <v>32.043999999999997</v>
      </c>
      <c r="M24" s="235">
        <v>34.625999999999998</v>
      </c>
      <c r="N24" s="235">
        <v>44.92</v>
      </c>
      <c r="O24" s="235">
        <v>38.738</v>
      </c>
      <c r="P24" s="235">
        <v>36.225999999999999</v>
      </c>
      <c r="Q24" s="235">
        <v>28.126000000000001</v>
      </c>
      <c r="R24" s="235">
        <v>31.236000000000001</v>
      </c>
      <c r="S24" s="235">
        <v>22.335000000000001</v>
      </c>
      <c r="T24" s="235">
        <v>48.393999999999998</v>
      </c>
      <c r="U24" s="235">
        <v>28.478999999999999</v>
      </c>
      <c r="V24" s="235">
        <v>11.491</v>
      </c>
      <c r="W24" s="235">
        <v>18.042999999999999</v>
      </c>
      <c r="X24" s="235">
        <v>23.867999999999999</v>
      </c>
      <c r="Y24" s="235">
        <v>14.974</v>
      </c>
      <c r="Z24" s="235">
        <v>17.042999999999999</v>
      </c>
      <c r="AA24" s="235">
        <v>23.401</v>
      </c>
      <c r="AB24" s="235">
        <v>6.1059999999999999</v>
      </c>
      <c r="AC24" s="235">
        <v>5.0819999999999999</v>
      </c>
      <c r="AD24" s="235">
        <v>18.600999999999999</v>
      </c>
      <c r="AE24" s="235">
        <v>14.476000000000001</v>
      </c>
      <c r="AF24" s="235">
        <v>21.350999999999999</v>
      </c>
      <c r="AG24" s="235">
        <v>17.48638</v>
      </c>
      <c r="AH24" s="235">
        <v>30.457650000000001</v>
      </c>
      <c r="AI24" s="235">
        <v>31.318210000000001</v>
      </c>
      <c r="AJ24" s="235">
        <v>23.158259999999999</v>
      </c>
      <c r="AK24" s="235">
        <v>13.2491374797</v>
      </c>
      <c r="AL24" s="235">
        <v>19.184875404</v>
      </c>
      <c r="AM24" s="235">
        <v>42.127000000000002</v>
      </c>
    </row>
    <row r="25" spans="1:39" ht="15">
      <c r="A25" s="193">
        <f>YampaRiverInflow.TotalOutflow!A25</f>
        <v>44105</v>
      </c>
      <c r="B25" s="165">
        <v>22.731999999999999</v>
      </c>
      <c r="C25" s="165">
        <v>22.731999999999999</v>
      </c>
      <c r="D25" s="165">
        <v>22.731999999999999</v>
      </c>
      <c r="E25" s="235">
        <v>-2.6909999999999998</v>
      </c>
      <c r="F25" s="235">
        <v>-40.167999999999999</v>
      </c>
      <c r="G25" s="235">
        <v>31.16</v>
      </c>
      <c r="H25" s="235">
        <v>36.676000000000002</v>
      </c>
      <c r="I25" s="235">
        <v>34.716000000000001</v>
      </c>
      <c r="J25" s="235">
        <v>66.048000000000002</v>
      </c>
      <c r="K25" s="235">
        <v>39.569000000000003</v>
      </c>
      <c r="L25" s="235">
        <v>37.305999999999997</v>
      </c>
      <c r="M25" s="235">
        <v>23.975999999999999</v>
      </c>
      <c r="N25" s="235">
        <v>34.430999999999997</v>
      </c>
      <c r="O25" s="235">
        <v>38.234000000000002</v>
      </c>
      <c r="P25" s="235">
        <v>25.995000000000001</v>
      </c>
      <c r="Q25" s="235">
        <v>33.972000000000001</v>
      </c>
      <c r="R25" s="235">
        <v>22.088999999999999</v>
      </c>
      <c r="S25" s="235">
        <v>19.114000000000001</v>
      </c>
      <c r="T25" s="235">
        <v>8.282</v>
      </c>
      <c r="U25" s="235">
        <v>40.549999999999997</v>
      </c>
      <c r="V25" s="235">
        <v>-13.923999999999999</v>
      </c>
      <c r="W25" s="235">
        <v>25.102</v>
      </c>
      <c r="X25" s="235">
        <v>12.989000000000001</v>
      </c>
      <c r="Y25" s="235">
        <v>27.751999999999999</v>
      </c>
      <c r="Z25" s="235">
        <v>9.3919999999999995</v>
      </c>
      <c r="AA25" s="235">
        <v>43.768999999999998</v>
      </c>
      <c r="AB25" s="235">
        <v>22.535</v>
      </c>
      <c r="AC25" s="235">
        <v>16.07</v>
      </c>
      <c r="AD25" s="235">
        <v>21.861999999999998</v>
      </c>
      <c r="AE25" s="235">
        <v>21.155999999999999</v>
      </c>
      <c r="AF25" s="235">
        <v>17.678999999999998</v>
      </c>
      <c r="AG25" s="235">
        <v>24.983849999999997</v>
      </c>
      <c r="AH25" s="235">
        <v>30.878040000000002</v>
      </c>
      <c r="AI25" s="235">
        <v>34.297699999999999</v>
      </c>
      <c r="AJ25" s="235">
        <v>18.70016</v>
      </c>
      <c r="AK25" s="235">
        <v>16.062130960200001</v>
      </c>
      <c r="AL25" s="235">
        <v>34.217743520299997</v>
      </c>
      <c r="AM25" s="235">
        <v>13.193</v>
      </c>
    </row>
    <row r="26" spans="1:39" ht="15">
      <c r="A26" s="193">
        <f>YampaRiverInflow.TotalOutflow!A26</f>
        <v>44136</v>
      </c>
      <c r="B26" s="165">
        <v>15.523999999999999</v>
      </c>
      <c r="C26" s="165">
        <v>15.523999999999999</v>
      </c>
      <c r="D26" s="165">
        <v>15.523999999999999</v>
      </c>
      <c r="E26" s="235">
        <v>6.9249999999999998</v>
      </c>
      <c r="F26" s="235">
        <v>53.298999999999999</v>
      </c>
      <c r="G26" s="235">
        <v>-6.4260000000000002</v>
      </c>
      <c r="H26" s="235">
        <v>24.297000000000001</v>
      </c>
      <c r="I26" s="235">
        <v>17.045000000000002</v>
      </c>
      <c r="J26" s="235">
        <v>5.4539999999999997</v>
      </c>
      <c r="K26" s="235">
        <v>10.88</v>
      </c>
      <c r="L26" s="235">
        <v>-20.273</v>
      </c>
      <c r="M26" s="235">
        <v>20.206</v>
      </c>
      <c r="N26" s="235">
        <v>35.786000000000001</v>
      </c>
      <c r="O26" s="235">
        <v>28.035</v>
      </c>
      <c r="P26" s="235">
        <v>16.972000000000001</v>
      </c>
      <c r="Q26" s="235">
        <v>32.304000000000002</v>
      </c>
      <c r="R26" s="235">
        <v>27.994</v>
      </c>
      <c r="S26" s="235">
        <v>18.408000000000001</v>
      </c>
      <c r="T26" s="235">
        <v>27.646999999999998</v>
      </c>
      <c r="U26" s="235">
        <v>13.904999999999999</v>
      </c>
      <c r="V26" s="235">
        <v>20.082000000000001</v>
      </c>
      <c r="W26" s="235">
        <v>-4.2350000000000003</v>
      </c>
      <c r="X26" s="235">
        <v>5.524</v>
      </c>
      <c r="Y26" s="235">
        <v>13.936</v>
      </c>
      <c r="Z26" s="235">
        <v>18.489000000000001</v>
      </c>
      <c r="AA26" s="235">
        <v>53.006</v>
      </c>
      <c r="AB26" s="235">
        <v>26.384</v>
      </c>
      <c r="AC26" s="235">
        <v>7.4660000000000002</v>
      </c>
      <c r="AD26" s="235">
        <v>17.106999999999999</v>
      </c>
      <c r="AE26" s="235">
        <v>28.956</v>
      </c>
      <c r="AF26" s="235">
        <v>31.728000000000002</v>
      </c>
      <c r="AG26" s="235">
        <v>37.927500000000002</v>
      </c>
      <c r="AH26" s="235">
        <v>37.545540000000003</v>
      </c>
      <c r="AI26" s="235">
        <v>26.962349999999997</v>
      </c>
      <c r="AJ26" s="235">
        <v>24.636060000000001</v>
      </c>
      <c r="AK26" s="235">
        <v>9.1373111003500007</v>
      </c>
      <c r="AL26" s="235">
        <v>11.0838498908</v>
      </c>
      <c r="AM26" s="235">
        <v>9.3420000000000005</v>
      </c>
    </row>
    <row r="27" spans="1:39" ht="15">
      <c r="A27" s="193">
        <f>YampaRiverInflow.TotalOutflow!A27</f>
        <v>44166</v>
      </c>
      <c r="B27" s="165">
        <v>18.065000000000001</v>
      </c>
      <c r="C27" s="165">
        <v>18.065000000000001</v>
      </c>
      <c r="D27" s="165">
        <v>18.065000000000001</v>
      </c>
      <c r="E27" s="235">
        <v>-18.315999999999999</v>
      </c>
      <c r="F27" s="235">
        <v>48.563000000000002</v>
      </c>
      <c r="G27" s="235">
        <v>17.190000000000001</v>
      </c>
      <c r="H27" s="235">
        <v>-8.3260000000000005</v>
      </c>
      <c r="I27" s="235">
        <v>4.6349999999999998</v>
      </c>
      <c r="J27" s="235">
        <v>47.975999999999999</v>
      </c>
      <c r="K27" s="235">
        <v>24.954999999999998</v>
      </c>
      <c r="L27" s="235">
        <v>24.792000000000002</v>
      </c>
      <c r="M27" s="235">
        <v>21.376000000000001</v>
      </c>
      <c r="N27" s="235">
        <v>28.204999999999998</v>
      </c>
      <c r="O27" s="235">
        <v>40.244</v>
      </c>
      <c r="P27" s="235">
        <v>27.562000000000001</v>
      </c>
      <c r="Q27" s="235">
        <v>42.930999999999997</v>
      </c>
      <c r="R27" s="235">
        <v>16.896000000000001</v>
      </c>
      <c r="S27" s="235">
        <v>5.2649999999999997</v>
      </c>
      <c r="T27" s="235">
        <v>14.913</v>
      </c>
      <c r="U27" s="235">
        <v>20.716999999999999</v>
      </c>
      <c r="V27" s="235">
        <v>34.1</v>
      </c>
      <c r="W27" s="235">
        <v>30.48</v>
      </c>
      <c r="X27" s="235">
        <v>17.712</v>
      </c>
      <c r="Y27" s="235">
        <v>14.284000000000001</v>
      </c>
      <c r="Z27" s="235">
        <v>19.059000000000001</v>
      </c>
      <c r="AA27" s="235">
        <v>32.093000000000004</v>
      </c>
      <c r="AB27" s="235">
        <v>31.068999999999999</v>
      </c>
      <c r="AC27" s="235">
        <v>-1.1339999999999999</v>
      </c>
      <c r="AD27" s="235">
        <v>19.942</v>
      </c>
      <c r="AE27" s="235">
        <v>24.683</v>
      </c>
      <c r="AF27" s="235">
        <v>26.542000000000002</v>
      </c>
      <c r="AG27" s="235">
        <v>32.755090000000003</v>
      </c>
      <c r="AH27" s="235">
        <v>27.805679999999999</v>
      </c>
      <c r="AI27" s="235">
        <v>21.076700000000002</v>
      </c>
      <c r="AJ27" s="235">
        <v>7.0595299999999996</v>
      </c>
      <c r="AK27" s="235">
        <v>18.495586839200001</v>
      </c>
      <c r="AL27" s="235">
        <v>21.658086085000001</v>
      </c>
      <c r="AM27" s="235">
        <v>-10.919</v>
      </c>
    </row>
    <row r="28" spans="1:39" ht="15">
      <c r="A28" s="193">
        <f>YampaRiverInflow.TotalOutflow!A28</f>
        <v>44197</v>
      </c>
      <c r="B28" s="165">
        <v>21.234999999999999</v>
      </c>
      <c r="C28" s="165">
        <v>21.234999999999999</v>
      </c>
      <c r="D28" s="165">
        <v>21.234999999999999</v>
      </c>
      <c r="E28" s="235">
        <v>-68.331000000000003</v>
      </c>
      <c r="F28" s="235">
        <v>20.085000000000001</v>
      </c>
      <c r="G28" s="235">
        <v>31.077999999999999</v>
      </c>
      <c r="H28" s="235">
        <v>41.271999999999998</v>
      </c>
      <c r="I28" s="235">
        <v>10.534000000000001</v>
      </c>
      <c r="J28" s="235">
        <v>78.471000000000004</v>
      </c>
      <c r="K28" s="235">
        <v>15.356</v>
      </c>
      <c r="L28" s="235">
        <v>14.651</v>
      </c>
      <c r="M28" s="235">
        <v>30.507000000000001</v>
      </c>
      <c r="N28" s="235">
        <v>18.114999999999998</v>
      </c>
      <c r="O28" s="235">
        <v>101.17700000000001</v>
      </c>
      <c r="P28" s="235">
        <v>19.384</v>
      </c>
      <c r="Q28" s="235">
        <v>30.748000000000001</v>
      </c>
      <c r="R28" s="235">
        <v>9.8130000000000006</v>
      </c>
      <c r="S28" s="235">
        <v>-4.5359999999999996</v>
      </c>
      <c r="T28" s="235">
        <v>13.925000000000001</v>
      </c>
      <c r="U28" s="235">
        <v>62.106999999999999</v>
      </c>
      <c r="V28" s="235">
        <v>30.138999999999999</v>
      </c>
      <c r="W28" s="235">
        <v>34.121000000000002</v>
      </c>
      <c r="X28" s="235">
        <v>0.29199999999999998</v>
      </c>
      <c r="Y28" s="235">
        <v>8.3659999999999997</v>
      </c>
      <c r="Z28" s="235">
        <v>7.298</v>
      </c>
      <c r="AA28" s="235">
        <v>137.148</v>
      </c>
      <c r="AB28" s="235">
        <v>5.109</v>
      </c>
      <c r="AC28" s="235">
        <v>9.6739999999999995</v>
      </c>
      <c r="AD28" s="235">
        <v>13.996</v>
      </c>
      <c r="AE28" s="235">
        <v>3.7160000000000002</v>
      </c>
      <c r="AF28" s="235">
        <v>41.649769999999997</v>
      </c>
      <c r="AG28" s="235">
        <v>7.6267299999999993</v>
      </c>
      <c r="AH28" s="235">
        <v>11.469899999999999</v>
      </c>
      <c r="AI28" s="235">
        <v>17.2136</v>
      </c>
      <c r="AJ28" s="235">
        <v>12.568142775</v>
      </c>
      <c r="AK28" s="235">
        <v>17.4341776228</v>
      </c>
      <c r="AL28" s="235">
        <v>-20.010999999999999</v>
      </c>
      <c r="AM28" s="235">
        <v>8.234</v>
      </c>
    </row>
    <row r="29" spans="1:39" ht="15">
      <c r="A29" s="193">
        <f>YampaRiverInflow.TotalOutflow!A29</f>
        <v>44228</v>
      </c>
      <c r="B29" s="165">
        <v>11.202999999999999</v>
      </c>
      <c r="C29" s="165">
        <v>11.202999999999999</v>
      </c>
      <c r="D29" s="165">
        <v>11.202999999999999</v>
      </c>
      <c r="E29" s="235">
        <v>24.474</v>
      </c>
      <c r="F29" s="235">
        <v>-42.707000000000001</v>
      </c>
      <c r="G29" s="235">
        <v>17.422999999999998</v>
      </c>
      <c r="H29" s="235">
        <v>20.231999999999999</v>
      </c>
      <c r="I29" s="235">
        <v>-6.8810000000000002</v>
      </c>
      <c r="J29" s="235">
        <v>38.478000000000002</v>
      </c>
      <c r="K29" s="235">
        <v>38.890999999999998</v>
      </c>
      <c r="L29" s="235">
        <v>7.3949999999999996</v>
      </c>
      <c r="M29" s="235">
        <v>44.286999999999999</v>
      </c>
      <c r="N29" s="235">
        <v>29.244</v>
      </c>
      <c r="O29" s="235">
        <v>221.904</v>
      </c>
      <c r="P29" s="235">
        <v>10.265000000000001</v>
      </c>
      <c r="Q29" s="235">
        <v>85.662000000000006</v>
      </c>
      <c r="R29" s="235">
        <v>11.233000000000001</v>
      </c>
      <c r="S29" s="235">
        <v>13.169</v>
      </c>
      <c r="T29" s="235">
        <v>35.386000000000003</v>
      </c>
      <c r="U29" s="235">
        <v>17.077000000000002</v>
      </c>
      <c r="V29" s="235">
        <v>13.38</v>
      </c>
      <c r="W29" s="235">
        <v>16.087</v>
      </c>
      <c r="X29" s="235">
        <v>-0.86599999999999999</v>
      </c>
      <c r="Y29" s="235">
        <v>23.463000000000001</v>
      </c>
      <c r="Z29" s="235">
        <v>14.08</v>
      </c>
      <c r="AA29" s="235">
        <v>174.58199999999999</v>
      </c>
      <c r="AB29" s="235">
        <v>11.07</v>
      </c>
      <c r="AC29" s="235">
        <v>-5.6680000000000001</v>
      </c>
      <c r="AD29" s="235">
        <v>3.0179999999999998</v>
      </c>
      <c r="AE29" s="235">
        <v>14.69</v>
      </c>
      <c r="AF29" s="235">
        <v>8.8202999999999996</v>
      </c>
      <c r="AG29" s="235">
        <v>14.744759999999999</v>
      </c>
      <c r="AH29" s="235">
        <v>10.63569</v>
      </c>
      <c r="AI29" s="235">
        <v>3.61049</v>
      </c>
      <c r="AJ29" s="235">
        <v>19.494754710900001</v>
      </c>
      <c r="AK29" s="235">
        <v>9.1826606062200007</v>
      </c>
      <c r="AL29" s="235">
        <v>-32.098999999999997</v>
      </c>
      <c r="AM29" s="235">
        <v>-10.874000000000001</v>
      </c>
    </row>
    <row r="30" spans="1:39" ht="15">
      <c r="A30" s="193">
        <f>YampaRiverInflow.TotalOutflow!A30</f>
        <v>44256</v>
      </c>
      <c r="B30" s="165">
        <v>7.1580000000000004</v>
      </c>
      <c r="C30" s="165">
        <v>7.1580000000000004</v>
      </c>
      <c r="D30" s="165">
        <v>7.1580000000000004</v>
      </c>
      <c r="E30" s="235">
        <v>59.759</v>
      </c>
      <c r="F30" s="235">
        <v>26.506</v>
      </c>
      <c r="G30" s="235">
        <v>96.531999999999996</v>
      </c>
      <c r="H30" s="235">
        <v>17.710999999999999</v>
      </c>
      <c r="I30" s="235">
        <v>-1.42</v>
      </c>
      <c r="J30" s="235">
        <v>43.502000000000002</v>
      </c>
      <c r="K30" s="235">
        <v>-6.4089999999999998</v>
      </c>
      <c r="L30" s="235">
        <v>8.8800000000000008</v>
      </c>
      <c r="M30" s="235">
        <v>37.970999999999997</v>
      </c>
      <c r="N30" s="235">
        <v>61.314999999999998</v>
      </c>
      <c r="O30" s="235">
        <v>316.43099999999998</v>
      </c>
      <c r="P30" s="235">
        <v>30.523</v>
      </c>
      <c r="Q30" s="235">
        <v>99.09</v>
      </c>
      <c r="R30" s="235">
        <v>0.26700000000000002</v>
      </c>
      <c r="S30" s="235">
        <v>21.556999999999999</v>
      </c>
      <c r="T30" s="235">
        <v>29.812999999999999</v>
      </c>
      <c r="U30" s="235">
        <v>17.334</v>
      </c>
      <c r="V30" s="235">
        <v>4.55</v>
      </c>
      <c r="W30" s="235">
        <v>29.456</v>
      </c>
      <c r="X30" s="235">
        <v>7.5919999999999996</v>
      </c>
      <c r="Y30" s="235">
        <v>0.58599999999999997</v>
      </c>
      <c r="Z30" s="235">
        <v>5.9260000000000002</v>
      </c>
      <c r="AA30" s="235">
        <v>168.72399999999999</v>
      </c>
      <c r="AB30" s="235">
        <v>24.416</v>
      </c>
      <c r="AC30" s="235">
        <v>16.087</v>
      </c>
      <c r="AD30" s="235">
        <v>3.2</v>
      </c>
      <c r="AE30" s="235">
        <v>10.916</v>
      </c>
      <c r="AF30" s="235">
        <v>55.120930000000001</v>
      </c>
      <c r="AG30" s="235">
        <v>5.3349099999999998</v>
      </c>
      <c r="AH30" s="235">
        <v>8.3023799999999994</v>
      </c>
      <c r="AI30" s="235">
        <v>7.6192200000000003</v>
      </c>
      <c r="AJ30" s="235">
        <v>-3.1343052999900003</v>
      </c>
      <c r="AK30" s="235">
        <v>3.17213907435</v>
      </c>
      <c r="AL30" s="235">
        <v>-63.835000000000001</v>
      </c>
      <c r="AM30" s="235">
        <v>-26.42</v>
      </c>
    </row>
    <row r="31" spans="1:39" ht="15">
      <c r="A31" s="193">
        <f>YampaRiverInflow.TotalOutflow!A31</f>
        <v>44287</v>
      </c>
      <c r="B31" s="165">
        <v>16.3</v>
      </c>
      <c r="C31" s="165">
        <v>16.3</v>
      </c>
      <c r="D31" s="165">
        <v>16.3</v>
      </c>
      <c r="E31" s="235">
        <v>-89.194000000000003</v>
      </c>
      <c r="F31" s="235">
        <v>49.36</v>
      </c>
      <c r="G31" s="235">
        <v>53.290999999999997</v>
      </c>
      <c r="H31" s="235">
        <v>25.484000000000002</v>
      </c>
      <c r="I31" s="235">
        <v>-15.704000000000001</v>
      </c>
      <c r="J31" s="235">
        <v>2.6739999999999999</v>
      </c>
      <c r="K31" s="235">
        <v>9.9689999999999994</v>
      </c>
      <c r="L31" s="235">
        <v>14.242000000000001</v>
      </c>
      <c r="M31" s="235">
        <v>68.507000000000005</v>
      </c>
      <c r="N31" s="235">
        <v>34.072000000000003</v>
      </c>
      <c r="O31" s="235">
        <v>40.68</v>
      </c>
      <c r="P31" s="235">
        <v>13.753</v>
      </c>
      <c r="Q31" s="235">
        <v>16.016999999999999</v>
      </c>
      <c r="R31" s="235">
        <v>14.180999999999999</v>
      </c>
      <c r="S31" s="235">
        <v>10.909000000000001</v>
      </c>
      <c r="T31" s="235">
        <v>31.158000000000001</v>
      </c>
      <c r="U31" s="235">
        <v>9.2080000000000002</v>
      </c>
      <c r="V31" s="235">
        <v>5.04</v>
      </c>
      <c r="W31" s="235">
        <v>53.372999999999998</v>
      </c>
      <c r="X31" s="235">
        <v>10.19</v>
      </c>
      <c r="Y31" s="235">
        <v>22.326000000000001</v>
      </c>
      <c r="Z31" s="235">
        <v>12.529</v>
      </c>
      <c r="AA31" s="235">
        <v>16.698</v>
      </c>
      <c r="AB31" s="235">
        <v>14.458</v>
      </c>
      <c r="AC31" s="235">
        <v>15.693</v>
      </c>
      <c r="AD31" s="235">
        <v>12.19</v>
      </c>
      <c r="AE31" s="235">
        <v>15.191000000000001</v>
      </c>
      <c r="AF31" s="235">
        <v>34.110879999999995</v>
      </c>
      <c r="AG31" s="235">
        <v>18.928849999999997</v>
      </c>
      <c r="AH31" s="235">
        <v>23.699870000000001</v>
      </c>
      <c r="AI31" s="235">
        <v>14.320200000000002</v>
      </c>
      <c r="AJ31" s="235">
        <v>23.981204488899998</v>
      </c>
      <c r="AK31" s="235">
        <v>12.6252825743</v>
      </c>
      <c r="AL31" s="235">
        <v>-50.832999999999998</v>
      </c>
      <c r="AM31" s="235">
        <v>-3.6080000000000001</v>
      </c>
    </row>
    <row r="32" spans="1:39" ht="15">
      <c r="A32" s="193">
        <f>YampaRiverInflow.TotalOutflow!A32</f>
        <v>44317</v>
      </c>
      <c r="B32" s="165">
        <v>14.667999999999999</v>
      </c>
      <c r="C32" s="165">
        <v>14.667999999999999</v>
      </c>
      <c r="D32" s="165">
        <v>14.667999999999999</v>
      </c>
      <c r="E32" s="235">
        <v>-80.722999999999999</v>
      </c>
      <c r="F32" s="235">
        <v>-14.659000000000001</v>
      </c>
      <c r="G32" s="235">
        <v>23.445</v>
      </c>
      <c r="H32" s="235">
        <v>-44.76</v>
      </c>
      <c r="I32" s="235">
        <v>4.5609999999999999</v>
      </c>
      <c r="J32" s="235">
        <v>-17.443000000000001</v>
      </c>
      <c r="K32" s="235">
        <v>33.575000000000003</v>
      </c>
      <c r="L32" s="235">
        <v>29.093</v>
      </c>
      <c r="M32" s="235">
        <v>35.158000000000001</v>
      </c>
      <c r="N32" s="235">
        <v>30.619</v>
      </c>
      <c r="O32" s="235">
        <v>51.445999999999998</v>
      </c>
      <c r="P32" s="235">
        <v>147.43199999999999</v>
      </c>
      <c r="Q32" s="235">
        <v>31.465</v>
      </c>
      <c r="R32" s="235">
        <v>16.225000000000001</v>
      </c>
      <c r="S32" s="235">
        <v>15.988</v>
      </c>
      <c r="T32" s="235">
        <v>22.762</v>
      </c>
      <c r="U32" s="235">
        <v>16.884</v>
      </c>
      <c r="V32" s="235">
        <v>8.0370000000000008</v>
      </c>
      <c r="W32" s="235">
        <v>0.76700000000000002</v>
      </c>
      <c r="X32" s="235">
        <v>15.06</v>
      </c>
      <c r="Y32" s="235">
        <v>18.966999999999999</v>
      </c>
      <c r="Z32" s="235">
        <v>6.8140000000000001</v>
      </c>
      <c r="AA32" s="235">
        <v>10.48</v>
      </c>
      <c r="AB32" s="235">
        <v>-4.4349999999999996</v>
      </c>
      <c r="AC32" s="235">
        <v>13.545999999999999</v>
      </c>
      <c r="AD32" s="235">
        <v>14.374000000000001</v>
      </c>
      <c r="AE32" s="235">
        <v>20.312000000000001</v>
      </c>
      <c r="AF32" s="235">
        <v>24.09412</v>
      </c>
      <c r="AG32" s="235">
        <v>17.2925</v>
      </c>
      <c r="AH32" s="235">
        <v>26.04485</v>
      </c>
      <c r="AI32" s="235">
        <v>20.55932</v>
      </c>
      <c r="AJ32" s="235">
        <v>-2.9233854721500001</v>
      </c>
      <c r="AK32" s="235">
        <v>20.635423071599998</v>
      </c>
      <c r="AL32" s="235">
        <v>-15.445</v>
      </c>
      <c r="AM32" s="235">
        <v>-30.884</v>
      </c>
    </row>
    <row r="33" spans="1:39" ht="15">
      <c r="A33" s="193">
        <f>YampaRiverInflow.TotalOutflow!A33</f>
        <v>44348</v>
      </c>
      <c r="B33" s="165">
        <v>12.763</v>
      </c>
      <c r="C33" s="165">
        <v>12.763</v>
      </c>
      <c r="D33" s="165">
        <v>12.763</v>
      </c>
      <c r="E33" s="235">
        <v>-170.375</v>
      </c>
      <c r="F33" s="235">
        <v>-68.215000000000003</v>
      </c>
      <c r="G33" s="235">
        <v>17.126000000000001</v>
      </c>
      <c r="H33" s="235">
        <v>9.0709999999999997</v>
      </c>
      <c r="I33" s="235">
        <v>12.688000000000001</v>
      </c>
      <c r="J33" s="235">
        <v>3.8149999999999999</v>
      </c>
      <c r="K33" s="235">
        <v>18.376000000000001</v>
      </c>
      <c r="L33" s="235">
        <v>10.868</v>
      </c>
      <c r="M33" s="235">
        <v>38.33</v>
      </c>
      <c r="N33" s="235">
        <v>17.908000000000001</v>
      </c>
      <c r="O33" s="235">
        <v>23.242999999999999</v>
      </c>
      <c r="P33" s="235">
        <v>149.01400000000001</v>
      </c>
      <c r="Q33" s="235">
        <v>25.635000000000002</v>
      </c>
      <c r="R33" s="235">
        <v>16.579999999999998</v>
      </c>
      <c r="S33" s="235">
        <v>17.053999999999998</v>
      </c>
      <c r="T33" s="235">
        <v>19.07</v>
      </c>
      <c r="U33" s="235">
        <v>13.257999999999999</v>
      </c>
      <c r="V33" s="235">
        <v>52.686</v>
      </c>
      <c r="W33" s="235">
        <v>31.236000000000001</v>
      </c>
      <c r="X33" s="235">
        <v>9.4260000000000002</v>
      </c>
      <c r="Y33" s="235">
        <v>11.861000000000001</v>
      </c>
      <c r="Z33" s="235">
        <v>3.2530000000000001</v>
      </c>
      <c r="AA33" s="235">
        <v>10.676</v>
      </c>
      <c r="AB33" s="235">
        <v>-12.563000000000001</v>
      </c>
      <c r="AC33" s="235">
        <v>10.95</v>
      </c>
      <c r="AD33" s="235">
        <v>4.9080000000000004</v>
      </c>
      <c r="AE33" s="235">
        <v>20.478999999999999</v>
      </c>
      <c r="AF33" s="235">
        <v>23.339099999999998</v>
      </c>
      <c r="AG33" s="235">
        <v>14.779639999999999</v>
      </c>
      <c r="AH33" s="235">
        <v>10.374750000000001</v>
      </c>
      <c r="AI33" s="235">
        <v>15.253579999999999</v>
      </c>
      <c r="AJ33" s="235">
        <v>10.8723748103</v>
      </c>
      <c r="AK33" s="235">
        <v>19.2537612671</v>
      </c>
      <c r="AL33" s="235">
        <v>-42.570999999999998</v>
      </c>
      <c r="AM33" s="235">
        <v>-23.359000000000002</v>
      </c>
    </row>
    <row r="34" spans="1:39" ht="15">
      <c r="A34" s="193">
        <f>YampaRiverInflow.TotalOutflow!A34</f>
        <v>44378</v>
      </c>
      <c r="B34" s="165">
        <v>20.57</v>
      </c>
      <c r="C34" s="165">
        <v>20.57</v>
      </c>
      <c r="D34" s="165">
        <v>20.57</v>
      </c>
      <c r="E34" s="235">
        <v>-126.367</v>
      </c>
      <c r="F34" s="235">
        <v>-44.088999999999999</v>
      </c>
      <c r="G34" s="235">
        <v>31.13</v>
      </c>
      <c r="H34" s="235">
        <v>-0.70799999999999996</v>
      </c>
      <c r="I34" s="235">
        <v>17.495000000000001</v>
      </c>
      <c r="J34" s="235">
        <v>-0.90900000000000003</v>
      </c>
      <c r="K34" s="235">
        <v>22.303000000000001</v>
      </c>
      <c r="L34" s="235">
        <v>26.056000000000001</v>
      </c>
      <c r="M34" s="235">
        <v>37.981000000000002</v>
      </c>
      <c r="N34" s="235">
        <v>46.884999999999998</v>
      </c>
      <c r="O34" s="235">
        <v>38.639000000000003</v>
      </c>
      <c r="P34" s="235">
        <v>161.97499999999999</v>
      </c>
      <c r="Q34" s="235">
        <v>38.319000000000003</v>
      </c>
      <c r="R34" s="235">
        <v>19.699000000000002</v>
      </c>
      <c r="S34" s="235">
        <v>17.989999999999998</v>
      </c>
      <c r="T34" s="235">
        <v>13.172000000000001</v>
      </c>
      <c r="U34" s="235">
        <v>40.615000000000002</v>
      </c>
      <c r="V34" s="235">
        <v>26.545000000000002</v>
      </c>
      <c r="W34" s="235">
        <v>25.422999999999998</v>
      </c>
      <c r="X34" s="235">
        <v>13.888999999999999</v>
      </c>
      <c r="Y34" s="235">
        <v>15.146000000000001</v>
      </c>
      <c r="Z34" s="235">
        <v>6.6020000000000003</v>
      </c>
      <c r="AA34" s="235">
        <v>10.079000000000001</v>
      </c>
      <c r="AB34" s="235">
        <v>4.5090000000000003</v>
      </c>
      <c r="AC34" s="235">
        <v>26.234000000000002</v>
      </c>
      <c r="AD34" s="235">
        <v>12.146000000000001</v>
      </c>
      <c r="AE34" s="235">
        <v>17.390999999999998</v>
      </c>
      <c r="AF34" s="235">
        <v>17.51343</v>
      </c>
      <c r="AG34" s="235">
        <v>34.483599999999996</v>
      </c>
      <c r="AH34" s="235">
        <v>45.963620000000006</v>
      </c>
      <c r="AI34" s="235">
        <v>28.082819999999998</v>
      </c>
      <c r="AJ34" s="235">
        <v>19.215399487300001</v>
      </c>
      <c r="AK34" s="235">
        <v>17.603711951099999</v>
      </c>
      <c r="AL34" s="235">
        <v>-60.779000000000003</v>
      </c>
      <c r="AM34" s="235">
        <v>-56.558999999999997</v>
      </c>
    </row>
    <row r="35" spans="1:39" ht="15">
      <c r="A35" s="193">
        <f>YampaRiverInflow.TotalOutflow!A35</f>
        <v>44409</v>
      </c>
      <c r="B35" s="165">
        <v>22.564</v>
      </c>
      <c r="C35" s="165">
        <v>22.564</v>
      </c>
      <c r="D35" s="165">
        <v>22.564</v>
      </c>
      <c r="E35" s="235">
        <v>6.7279999999999998</v>
      </c>
      <c r="F35" s="235">
        <v>36.843000000000004</v>
      </c>
      <c r="G35" s="235">
        <v>32.896999999999998</v>
      </c>
      <c r="H35" s="235">
        <v>15.759</v>
      </c>
      <c r="I35" s="235">
        <v>30.661000000000001</v>
      </c>
      <c r="J35" s="235">
        <v>55</v>
      </c>
      <c r="K35" s="235">
        <v>48.677</v>
      </c>
      <c r="L35" s="235">
        <v>33.113</v>
      </c>
      <c r="M35" s="235">
        <v>45.93</v>
      </c>
      <c r="N35" s="235">
        <v>51.271000000000001</v>
      </c>
      <c r="O35" s="235">
        <v>50.551000000000002</v>
      </c>
      <c r="P35" s="235">
        <v>39.052</v>
      </c>
      <c r="Q35" s="235">
        <v>28.867000000000001</v>
      </c>
      <c r="R35" s="235">
        <v>22.442</v>
      </c>
      <c r="S35" s="235">
        <v>26.152999999999999</v>
      </c>
      <c r="T35" s="235">
        <v>32.817999999999998</v>
      </c>
      <c r="U35" s="235">
        <v>21.527999999999999</v>
      </c>
      <c r="V35" s="235">
        <v>35.834000000000003</v>
      </c>
      <c r="W35" s="235">
        <v>31.181000000000001</v>
      </c>
      <c r="X35" s="235">
        <v>15.63</v>
      </c>
      <c r="Y35" s="235">
        <v>23.109000000000002</v>
      </c>
      <c r="Z35" s="235">
        <v>11.401</v>
      </c>
      <c r="AA35" s="235">
        <v>31.262</v>
      </c>
      <c r="AB35" s="235">
        <v>3.68</v>
      </c>
      <c r="AC35" s="235">
        <v>14.694000000000001</v>
      </c>
      <c r="AD35" s="235">
        <v>25.271000000000001</v>
      </c>
      <c r="AE35" s="235">
        <v>24.695</v>
      </c>
      <c r="AF35" s="235">
        <v>21.273709999999998</v>
      </c>
      <c r="AG35" s="235">
        <v>24.753779999999999</v>
      </c>
      <c r="AH35" s="235">
        <v>25.619619999999998</v>
      </c>
      <c r="AI35" s="235">
        <v>36.973279999999995</v>
      </c>
      <c r="AJ35" s="235">
        <v>26.050836177000001</v>
      </c>
      <c r="AK35" s="235">
        <v>15.572127335099999</v>
      </c>
      <c r="AL35" s="235">
        <v>-38.963999999999999</v>
      </c>
      <c r="AM35" s="235">
        <v>-34.012</v>
      </c>
    </row>
    <row r="36" spans="1:39" ht="15">
      <c r="A36" s="193">
        <f>YampaRiverInflow.TotalOutflow!A36</f>
        <v>44440</v>
      </c>
      <c r="B36" s="165">
        <v>16.995999999999999</v>
      </c>
      <c r="C36" s="165">
        <v>16.995999999999999</v>
      </c>
      <c r="D36" s="165">
        <v>16.995999999999999</v>
      </c>
      <c r="E36" s="235">
        <v>-33.959000000000003</v>
      </c>
      <c r="F36" s="235">
        <v>31.548999999999999</v>
      </c>
      <c r="G36" s="235">
        <v>18.584</v>
      </c>
      <c r="H36" s="235">
        <v>20.257999999999999</v>
      </c>
      <c r="I36" s="235">
        <v>40.121000000000002</v>
      </c>
      <c r="J36" s="235">
        <v>42.011000000000003</v>
      </c>
      <c r="K36" s="235">
        <v>32.043999999999997</v>
      </c>
      <c r="L36" s="235">
        <v>34.625999999999998</v>
      </c>
      <c r="M36" s="235">
        <v>44.92</v>
      </c>
      <c r="N36" s="235">
        <v>38.738</v>
      </c>
      <c r="O36" s="235">
        <v>36.225999999999999</v>
      </c>
      <c r="P36" s="235">
        <v>28.126000000000001</v>
      </c>
      <c r="Q36" s="235">
        <v>31.236000000000001</v>
      </c>
      <c r="R36" s="235">
        <v>22.335000000000001</v>
      </c>
      <c r="S36" s="235">
        <v>48.393999999999998</v>
      </c>
      <c r="T36" s="235">
        <v>28.478999999999999</v>
      </c>
      <c r="U36" s="235">
        <v>11.491</v>
      </c>
      <c r="V36" s="235">
        <v>18.042999999999999</v>
      </c>
      <c r="W36" s="235">
        <v>23.867999999999999</v>
      </c>
      <c r="X36" s="235">
        <v>14.974</v>
      </c>
      <c r="Y36" s="235">
        <v>17.042999999999999</v>
      </c>
      <c r="Z36" s="235">
        <v>23.401</v>
      </c>
      <c r="AA36" s="235">
        <v>6.1059999999999999</v>
      </c>
      <c r="AB36" s="235">
        <v>5.0819999999999999</v>
      </c>
      <c r="AC36" s="235">
        <v>18.600999999999999</v>
      </c>
      <c r="AD36" s="235">
        <v>14.476000000000001</v>
      </c>
      <c r="AE36" s="235">
        <v>21.350999999999999</v>
      </c>
      <c r="AF36" s="235">
        <v>17.48638</v>
      </c>
      <c r="AG36" s="235">
        <v>30.457650000000001</v>
      </c>
      <c r="AH36" s="235">
        <v>31.318210000000001</v>
      </c>
      <c r="AI36" s="235">
        <v>23.158259999999999</v>
      </c>
      <c r="AJ36" s="235">
        <v>13.2491374797</v>
      </c>
      <c r="AK36" s="235">
        <v>19.184875404</v>
      </c>
      <c r="AL36" s="235">
        <v>42.127000000000002</v>
      </c>
      <c r="AM36" s="235">
        <v>-1.2290000000000001</v>
      </c>
    </row>
    <row r="37" spans="1:39" ht="15">
      <c r="A37" s="193">
        <f>YampaRiverInflow.TotalOutflow!A37</f>
        <v>44470</v>
      </c>
      <c r="B37" s="165">
        <v>22.731999999999999</v>
      </c>
      <c r="C37" s="165">
        <v>22.731999999999999</v>
      </c>
      <c r="D37" s="165">
        <v>22.731999999999999</v>
      </c>
      <c r="E37" s="235">
        <v>-40.167999999999999</v>
      </c>
      <c r="F37" s="235">
        <v>31.16</v>
      </c>
      <c r="G37" s="235">
        <v>36.676000000000002</v>
      </c>
      <c r="H37" s="235">
        <v>34.716000000000001</v>
      </c>
      <c r="I37" s="235">
        <v>66.048000000000002</v>
      </c>
      <c r="J37" s="235">
        <v>39.569000000000003</v>
      </c>
      <c r="K37" s="235">
        <v>37.305999999999997</v>
      </c>
      <c r="L37" s="235">
        <v>23.975999999999999</v>
      </c>
      <c r="M37" s="235">
        <v>34.430999999999997</v>
      </c>
      <c r="N37" s="235">
        <v>38.234000000000002</v>
      </c>
      <c r="O37" s="235">
        <v>25.995000000000001</v>
      </c>
      <c r="P37" s="235">
        <v>33.972000000000001</v>
      </c>
      <c r="Q37" s="235">
        <v>22.088999999999999</v>
      </c>
      <c r="R37" s="235">
        <v>19.114000000000001</v>
      </c>
      <c r="S37" s="235">
        <v>8.282</v>
      </c>
      <c r="T37" s="235">
        <v>40.549999999999997</v>
      </c>
      <c r="U37" s="235">
        <v>-13.923999999999999</v>
      </c>
      <c r="V37" s="235">
        <v>25.102</v>
      </c>
      <c r="W37" s="235">
        <v>12.989000000000001</v>
      </c>
      <c r="X37" s="235">
        <v>27.751999999999999</v>
      </c>
      <c r="Y37" s="235">
        <v>9.3919999999999995</v>
      </c>
      <c r="Z37" s="235">
        <v>43.768999999999998</v>
      </c>
      <c r="AA37" s="235">
        <v>22.535</v>
      </c>
      <c r="AB37" s="235">
        <v>16.07</v>
      </c>
      <c r="AC37" s="235">
        <v>21.861999999999998</v>
      </c>
      <c r="AD37" s="235">
        <v>21.155999999999999</v>
      </c>
      <c r="AE37" s="235">
        <v>17.678999999999998</v>
      </c>
      <c r="AF37" s="235">
        <v>24.983849999999997</v>
      </c>
      <c r="AG37" s="235">
        <v>30.878040000000002</v>
      </c>
      <c r="AH37" s="235">
        <v>34.297699999999999</v>
      </c>
      <c r="AI37" s="235">
        <v>18.70016</v>
      </c>
      <c r="AJ37" s="235">
        <v>16.062130960200001</v>
      </c>
      <c r="AK37" s="235">
        <v>34.217743520299997</v>
      </c>
      <c r="AL37" s="235">
        <v>13.193</v>
      </c>
      <c r="AM37" s="235">
        <v>-2.6909999999999998</v>
      </c>
    </row>
    <row r="38" spans="1:39" ht="15">
      <c r="A38" s="193">
        <f>YampaRiverInflow.TotalOutflow!A38</f>
        <v>44501</v>
      </c>
      <c r="B38" s="165">
        <v>15.523999999999999</v>
      </c>
      <c r="C38" s="165">
        <v>15.523999999999999</v>
      </c>
      <c r="D38" s="165">
        <v>15.523999999999999</v>
      </c>
      <c r="E38" s="235">
        <v>53.298999999999999</v>
      </c>
      <c r="F38" s="235">
        <v>-6.4260000000000002</v>
      </c>
      <c r="G38" s="235">
        <v>24.297000000000001</v>
      </c>
      <c r="H38" s="235">
        <v>17.045000000000002</v>
      </c>
      <c r="I38" s="235">
        <v>5.4539999999999997</v>
      </c>
      <c r="J38" s="235">
        <v>10.88</v>
      </c>
      <c r="K38" s="235">
        <v>-20.273</v>
      </c>
      <c r="L38" s="235">
        <v>20.206</v>
      </c>
      <c r="M38" s="235">
        <v>35.786000000000001</v>
      </c>
      <c r="N38" s="235">
        <v>28.035</v>
      </c>
      <c r="O38" s="235">
        <v>16.972000000000001</v>
      </c>
      <c r="P38" s="235">
        <v>32.304000000000002</v>
      </c>
      <c r="Q38" s="235">
        <v>27.994</v>
      </c>
      <c r="R38" s="235">
        <v>18.408000000000001</v>
      </c>
      <c r="S38" s="235">
        <v>27.646999999999998</v>
      </c>
      <c r="T38" s="235">
        <v>13.904999999999999</v>
      </c>
      <c r="U38" s="235">
        <v>20.082000000000001</v>
      </c>
      <c r="V38" s="235">
        <v>-4.2350000000000003</v>
      </c>
      <c r="W38" s="235">
        <v>5.524</v>
      </c>
      <c r="X38" s="235">
        <v>13.936</v>
      </c>
      <c r="Y38" s="235">
        <v>18.489000000000001</v>
      </c>
      <c r="Z38" s="235">
        <v>53.006</v>
      </c>
      <c r="AA38" s="235">
        <v>26.384</v>
      </c>
      <c r="AB38" s="235">
        <v>7.4660000000000002</v>
      </c>
      <c r="AC38" s="235">
        <v>17.106999999999999</v>
      </c>
      <c r="AD38" s="235">
        <v>28.956</v>
      </c>
      <c r="AE38" s="235">
        <v>31.728000000000002</v>
      </c>
      <c r="AF38" s="235">
        <v>37.927500000000002</v>
      </c>
      <c r="AG38" s="235">
        <v>37.545540000000003</v>
      </c>
      <c r="AH38" s="235">
        <v>26.962349999999997</v>
      </c>
      <c r="AI38" s="235">
        <v>24.636060000000001</v>
      </c>
      <c r="AJ38" s="235">
        <v>9.1373111003500007</v>
      </c>
      <c r="AK38" s="235">
        <v>11.0838498908</v>
      </c>
      <c r="AL38" s="235">
        <v>9.3420000000000005</v>
      </c>
      <c r="AM38" s="235">
        <v>6.9249999999999998</v>
      </c>
    </row>
    <row r="39" spans="1:39" ht="15">
      <c r="A39" s="193">
        <f>YampaRiverInflow.TotalOutflow!A39</f>
        <v>44531</v>
      </c>
      <c r="B39" s="165">
        <v>18.065000000000001</v>
      </c>
      <c r="C39" s="165">
        <v>18.065000000000001</v>
      </c>
      <c r="D39" s="165">
        <v>18.065000000000001</v>
      </c>
      <c r="E39" s="235">
        <v>48.563000000000002</v>
      </c>
      <c r="F39" s="235">
        <v>17.190000000000001</v>
      </c>
      <c r="G39" s="235">
        <v>-8.3260000000000005</v>
      </c>
      <c r="H39" s="235">
        <v>4.6349999999999998</v>
      </c>
      <c r="I39" s="235">
        <v>47.975999999999999</v>
      </c>
      <c r="J39" s="235">
        <v>24.954999999999998</v>
      </c>
      <c r="K39" s="235">
        <v>24.792000000000002</v>
      </c>
      <c r="L39" s="235">
        <v>21.376000000000001</v>
      </c>
      <c r="M39" s="235">
        <v>28.204999999999998</v>
      </c>
      <c r="N39" s="235">
        <v>40.244</v>
      </c>
      <c r="O39" s="235">
        <v>27.562000000000001</v>
      </c>
      <c r="P39" s="235">
        <v>42.930999999999997</v>
      </c>
      <c r="Q39" s="235">
        <v>16.896000000000001</v>
      </c>
      <c r="R39" s="235">
        <v>5.2649999999999997</v>
      </c>
      <c r="S39" s="235">
        <v>14.913</v>
      </c>
      <c r="T39" s="235">
        <v>20.716999999999999</v>
      </c>
      <c r="U39" s="235">
        <v>34.1</v>
      </c>
      <c r="V39" s="235">
        <v>30.48</v>
      </c>
      <c r="W39" s="235">
        <v>17.712</v>
      </c>
      <c r="X39" s="235">
        <v>14.284000000000001</v>
      </c>
      <c r="Y39" s="235">
        <v>19.059000000000001</v>
      </c>
      <c r="Z39" s="235">
        <v>32.093000000000004</v>
      </c>
      <c r="AA39" s="235">
        <v>31.068999999999999</v>
      </c>
      <c r="AB39" s="235">
        <v>-1.1339999999999999</v>
      </c>
      <c r="AC39" s="235">
        <v>19.942</v>
      </c>
      <c r="AD39" s="235">
        <v>24.683</v>
      </c>
      <c r="AE39" s="235">
        <v>26.542000000000002</v>
      </c>
      <c r="AF39" s="235">
        <v>32.755090000000003</v>
      </c>
      <c r="AG39" s="235">
        <v>27.805679999999999</v>
      </c>
      <c r="AH39" s="235">
        <v>21.076700000000002</v>
      </c>
      <c r="AI39" s="235">
        <v>7.0595299999999996</v>
      </c>
      <c r="AJ39" s="235">
        <v>18.495586839200001</v>
      </c>
      <c r="AK39" s="235">
        <v>21.658086085000001</v>
      </c>
      <c r="AL39" s="235">
        <v>-10.919</v>
      </c>
      <c r="AM39" s="235">
        <v>-18.315999999999999</v>
      </c>
    </row>
    <row r="40" spans="1:39" ht="15">
      <c r="A40" s="193">
        <f>YampaRiverInflow.TotalOutflow!A40</f>
        <v>44562</v>
      </c>
      <c r="B40" s="165">
        <v>21.234999999999999</v>
      </c>
      <c r="C40" s="165">
        <v>21.234999999999999</v>
      </c>
      <c r="D40" s="165">
        <v>21.234999999999999</v>
      </c>
      <c r="E40" s="235">
        <v>20.085000000000001</v>
      </c>
      <c r="F40" s="235">
        <v>31.077999999999999</v>
      </c>
      <c r="G40" s="235">
        <v>41.271999999999998</v>
      </c>
      <c r="H40" s="235">
        <v>10.534000000000001</v>
      </c>
      <c r="I40" s="235">
        <v>78.471000000000004</v>
      </c>
      <c r="J40" s="235">
        <v>15.356</v>
      </c>
      <c r="K40" s="235">
        <v>14.651</v>
      </c>
      <c r="L40" s="235">
        <v>30.507000000000001</v>
      </c>
      <c r="M40" s="235">
        <v>18.114999999999998</v>
      </c>
      <c r="N40" s="235">
        <v>101.17700000000001</v>
      </c>
      <c r="O40" s="235">
        <v>19.384</v>
      </c>
      <c r="P40" s="235">
        <v>30.748000000000001</v>
      </c>
      <c r="Q40" s="235">
        <v>9.8130000000000006</v>
      </c>
      <c r="R40" s="235">
        <v>-4.5359999999999996</v>
      </c>
      <c r="S40" s="235">
        <v>13.925000000000001</v>
      </c>
      <c r="T40" s="235">
        <v>62.106999999999999</v>
      </c>
      <c r="U40" s="235">
        <v>30.138999999999999</v>
      </c>
      <c r="V40" s="235">
        <v>34.121000000000002</v>
      </c>
      <c r="W40" s="235">
        <v>0.29199999999999998</v>
      </c>
      <c r="X40" s="235">
        <v>8.3659999999999997</v>
      </c>
      <c r="Y40" s="235">
        <v>7.298</v>
      </c>
      <c r="Z40" s="235">
        <v>137.148</v>
      </c>
      <c r="AA40" s="235">
        <v>5.109</v>
      </c>
      <c r="AB40" s="235">
        <v>9.6739999999999995</v>
      </c>
      <c r="AC40" s="235">
        <v>13.996</v>
      </c>
      <c r="AD40" s="235">
        <v>3.7160000000000002</v>
      </c>
      <c r="AE40" s="235">
        <v>41.649769999999997</v>
      </c>
      <c r="AF40" s="235">
        <v>7.6267299999999993</v>
      </c>
      <c r="AG40" s="235">
        <v>11.469899999999999</v>
      </c>
      <c r="AH40" s="235">
        <v>17.2136</v>
      </c>
      <c r="AI40" s="235">
        <v>12.568142775</v>
      </c>
      <c r="AJ40" s="235">
        <v>17.4341776228</v>
      </c>
      <c r="AK40" s="235">
        <v>-20.010999999999999</v>
      </c>
      <c r="AL40" s="235">
        <v>8.234</v>
      </c>
      <c r="AM40" s="235">
        <v>-68.331000000000003</v>
      </c>
    </row>
    <row r="41" spans="1:39" ht="15">
      <c r="A41" s="193">
        <f>YampaRiverInflow.TotalOutflow!A41</f>
        <v>44593</v>
      </c>
      <c r="B41" s="165">
        <v>11.202999999999999</v>
      </c>
      <c r="C41" s="165">
        <v>11.202999999999999</v>
      </c>
      <c r="D41" s="165">
        <v>11.202999999999999</v>
      </c>
      <c r="E41" s="235">
        <v>-42.707000000000001</v>
      </c>
      <c r="F41" s="235">
        <v>17.422999999999998</v>
      </c>
      <c r="G41" s="235">
        <v>20.231999999999999</v>
      </c>
      <c r="H41" s="235">
        <v>-6.8810000000000002</v>
      </c>
      <c r="I41" s="235">
        <v>38.478000000000002</v>
      </c>
      <c r="J41" s="235">
        <v>38.890999999999998</v>
      </c>
      <c r="K41" s="235">
        <v>7.3949999999999996</v>
      </c>
      <c r="L41" s="235">
        <v>44.286999999999999</v>
      </c>
      <c r="M41" s="235">
        <v>29.244</v>
      </c>
      <c r="N41" s="235">
        <v>221.904</v>
      </c>
      <c r="O41" s="235">
        <v>10.265000000000001</v>
      </c>
      <c r="P41" s="235">
        <v>85.662000000000006</v>
      </c>
      <c r="Q41" s="235">
        <v>11.233000000000001</v>
      </c>
      <c r="R41" s="235">
        <v>13.169</v>
      </c>
      <c r="S41" s="235">
        <v>35.386000000000003</v>
      </c>
      <c r="T41" s="235">
        <v>17.077000000000002</v>
      </c>
      <c r="U41" s="235">
        <v>13.38</v>
      </c>
      <c r="V41" s="235">
        <v>16.087</v>
      </c>
      <c r="W41" s="235">
        <v>-0.86599999999999999</v>
      </c>
      <c r="X41" s="235">
        <v>23.463000000000001</v>
      </c>
      <c r="Y41" s="235">
        <v>14.08</v>
      </c>
      <c r="Z41" s="235">
        <v>174.58199999999999</v>
      </c>
      <c r="AA41" s="235">
        <v>11.07</v>
      </c>
      <c r="AB41" s="235">
        <v>-5.6680000000000001</v>
      </c>
      <c r="AC41" s="235">
        <v>3.0179999999999998</v>
      </c>
      <c r="AD41" s="235">
        <v>14.69</v>
      </c>
      <c r="AE41" s="235">
        <v>8.8202999999999996</v>
      </c>
      <c r="AF41" s="235">
        <v>14.744759999999999</v>
      </c>
      <c r="AG41" s="235">
        <v>10.63569</v>
      </c>
      <c r="AH41" s="235">
        <v>3.61049</v>
      </c>
      <c r="AI41" s="235">
        <v>19.494754710900001</v>
      </c>
      <c r="AJ41" s="235">
        <v>9.1826606062200007</v>
      </c>
      <c r="AK41" s="235">
        <v>-32.098999999999997</v>
      </c>
      <c r="AL41" s="235">
        <v>-10.874000000000001</v>
      </c>
      <c r="AM41" s="235">
        <v>24.474</v>
      </c>
    </row>
    <row r="42" spans="1:39" ht="15">
      <c r="A42" s="193">
        <f>YampaRiverInflow.TotalOutflow!A42</f>
        <v>44621</v>
      </c>
      <c r="B42" s="165">
        <v>7.1580000000000004</v>
      </c>
      <c r="C42" s="165">
        <v>7.1580000000000004</v>
      </c>
      <c r="D42" s="165">
        <v>7.1580000000000004</v>
      </c>
      <c r="E42" s="235">
        <v>26.506</v>
      </c>
      <c r="F42" s="235">
        <v>96.531999999999996</v>
      </c>
      <c r="G42" s="235">
        <v>17.710999999999999</v>
      </c>
      <c r="H42" s="235">
        <v>-1.42</v>
      </c>
      <c r="I42" s="235">
        <v>43.502000000000002</v>
      </c>
      <c r="J42" s="235">
        <v>-6.4089999999999998</v>
      </c>
      <c r="K42" s="235">
        <v>8.8800000000000008</v>
      </c>
      <c r="L42" s="235">
        <v>37.970999999999997</v>
      </c>
      <c r="M42" s="235">
        <v>61.314999999999998</v>
      </c>
      <c r="N42" s="235">
        <v>316.43099999999998</v>
      </c>
      <c r="O42" s="235">
        <v>30.523</v>
      </c>
      <c r="P42" s="235">
        <v>99.09</v>
      </c>
      <c r="Q42" s="235">
        <v>0.26700000000000002</v>
      </c>
      <c r="R42" s="235">
        <v>21.556999999999999</v>
      </c>
      <c r="S42" s="235">
        <v>29.812999999999999</v>
      </c>
      <c r="T42" s="235">
        <v>17.334</v>
      </c>
      <c r="U42" s="235">
        <v>4.55</v>
      </c>
      <c r="V42" s="235">
        <v>29.456</v>
      </c>
      <c r="W42" s="235">
        <v>7.5919999999999996</v>
      </c>
      <c r="X42" s="235">
        <v>0.58599999999999997</v>
      </c>
      <c r="Y42" s="235">
        <v>5.9260000000000002</v>
      </c>
      <c r="Z42" s="235">
        <v>168.72399999999999</v>
      </c>
      <c r="AA42" s="235">
        <v>24.416</v>
      </c>
      <c r="AB42" s="235">
        <v>16.087</v>
      </c>
      <c r="AC42" s="235">
        <v>3.2</v>
      </c>
      <c r="AD42" s="235">
        <v>10.916</v>
      </c>
      <c r="AE42" s="235">
        <v>55.120930000000001</v>
      </c>
      <c r="AF42" s="235">
        <v>5.3349099999999998</v>
      </c>
      <c r="AG42" s="235">
        <v>8.3023799999999994</v>
      </c>
      <c r="AH42" s="235">
        <v>7.6192200000000003</v>
      </c>
      <c r="AI42" s="235">
        <v>-3.1343052999900003</v>
      </c>
      <c r="AJ42" s="235">
        <v>3.17213907435</v>
      </c>
      <c r="AK42" s="235">
        <v>-63.835000000000001</v>
      </c>
      <c r="AL42" s="235">
        <v>-26.42</v>
      </c>
      <c r="AM42" s="235">
        <v>59.759</v>
      </c>
    </row>
    <row r="43" spans="1:39" ht="15">
      <c r="A43" s="193">
        <f>YampaRiverInflow.TotalOutflow!A43</f>
        <v>44652</v>
      </c>
      <c r="B43" s="165">
        <v>16.3</v>
      </c>
      <c r="C43" s="165">
        <v>16.3</v>
      </c>
      <c r="D43" s="165">
        <v>16.3</v>
      </c>
      <c r="E43" s="235">
        <v>49.36</v>
      </c>
      <c r="F43" s="235">
        <v>53.290999999999997</v>
      </c>
      <c r="G43" s="235">
        <v>25.484000000000002</v>
      </c>
      <c r="H43" s="235">
        <v>-15.704000000000001</v>
      </c>
      <c r="I43" s="235">
        <v>2.6739999999999999</v>
      </c>
      <c r="J43" s="235">
        <v>9.9689999999999994</v>
      </c>
      <c r="K43" s="235">
        <v>14.242000000000001</v>
      </c>
      <c r="L43" s="235">
        <v>68.507000000000005</v>
      </c>
      <c r="M43" s="235">
        <v>34.072000000000003</v>
      </c>
      <c r="N43" s="235">
        <v>40.68</v>
      </c>
      <c r="O43" s="235">
        <v>13.753</v>
      </c>
      <c r="P43" s="235">
        <v>16.016999999999999</v>
      </c>
      <c r="Q43" s="235">
        <v>14.180999999999999</v>
      </c>
      <c r="R43" s="235">
        <v>10.909000000000001</v>
      </c>
      <c r="S43" s="235">
        <v>31.158000000000001</v>
      </c>
      <c r="T43" s="235">
        <v>9.2080000000000002</v>
      </c>
      <c r="U43" s="235">
        <v>5.04</v>
      </c>
      <c r="V43" s="235">
        <v>53.372999999999998</v>
      </c>
      <c r="W43" s="235">
        <v>10.19</v>
      </c>
      <c r="X43" s="235">
        <v>22.326000000000001</v>
      </c>
      <c r="Y43" s="235">
        <v>12.529</v>
      </c>
      <c r="Z43" s="235">
        <v>16.698</v>
      </c>
      <c r="AA43" s="235">
        <v>14.458</v>
      </c>
      <c r="AB43" s="235">
        <v>15.693</v>
      </c>
      <c r="AC43" s="235">
        <v>12.19</v>
      </c>
      <c r="AD43" s="235">
        <v>15.191000000000001</v>
      </c>
      <c r="AE43" s="235">
        <v>34.110879999999995</v>
      </c>
      <c r="AF43" s="235">
        <v>18.928849999999997</v>
      </c>
      <c r="AG43" s="235">
        <v>23.699870000000001</v>
      </c>
      <c r="AH43" s="235">
        <v>14.320200000000002</v>
      </c>
      <c r="AI43" s="235">
        <v>23.981204488899998</v>
      </c>
      <c r="AJ43" s="235">
        <v>12.6252825743</v>
      </c>
      <c r="AK43" s="235">
        <v>-50.832999999999998</v>
      </c>
      <c r="AL43" s="235">
        <v>-3.6080000000000001</v>
      </c>
      <c r="AM43" s="235">
        <v>-89.194000000000003</v>
      </c>
    </row>
    <row r="44" spans="1:39" ht="15">
      <c r="A44" s="193">
        <f>YampaRiverInflow.TotalOutflow!A44</f>
        <v>44682</v>
      </c>
      <c r="B44" s="165">
        <v>14.667999999999999</v>
      </c>
      <c r="C44" s="165">
        <v>14.667999999999999</v>
      </c>
      <c r="D44" s="165">
        <v>14.667999999999999</v>
      </c>
      <c r="E44" s="235">
        <v>-14.659000000000001</v>
      </c>
      <c r="F44" s="235">
        <v>23.445</v>
      </c>
      <c r="G44" s="235">
        <v>-44.76</v>
      </c>
      <c r="H44" s="235">
        <v>4.5609999999999999</v>
      </c>
      <c r="I44" s="235">
        <v>-17.443000000000001</v>
      </c>
      <c r="J44" s="235">
        <v>33.575000000000003</v>
      </c>
      <c r="K44" s="235">
        <v>29.093</v>
      </c>
      <c r="L44" s="235">
        <v>35.158000000000001</v>
      </c>
      <c r="M44" s="235">
        <v>30.619</v>
      </c>
      <c r="N44" s="235">
        <v>51.445999999999998</v>
      </c>
      <c r="O44" s="235">
        <v>147.43199999999999</v>
      </c>
      <c r="P44" s="235">
        <v>31.465</v>
      </c>
      <c r="Q44" s="235">
        <v>16.225000000000001</v>
      </c>
      <c r="R44" s="235">
        <v>15.988</v>
      </c>
      <c r="S44" s="235">
        <v>22.762</v>
      </c>
      <c r="T44" s="235">
        <v>16.884</v>
      </c>
      <c r="U44" s="235">
        <v>8.0370000000000008</v>
      </c>
      <c r="V44" s="235">
        <v>0.76700000000000002</v>
      </c>
      <c r="W44" s="235">
        <v>15.06</v>
      </c>
      <c r="X44" s="235">
        <v>18.966999999999999</v>
      </c>
      <c r="Y44" s="235">
        <v>6.8140000000000001</v>
      </c>
      <c r="Z44" s="235">
        <v>10.48</v>
      </c>
      <c r="AA44" s="235">
        <v>-4.4349999999999996</v>
      </c>
      <c r="AB44" s="235">
        <v>13.545999999999999</v>
      </c>
      <c r="AC44" s="235">
        <v>14.374000000000001</v>
      </c>
      <c r="AD44" s="235">
        <v>20.312000000000001</v>
      </c>
      <c r="AE44" s="235">
        <v>24.09412</v>
      </c>
      <c r="AF44" s="235">
        <v>17.2925</v>
      </c>
      <c r="AG44" s="235">
        <v>26.04485</v>
      </c>
      <c r="AH44" s="235">
        <v>20.55932</v>
      </c>
      <c r="AI44" s="235">
        <v>-2.9233854721500001</v>
      </c>
      <c r="AJ44" s="235">
        <v>20.635423071599998</v>
      </c>
      <c r="AK44" s="235">
        <v>-15.445</v>
      </c>
      <c r="AL44" s="235">
        <v>-30.884</v>
      </c>
      <c r="AM44" s="235">
        <v>-80.722999999999999</v>
      </c>
    </row>
    <row r="45" spans="1:39" ht="15">
      <c r="A45" s="193">
        <f>YampaRiverInflow.TotalOutflow!A45</f>
        <v>44713</v>
      </c>
      <c r="B45" s="165">
        <v>12.763</v>
      </c>
      <c r="C45" s="165">
        <v>12.763</v>
      </c>
      <c r="D45" s="165">
        <v>12.763</v>
      </c>
      <c r="E45" s="235">
        <v>-68.215000000000003</v>
      </c>
      <c r="F45" s="235">
        <v>17.126000000000001</v>
      </c>
      <c r="G45" s="235">
        <v>9.0709999999999997</v>
      </c>
      <c r="H45" s="235">
        <v>12.688000000000001</v>
      </c>
      <c r="I45" s="235">
        <v>3.8149999999999999</v>
      </c>
      <c r="J45" s="235">
        <v>18.376000000000001</v>
      </c>
      <c r="K45" s="235">
        <v>10.868</v>
      </c>
      <c r="L45" s="235">
        <v>38.33</v>
      </c>
      <c r="M45" s="235">
        <v>17.908000000000001</v>
      </c>
      <c r="N45" s="235">
        <v>23.242999999999999</v>
      </c>
      <c r="O45" s="235">
        <v>149.01400000000001</v>
      </c>
      <c r="P45" s="235">
        <v>25.635000000000002</v>
      </c>
      <c r="Q45" s="235">
        <v>16.579999999999998</v>
      </c>
      <c r="R45" s="235">
        <v>17.053999999999998</v>
      </c>
      <c r="S45" s="235">
        <v>19.07</v>
      </c>
      <c r="T45" s="235">
        <v>13.257999999999999</v>
      </c>
      <c r="U45" s="235">
        <v>52.686</v>
      </c>
      <c r="V45" s="235">
        <v>31.236000000000001</v>
      </c>
      <c r="W45" s="235">
        <v>9.4260000000000002</v>
      </c>
      <c r="X45" s="235">
        <v>11.861000000000001</v>
      </c>
      <c r="Y45" s="235">
        <v>3.2530000000000001</v>
      </c>
      <c r="Z45" s="235">
        <v>10.676</v>
      </c>
      <c r="AA45" s="235">
        <v>-12.563000000000001</v>
      </c>
      <c r="AB45" s="235">
        <v>10.95</v>
      </c>
      <c r="AC45" s="235">
        <v>4.9080000000000004</v>
      </c>
      <c r="AD45" s="235">
        <v>20.478999999999999</v>
      </c>
      <c r="AE45" s="235">
        <v>23.339099999999998</v>
      </c>
      <c r="AF45" s="235">
        <v>14.779639999999999</v>
      </c>
      <c r="AG45" s="235">
        <v>10.374750000000001</v>
      </c>
      <c r="AH45" s="235">
        <v>15.253579999999999</v>
      </c>
      <c r="AI45" s="235">
        <v>10.8723748103</v>
      </c>
      <c r="AJ45" s="235">
        <v>19.2537612671</v>
      </c>
      <c r="AK45" s="235">
        <v>-42.570999999999998</v>
      </c>
      <c r="AL45" s="235">
        <v>-23.359000000000002</v>
      </c>
      <c r="AM45" s="235">
        <v>-170.375</v>
      </c>
    </row>
    <row r="46" spans="1:39" ht="15">
      <c r="A46" s="193">
        <f>YampaRiverInflow.TotalOutflow!A46</f>
        <v>44743</v>
      </c>
      <c r="B46" s="165">
        <v>20.57</v>
      </c>
      <c r="C46" s="165">
        <v>20.57</v>
      </c>
      <c r="D46" s="165">
        <v>20.57</v>
      </c>
      <c r="E46" s="235">
        <v>-44.088999999999999</v>
      </c>
      <c r="F46" s="235">
        <v>31.13</v>
      </c>
      <c r="G46" s="235">
        <v>-0.70799999999999996</v>
      </c>
      <c r="H46" s="235">
        <v>17.495000000000001</v>
      </c>
      <c r="I46" s="235">
        <v>-0.90900000000000003</v>
      </c>
      <c r="J46" s="235">
        <v>22.303000000000001</v>
      </c>
      <c r="K46" s="235">
        <v>26.056000000000001</v>
      </c>
      <c r="L46" s="235">
        <v>37.981000000000002</v>
      </c>
      <c r="M46" s="235">
        <v>46.884999999999998</v>
      </c>
      <c r="N46" s="235">
        <v>38.639000000000003</v>
      </c>
      <c r="O46" s="235">
        <v>161.97499999999999</v>
      </c>
      <c r="P46" s="235">
        <v>38.319000000000003</v>
      </c>
      <c r="Q46" s="235">
        <v>19.699000000000002</v>
      </c>
      <c r="R46" s="235">
        <v>17.989999999999998</v>
      </c>
      <c r="S46" s="235">
        <v>13.172000000000001</v>
      </c>
      <c r="T46" s="235">
        <v>40.615000000000002</v>
      </c>
      <c r="U46" s="235">
        <v>26.545000000000002</v>
      </c>
      <c r="V46" s="235">
        <v>25.422999999999998</v>
      </c>
      <c r="W46" s="235">
        <v>13.888999999999999</v>
      </c>
      <c r="X46" s="235">
        <v>15.146000000000001</v>
      </c>
      <c r="Y46" s="235">
        <v>6.6020000000000003</v>
      </c>
      <c r="Z46" s="235">
        <v>10.079000000000001</v>
      </c>
      <c r="AA46" s="235">
        <v>4.5090000000000003</v>
      </c>
      <c r="AB46" s="235">
        <v>26.234000000000002</v>
      </c>
      <c r="AC46" s="235">
        <v>12.146000000000001</v>
      </c>
      <c r="AD46" s="235">
        <v>17.390999999999998</v>
      </c>
      <c r="AE46" s="235">
        <v>17.51343</v>
      </c>
      <c r="AF46" s="235">
        <v>34.483599999999996</v>
      </c>
      <c r="AG46" s="235">
        <v>45.963620000000006</v>
      </c>
      <c r="AH46" s="235">
        <v>28.082819999999998</v>
      </c>
      <c r="AI46" s="235">
        <v>19.215399487300001</v>
      </c>
      <c r="AJ46" s="235">
        <v>17.603711951099999</v>
      </c>
      <c r="AK46" s="235">
        <v>-60.779000000000003</v>
      </c>
      <c r="AL46" s="235">
        <v>-56.558999999999997</v>
      </c>
      <c r="AM46" s="235">
        <v>-126.367</v>
      </c>
    </row>
    <row r="47" spans="1:39" ht="15">
      <c r="A47" s="193">
        <f>YampaRiverInflow.TotalOutflow!A47</f>
        <v>44774</v>
      </c>
      <c r="B47" s="165">
        <v>22.564</v>
      </c>
      <c r="C47" s="165">
        <v>22.564</v>
      </c>
      <c r="D47" s="165">
        <v>22.564</v>
      </c>
      <c r="E47" s="235">
        <v>36.843000000000004</v>
      </c>
      <c r="F47" s="235">
        <v>32.896999999999998</v>
      </c>
      <c r="G47" s="235">
        <v>15.759</v>
      </c>
      <c r="H47" s="235">
        <v>30.661000000000001</v>
      </c>
      <c r="I47" s="235">
        <v>55</v>
      </c>
      <c r="J47" s="235">
        <v>48.677</v>
      </c>
      <c r="K47" s="235">
        <v>33.113</v>
      </c>
      <c r="L47" s="235">
        <v>45.93</v>
      </c>
      <c r="M47" s="235">
        <v>51.271000000000001</v>
      </c>
      <c r="N47" s="235">
        <v>50.551000000000002</v>
      </c>
      <c r="O47" s="235">
        <v>39.052</v>
      </c>
      <c r="P47" s="235">
        <v>28.867000000000001</v>
      </c>
      <c r="Q47" s="235">
        <v>22.442</v>
      </c>
      <c r="R47" s="235">
        <v>26.152999999999999</v>
      </c>
      <c r="S47" s="235">
        <v>32.817999999999998</v>
      </c>
      <c r="T47" s="235">
        <v>21.527999999999999</v>
      </c>
      <c r="U47" s="235">
        <v>35.834000000000003</v>
      </c>
      <c r="V47" s="235">
        <v>31.181000000000001</v>
      </c>
      <c r="W47" s="235">
        <v>15.63</v>
      </c>
      <c r="X47" s="235">
        <v>23.109000000000002</v>
      </c>
      <c r="Y47" s="235">
        <v>11.401</v>
      </c>
      <c r="Z47" s="235">
        <v>31.262</v>
      </c>
      <c r="AA47" s="235">
        <v>3.68</v>
      </c>
      <c r="AB47" s="235">
        <v>14.694000000000001</v>
      </c>
      <c r="AC47" s="235">
        <v>25.271000000000001</v>
      </c>
      <c r="AD47" s="235">
        <v>24.695</v>
      </c>
      <c r="AE47" s="235">
        <v>21.273709999999998</v>
      </c>
      <c r="AF47" s="235">
        <v>24.753779999999999</v>
      </c>
      <c r="AG47" s="235">
        <v>25.619619999999998</v>
      </c>
      <c r="AH47" s="235">
        <v>36.973279999999995</v>
      </c>
      <c r="AI47" s="235">
        <v>26.050836177000001</v>
      </c>
      <c r="AJ47" s="235">
        <v>15.572127335099999</v>
      </c>
      <c r="AK47" s="235">
        <v>-38.963999999999999</v>
      </c>
      <c r="AL47" s="235">
        <v>-34.012</v>
      </c>
      <c r="AM47" s="235">
        <v>6.7279999999999998</v>
      </c>
    </row>
    <row r="48" spans="1:39" ht="15">
      <c r="A48" s="193">
        <f>YampaRiverInflow.TotalOutflow!A48</f>
        <v>44805</v>
      </c>
      <c r="B48" s="165">
        <v>16.995999999999999</v>
      </c>
      <c r="C48" s="165">
        <v>16.995999999999999</v>
      </c>
      <c r="D48" s="165">
        <v>16.995999999999999</v>
      </c>
      <c r="E48" s="235">
        <v>31.548999999999999</v>
      </c>
      <c r="F48" s="235">
        <v>18.584</v>
      </c>
      <c r="G48" s="235">
        <v>20.257999999999999</v>
      </c>
      <c r="H48" s="235">
        <v>40.121000000000002</v>
      </c>
      <c r="I48" s="235">
        <v>42.011000000000003</v>
      </c>
      <c r="J48" s="235">
        <v>32.043999999999997</v>
      </c>
      <c r="K48" s="235">
        <v>34.625999999999998</v>
      </c>
      <c r="L48" s="235">
        <v>44.92</v>
      </c>
      <c r="M48" s="235">
        <v>38.738</v>
      </c>
      <c r="N48" s="235">
        <v>36.225999999999999</v>
      </c>
      <c r="O48" s="235">
        <v>28.126000000000001</v>
      </c>
      <c r="P48" s="235">
        <v>31.236000000000001</v>
      </c>
      <c r="Q48" s="235">
        <v>22.335000000000001</v>
      </c>
      <c r="R48" s="235">
        <v>48.393999999999998</v>
      </c>
      <c r="S48" s="235">
        <v>28.478999999999999</v>
      </c>
      <c r="T48" s="235">
        <v>11.491</v>
      </c>
      <c r="U48" s="235">
        <v>18.042999999999999</v>
      </c>
      <c r="V48" s="235">
        <v>23.867999999999999</v>
      </c>
      <c r="W48" s="235">
        <v>14.974</v>
      </c>
      <c r="X48" s="235">
        <v>17.042999999999999</v>
      </c>
      <c r="Y48" s="235">
        <v>23.401</v>
      </c>
      <c r="Z48" s="235">
        <v>6.1059999999999999</v>
      </c>
      <c r="AA48" s="235">
        <v>5.0819999999999999</v>
      </c>
      <c r="AB48" s="235">
        <v>18.600999999999999</v>
      </c>
      <c r="AC48" s="235">
        <v>14.476000000000001</v>
      </c>
      <c r="AD48" s="235">
        <v>21.350999999999999</v>
      </c>
      <c r="AE48" s="235">
        <v>17.48638</v>
      </c>
      <c r="AF48" s="235">
        <v>30.457650000000001</v>
      </c>
      <c r="AG48" s="235">
        <v>31.318210000000001</v>
      </c>
      <c r="AH48" s="235">
        <v>23.158259999999999</v>
      </c>
      <c r="AI48" s="235">
        <v>13.2491374797</v>
      </c>
      <c r="AJ48" s="235">
        <v>19.184875404</v>
      </c>
      <c r="AK48" s="235">
        <v>42.127000000000002</v>
      </c>
      <c r="AL48" s="235">
        <v>-1.2290000000000001</v>
      </c>
      <c r="AM48" s="235">
        <v>-33.959000000000003</v>
      </c>
    </row>
    <row r="49" spans="1:1005" ht="15">
      <c r="A49" s="193">
        <f>YampaRiverInflow.TotalOutflow!A49</f>
        <v>44835</v>
      </c>
      <c r="B49" s="165">
        <v>22.731999999999999</v>
      </c>
      <c r="C49" s="165">
        <v>22.731999999999999</v>
      </c>
      <c r="D49" s="165">
        <v>22.731999999999999</v>
      </c>
      <c r="E49" s="235">
        <v>31.16</v>
      </c>
      <c r="F49" s="235">
        <v>36.676000000000002</v>
      </c>
      <c r="G49" s="235">
        <v>34.716000000000001</v>
      </c>
      <c r="H49" s="235">
        <v>66.048000000000002</v>
      </c>
      <c r="I49" s="235">
        <v>39.569000000000003</v>
      </c>
      <c r="J49" s="235">
        <v>37.305999999999997</v>
      </c>
      <c r="K49" s="235">
        <v>23.975999999999999</v>
      </c>
      <c r="L49" s="235">
        <v>34.430999999999997</v>
      </c>
      <c r="M49" s="235">
        <v>38.234000000000002</v>
      </c>
      <c r="N49" s="235">
        <v>25.995000000000001</v>
      </c>
      <c r="O49" s="235">
        <v>33.972000000000001</v>
      </c>
      <c r="P49" s="235">
        <v>22.088999999999999</v>
      </c>
      <c r="Q49" s="235">
        <v>19.114000000000001</v>
      </c>
      <c r="R49" s="235">
        <v>8.282</v>
      </c>
      <c r="S49" s="235">
        <v>40.549999999999997</v>
      </c>
      <c r="T49" s="235">
        <v>-13.923999999999999</v>
      </c>
      <c r="U49" s="235">
        <v>25.102</v>
      </c>
      <c r="V49" s="235">
        <v>12.989000000000001</v>
      </c>
      <c r="W49" s="235">
        <v>27.751999999999999</v>
      </c>
      <c r="X49" s="235">
        <v>9.3919999999999995</v>
      </c>
      <c r="Y49" s="235">
        <v>43.768999999999998</v>
      </c>
      <c r="Z49" s="235">
        <v>22.535</v>
      </c>
      <c r="AA49" s="235">
        <v>16.07</v>
      </c>
      <c r="AB49" s="235">
        <v>21.861999999999998</v>
      </c>
      <c r="AC49" s="235">
        <v>21.155999999999999</v>
      </c>
      <c r="AD49" s="235">
        <v>17.678999999999998</v>
      </c>
      <c r="AE49" s="235">
        <v>24.983849999999997</v>
      </c>
      <c r="AF49" s="235">
        <v>30.878040000000002</v>
      </c>
      <c r="AG49" s="235">
        <v>34.297699999999999</v>
      </c>
      <c r="AH49" s="235">
        <v>18.70016</v>
      </c>
      <c r="AI49" s="235">
        <v>16.062130960200001</v>
      </c>
      <c r="AJ49" s="235">
        <v>34.217743520299997</v>
      </c>
      <c r="AK49" s="235">
        <v>13.193</v>
      </c>
      <c r="AL49" s="235">
        <v>-2.6909999999999998</v>
      </c>
      <c r="AM49" s="235">
        <v>-40.167999999999999</v>
      </c>
    </row>
    <row r="50" spans="1:1005" ht="15">
      <c r="A50" s="193">
        <f>YampaRiverInflow.TotalOutflow!A50</f>
        <v>44866</v>
      </c>
      <c r="B50" s="165">
        <v>15.523999999999999</v>
      </c>
      <c r="C50" s="165">
        <v>15.523999999999999</v>
      </c>
      <c r="D50" s="165">
        <v>15.523999999999999</v>
      </c>
      <c r="E50" s="235">
        <v>-6.4260000000000002</v>
      </c>
      <c r="F50" s="235">
        <v>24.297000000000001</v>
      </c>
      <c r="G50" s="235">
        <v>17.045000000000002</v>
      </c>
      <c r="H50" s="235">
        <v>5.4539999999999997</v>
      </c>
      <c r="I50" s="235">
        <v>10.88</v>
      </c>
      <c r="J50" s="235">
        <v>-20.273</v>
      </c>
      <c r="K50" s="235">
        <v>20.206</v>
      </c>
      <c r="L50" s="235">
        <v>35.786000000000001</v>
      </c>
      <c r="M50" s="235">
        <v>28.035</v>
      </c>
      <c r="N50" s="235">
        <v>16.972000000000001</v>
      </c>
      <c r="O50" s="235">
        <v>32.304000000000002</v>
      </c>
      <c r="P50" s="235">
        <v>27.994</v>
      </c>
      <c r="Q50" s="235">
        <v>18.408000000000001</v>
      </c>
      <c r="R50" s="235">
        <v>27.646999999999998</v>
      </c>
      <c r="S50" s="235">
        <v>13.904999999999999</v>
      </c>
      <c r="T50" s="235">
        <v>20.082000000000001</v>
      </c>
      <c r="U50" s="235">
        <v>-4.2350000000000003</v>
      </c>
      <c r="V50" s="235">
        <v>5.524</v>
      </c>
      <c r="W50" s="235">
        <v>13.936</v>
      </c>
      <c r="X50" s="235">
        <v>18.489000000000001</v>
      </c>
      <c r="Y50" s="235">
        <v>53.006</v>
      </c>
      <c r="Z50" s="235">
        <v>26.384</v>
      </c>
      <c r="AA50" s="235">
        <v>7.4660000000000002</v>
      </c>
      <c r="AB50" s="235">
        <v>17.106999999999999</v>
      </c>
      <c r="AC50" s="235">
        <v>28.956</v>
      </c>
      <c r="AD50" s="235">
        <v>31.728000000000002</v>
      </c>
      <c r="AE50" s="235">
        <v>37.927500000000002</v>
      </c>
      <c r="AF50" s="235">
        <v>37.545540000000003</v>
      </c>
      <c r="AG50" s="235">
        <v>26.962349999999997</v>
      </c>
      <c r="AH50" s="235">
        <v>24.636060000000001</v>
      </c>
      <c r="AI50" s="235">
        <v>9.1373111003500007</v>
      </c>
      <c r="AJ50" s="235">
        <v>11.0838498908</v>
      </c>
      <c r="AK50" s="235">
        <v>9.3420000000000005</v>
      </c>
      <c r="AL50" s="235">
        <v>6.9249999999999998</v>
      </c>
      <c r="AM50" s="235">
        <v>53.298999999999999</v>
      </c>
    </row>
    <row r="51" spans="1:1005" ht="15">
      <c r="A51" s="193">
        <f>YampaRiverInflow.TotalOutflow!A51</f>
        <v>44896</v>
      </c>
      <c r="B51" s="165">
        <v>18.065000000000001</v>
      </c>
      <c r="C51" s="165">
        <v>18.065000000000001</v>
      </c>
      <c r="D51" s="165">
        <v>18.065000000000001</v>
      </c>
      <c r="E51" s="235">
        <v>17.190000000000001</v>
      </c>
      <c r="F51" s="235">
        <v>-8.3260000000000005</v>
      </c>
      <c r="G51" s="235">
        <v>4.6349999999999998</v>
      </c>
      <c r="H51" s="235">
        <v>47.975999999999999</v>
      </c>
      <c r="I51" s="235">
        <v>24.954999999999998</v>
      </c>
      <c r="J51" s="235">
        <v>24.792000000000002</v>
      </c>
      <c r="K51" s="235">
        <v>21.376000000000001</v>
      </c>
      <c r="L51" s="235">
        <v>28.204999999999998</v>
      </c>
      <c r="M51" s="235">
        <v>40.244</v>
      </c>
      <c r="N51" s="235">
        <v>27.562000000000001</v>
      </c>
      <c r="O51" s="235">
        <v>42.930999999999997</v>
      </c>
      <c r="P51" s="235">
        <v>16.896000000000001</v>
      </c>
      <c r="Q51" s="235">
        <v>5.2649999999999997</v>
      </c>
      <c r="R51" s="235">
        <v>14.913</v>
      </c>
      <c r="S51" s="235">
        <v>20.716999999999999</v>
      </c>
      <c r="T51" s="235">
        <v>34.1</v>
      </c>
      <c r="U51" s="235">
        <v>30.48</v>
      </c>
      <c r="V51" s="235">
        <v>17.712</v>
      </c>
      <c r="W51" s="235">
        <v>14.284000000000001</v>
      </c>
      <c r="X51" s="235">
        <v>19.059000000000001</v>
      </c>
      <c r="Y51" s="235">
        <v>32.093000000000004</v>
      </c>
      <c r="Z51" s="235">
        <v>31.068999999999999</v>
      </c>
      <c r="AA51" s="235">
        <v>-1.1339999999999999</v>
      </c>
      <c r="AB51" s="235">
        <v>19.942</v>
      </c>
      <c r="AC51" s="235">
        <v>24.683</v>
      </c>
      <c r="AD51" s="235">
        <v>26.542000000000002</v>
      </c>
      <c r="AE51" s="235">
        <v>32.755090000000003</v>
      </c>
      <c r="AF51" s="235">
        <v>27.805679999999999</v>
      </c>
      <c r="AG51" s="235">
        <v>21.076700000000002</v>
      </c>
      <c r="AH51" s="235">
        <v>7.0595299999999996</v>
      </c>
      <c r="AI51" s="235">
        <v>18.495586839200001</v>
      </c>
      <c r="AJ51" s="235">
        <v>21.658086085000001</v>
      </c>
      <c r="AK51" s="235">
        <v>-10.919</v>
      </c>
      <c r="AL51" s="235">
        <v>-18.315999999999999</v>
      </c>
      <c r="AM51" s="235">
        <v>48.563000000000002</v>
      </c>
    </row>
    <row r="52" spans="1:1005" ht="15">
      <c r="A52" s="193">
        <f>YampaRiverInflow.TotalOutflow!A52</f>
        <v>44927</v>
      </c>
      <c r="B52" s="165">
        <v>21.234999999999999</v>
      </c>
      <c r="C52" s="165">
        <v>21.234999999999999</v>
      </c>
      <c r="D52" s="165">
        <v>21.234999999999999</v>
      </c>
      <c r="E52" s="235">
        <v>31.077999999999999</v>
      </c>
      <c r="F52" s="235">
        <v>41.271999999999998</v>
      </c>
      <c r="G52" s="235">
        <v>10.534000000000001</v>
      </c>
      <c r="H52" s="235">
        <v>78.471000000000004</v>
      </c>
      <c r="I52" s="235">
        <v>15.356</v>
      </c>
      <c r="J52" s="235">
        <v>14.651</v>
      </c>
      <c r="K52" s="235">
        <v>30.507000000000001</v>
      </c>
      <c r="L52" s="235">
        <v>18.114999999999998</v>
      </c>
      <c r="M52" s="235">
        <v>101.17700000000001</v>
      </c>
      <c r="N52" s="235">
        <v>19.384</v>
      </c>
      <c r="O52" s="235">
        <v>30.748000000000001</v>
      </c>
      <c r="P52" s="235">
        <v>9.8130000000000006</v>
      </c>
      <c r="Q52" s="235">
        <v>-4.5359999999999996</v>
      </c>
      <c r="R52" s="235">
        <v>13.925000000000001</v>
      </c>
      <c r="S52" s="235">
        <v>62.106999999999999</v>
      </c>
      <c r="T52" s="235">
        <v>30.138999999999999</v>
      </c>
      <c r="U52" s="235">
        <v>34.121000000000002</v>
      </c>
      <c r="V52" s="235">
        <v>0.29199999999999998</v>
      </c>
      <c r="W52" s="235">
        <v>8.3659999999999997</v>
      </c>
      <c r="X52" s="235">
        <v>7.298</v>
      </c>
      <c r="Y52" s="235">
        <v>137.148</v>
      </c>
      <c r="Z52" s="235">
        <v>5.109</v>
      </c>
      <c r="AA52" s="235">
        <v>9.6739999999999995</v>
      </c>
      <c r="AB52" s="235">
        <v>13.996</v>
      </c>
      <c r="AC52" s="235">
        <v>3.7160000000000002</v>
      </c>
      <c r="AD52" s="235">
        <v>41.649769999999997</v>
      </c>
      <c r="AE52" s="235">
        <v>7.6267299999999993</v>
      </c>
      <c r="AF52" s="235">
        <v>11.469899999999999</v>
      </c>
      <c r="AG52" s="235">
        <v>17.2136</v>
      </c>
      <c r="AH52" s="235">
        <v>12.568142775</v>
      </c>
      <c r="AI52" s="235">
        <v>17.4341776228</v>
      </c>
      <c r="AJ52" s="235">
        <v>-20.010999999999999</v>
      </c>
      <c r="AK52" s="235">
        <v>8.234</v>
      </c>
      <c r="AL52" s="235">
        <v>-68.331000000000003</v>
      </c>
      <c r="AM52" s="235">
        <v>20.085000000000001</v>
      </c>
    </row>
    <row r="53" spans="1:1005" ht="15">
      <c r="A53" s="193">
        <f>YampaRiverInflow.TotalOutflow!A53</f>
        <v>44958</v>
      </c>
      <c r="B53" s="165">
        <v>11.202999999999999</v>
      </c>
      <c r="C53" s="165">
        <v>11.202999999999999</v>
      </c>
      <c r="D53" s="165">
        <v>11.202999999999999</v>
      </c>
      <c r="E53" s="235">
        <v>17.422999999999998</v>
      </c>
      <c r="F53" s="235">
        <v>20.231999999999999</v>
      </c>
      <c r="G53" s="235">
        <v>-6.8810000000000002</v>
      </c>
      <c r="H53" s="235">
        <v>38.478000000000002</v>
      </c>
      <c r="I53" s="235">
        <v>38.890999999999998</v>
      </c>
      <c r="J53" s="235">
        <v>7.3949999999999996</v>
      </c>
      <c r="K53" s="235">
        <v>44.286999999999999</v>
      </c>
      <c r="L53" s="235">
        <v>29.244</v>
      </c>
      <c r="M53" s="235">
        <v>221.904</v>
      </c>
      <c r="N53" s="235">
        <v>10.265000000000001</v>
      </c>
      <c r="O53" s="235">
        <v>85.662000000000006</v>
      </c>
      <c r="P53" s="235">
        <v>11.233000000000001</v>
      </c>
      <c r="Q53" s="235">
        <v>13.169</v>
      </c>
      <c r="R53" s="235">
        <v>35.386000000000003</v>
      </c>
      <c r="S53" s="235">
        <v>17.077000000000002</v>
      </c>
      <c r="T53" s="235">
        <v>13.38</v>
      </c>
      <c r="U53" s="235">
        <v>16.087</v>
      </c>
      <c r="V53" s="235">
        <v>-0.86599999999999999</v>
      </c>
      <c r="W53" s="235">
        <v>23.463000000000001</v>
      </c>
      <c r="X53" s="235">
        <v>14.08</v>
      </c>
      <c r="Y53" s="235">
        <v>174.58199999999999</v>
      </c>
      <c r="Z53" s="235">
        <v>11.07</v>
      </c>
      <c r="AA53" s="235">
        <v>-5.6680000000000001</v>
      </c>
      <c r="AB53" s="235">
        <v>3.0179999999999998</v>
      </c>
      <c r="AC53" s="235">
        <v>14.69</v>
      </c>
      <c r="AD53" s="235">
        <v>8.8202999999999996</v>
      </c>
      <c r="AE53" s="235">
        <v>14.744759999999999</v>
      </c>
      <c r="AF53" s="235">
        <v>10.63569</v>
      </c>
      <c r="AG53" s="235">
        <v>3.61049</v>
      </c>
      <c r="AH53" s="235">
        <v>19.494754710900001</v>
      </c>
      <c r="AI53" s="235">
        <v>9.1826606062200007</v>
      </c>
      <c r="AJ53" s="235">
        <v>-32.098999999999997</v>
      </c>
      <c r="AK53" s="235">
        <v>-10.874000000000001</v>
      </c>
      <c r="AL53" s="235">
        <v>24.474</v>
      </c>
      <c r="AM53" s="235">
        <v>-42.707000000000001</v>
      </c>
    </row>
    <row r="54" spans="1:1005" ht="15">
      <c r="A54" s="193">
        <f>YampaRiverInflow.TotalOutflow!A54</f>
        <v>44986</v>
      </c>
      <c r="B54" s="165">
        <v>7.1580000000000004</v>
      </c>
      <c r="C54" s="165">
        <v>7.1580000000000004</v>
      </c>
      <c r="D54" s="165">
        <v>7.1580000000000004</v>
      </c>
      <c r="E54" s="235">
        <v>96.531999999999996</v>
      </c>
      <c r="F54" s="235">
        <v>17.710999999999999</v>
      </c>
      <c r="G54" s="235">
        <v>-1.42</v>
      </c>
      <c r="H54" s="235">
        <v>43.502000000000002</v>
      </c>
      <c r="I54" s="235">
        <v>-6.4089999999999998</v>
      </c>
      <c r="J54" s="235">
        <v>8.8800000000000008</v>
      </c>
      <c r="K54" s="235">
        <v>37.970999999999997</v>
      </c>
      <c r="L54" s="235">
        <v>61.314999999999998</v>
      </c>
      <c r="M54" s="235">
        <v>316.43099999999998</v>
      </c>
      <c r="N54" s="235">
        <v>30.523</v>
      </c>
      <c r="O54" s="235">
        <v>99.09</v>
      </c>
      <c r="P54" s="235">
        <v>0.26700000000000002</v>
      </c>
      <c r="Q54" s="235">
        <v>21.556999999999999</v>
      </c>
      <c r="R54" s="235">
        <v>29.812999999999999</v>
      </c>
      <c r="S54" s="235">
        <v>17.334</v>
      </c>
      <c r="T54" s="235">
        <v>4.55</v>
      </c>
      <c r="U54" s="235">
        <v>29.456</v>
      </c>
      <c r="V54" s="235">
        <v>7.5919999999999996</v>
      </c>
      <c r="W54" s="235">
        <v>0.58599999999999997</v>
      </c>
      <c r="X54" s="235">
        <v>5.9260000000000002</v>
      </c>
      <c r="Y54" s="235">
        <v>168.72399999999999</v>
      </c>
      <c r="Z54" s="235">
        <v>24.416</v>
      </c>
      <c r="AA54" s="235">
        <v>16.087</v>
      </c>
      <c r="AB54" s="235">
        <v>3.2</v>
      </c>
      <c r="AC54" s="235">
        <v>10.916</v>
      </c>
      <c r="AD54" s="235">
        <v>55.120930000000001</v>
      </c>
      <c r="AE54" s="235">
        <v>5.3349099999999998</v>
      </c>
      <c r="AF54" s="235">
        <v>8.3023799999999994</v>
      </c>
      <c r="AG54" s="235">
        <v>7.6192200000000003</v>
      </c>
      <c r="AH54" s="235">
        <v>-3.1343052999900003</v>
      </c>
      <c r="AI54" s="235">
        <v>3.17213907435</v>
      </c>
      <c r="AJ54" s="235">
        <v>-63.835000000000001</v>
      </c>
      <c r="AK54" s="235">
        <v>-26.42</v>
      </c>
      <c r="AL54" s="235">
        <v>59.759</v>
      </c>
      <c r="AM54" s="235">
        <v>26.506</v>
      </c>
    </row>
    <row r="55" spans="1:1005" ht="15">
      <c r="A55" s="193">
        <f>YampaRiverInflow.TotalOutflow!A55</f>
        <v>45017</v>
      </c>
      <c r="B55" s="165">
        <v>16.3</v>
      </c>
      <c r="C55" s="165">
        <v>16.3</v>
      </c>
      <c r="D55" s="165">
        <v>16.3</v>
      </c>
      <c r="E55" s="235">
        <v>53.290999999999997</v>
      </c>
      <c r="F55" s="235">
        <v>25.484000000000002</v>
      </c>
      <c r="G55" s="235">
        <v>-15.704000000000001</v>
      </c>
      <c r="H55" s="235">
        <v>2.6739999999999999</v>
      </c>
      <c r="I55" s="235">
        <v>9.9689999999999994</v>
      </c>
      <c r="J55" s="235">
        <v>14.242000000000001</v>
      </c>
      <c r="K55" s="235">
        <v>68.507000000000005</v>
      </c>
      <c r="L55" s="235">
        <v>34.072000000000003</v>
      </c>
      <c r="M55" s="235">
        <v>40.68</v>
      </c>
      <c r="N55" s="235">
        <v>13.753</v>
      </c>
      <c r="O55" s="235">
        <v>16.016999999999999</v>
      </c>
      <c r="P55" s="235">
        <v>14.180999999999999</v>
      </c>
      <c r="Q55" s="235">
        <v>10.909000000000001</v>
      </c>
      <c r="R55" s="235">
        <v>31.158000000000001</v>
      </c>
      <c r="S55" s="235">
        <v>9.2080000000000002</v>
      </c>
      <c r="T55" s="235">
        <v>5.04</v>
      </c>
      <c r="U55" s="235">
        <v>53.372999999999998</v>
      </c>
      <c r="V55" s="235">
        <v>10.19</v>
      </c>
      <c r="W55" s="235">
        <v>22.326000000000001</v>
      </c>
      <c r="X55" s="235">
        <v>12.529</v>
      </c>
      <c r="Y55" s="235">
        <v>16.698</v>
      </c>
      <c r="Z55" s="235">
        <v>14.458</v>
      </c>
      <c r="AA55" s="235">
        <v>15.693</v>
      </c>
      <c r="AB55" s="235">
        <v>12.19</v>
      </c>
      <c r="AC55" s="235">
        <v>15.191000000000001</v>
      </c>
      <c r="AD55" s="235">
        <v>34.110879999999995</v>
      </c>
      <c r="AE55" s="235">
        <v>18.928849999999997</v>
      </c>
      <c r="AF55" s="235">
        <v>23.699870000000001</v>
      </c>
      <c r="AG55" s="235">
        <v>14.320200000000002</v>
      </c>
      <c r="AH55" s="235">
        <v>23.981204488899998</v>
      </c>
      <c r="AI55" s="235">
        <v>12.6252825743</v>
      </c>
      <c r="AJ55" s="235">
        <v>-50.832999999999998</v>
      </c>
      <c r="AK55" s="235">
        <v>-3.6080000000000001</v>
      </c>
      <c r="AL55" s="235">
        <v>-89.194000000000003</v>
      </c>
      <c r="AM55" s="235">
        <v>49.36</v>
      </c>
    </row>
    <row r="56" spans="1:1005" ht="15">
      <c r="A56" s="193">
        <f>YampaRiverInflow.TotalOutflow!A56</f>
        <v>45047</v>
      </c>
      <c r="B56" s="165">
        <v>14.667999999999999</v>
      </c>
      <c r="C56" s="165">
        <v>14.667999999999999</v>
      </c>
      <c r="D56" s="165">
        <v>14.667999999999999</v>
      </c>
      <c r="E56" s="235">
        <v>23.445</v>
      </c>
      <c r="F56" s="235">
        <v>-44.76</v>
      </c>
      <c r="G56" s="235">
        <v>4.5609999999999999</v>
      </c>
      <c r="H56" s="235">
        <v>-17.443000000000001</v>
      </c>
      <c r="I56" s="235">
        <v>33.575000000000003</v>
      </c>
      <c r="J56" s="235">
        <v>29.093</v>
      </c>
      <c r="K56" s="235">
        <v>35.158000000000001</v>
      </c>
      <c r="L56" s="235">
        <v>30.619</v>
      </c>
      <c r="M56" s="235">
        <v>51.445999999999998</v>
      </c>
      <c r="N56" s="235">
        <v>147.43199999999999</v>
      </c>
      <c r="O56" s="235">
        <v>31.465</v>
      </c>
      <c r="P56" s="235">
        <v>16.225000000000001</v>
      </c>
      <c r="Q56" s="235">
        <v>15.988</v>
      </c>
      <c r="R56" s="235">
        <v>22.762</v>
      </c>
      <c r="S56" s="235">
        <v>16.884</v>
      </c>
      <c r="T56" s="235">
        <v>8.0370000000000008</v>
      </c>
      <c r="U56" s="235">
        <v>0.76700000000000002</v>
      </c>
      <c r="V56" s="235">
        <v>15.06</v>
      </c>
      <c r="W56" s="235">
        <v>18.966999999999999</v>
      </c>
      <c r="X56" s="235">
        <v>6.8140000000000001</v>
      </c>
      <c r="Y56" s="235">
        <v>10.48</v>
      </c>
      <c r="Z56" s="235">
        <v>-4.4349999999999996</v>
      </c>
      <c r="AA56" s="235">
        <v>13.545999999999999</v>
      </c>
      <c r="AB56" s="235">
        <v>14.374000000000001</v>
      </c>
      <c r="AC56" s="235">
        <v>20.312000000000001</v>
      </c>
      <c r="AD56" s="235">
        <v>24.09412</v>
      </c>
      <c r="AE56" s="235">
        <v>17.2925</v>
      </c>
      <c r="AF56" s="235">
        <v>26.04485</v>
      </c>
      <c r="AG56" s="235">
        <v>20.55932</v>
      </c>
      <c r="AH56" s="235">
        <v>-2.9233854721500001</v>
      </c>
      <c r="AI56" s="235">
        <v>20.635423071599998</v>
      </c>
      <c r="AJ56" s="235">
        <v>-15.445</v>
      </c>
      <c r="AK56" s="235">
        <v>-30.884</v>
      </c>
      <c r="AL56" s="235">
        <v>-80.722999999999999</v>
      </c>
      <c r="AM56" s="235">
        <v>-14.659000000000001</v>
      </c>
    </row>
    <row r="57" spans="1:1005" ht="15">
      <c r="A57" s="193">
        <f>YampaRiverInflow.TotalOutflow!A57</f>
        <v>45078</v>
      </c>
      <c r="B57" s="165">
        <v>12.763</v>
      </c>
      <c r="C57" s="165">
        <v>12.763</v>
      </c>
      <c r="D57" s="165">
        <v>12.763</v>
      </c>
      <c r="E57" s="235">
        <v>17.126000000000001</v>
      </c>
      <c r="F57" s="235">
        <v>9.0709999999999997</v>
      </c>
      <c r="G57" s="235">
        <v>12.688000000000001</v>
      </c>
      <c r="H57" s="235">
        <v>3.8149999999999999</v>
      </c>
      <c r="I57" s="235">
        <v>18.376000000000001</v>
      </c>
      <c r="J57" s="235">
        <v>10.868</v>
      </c>
      <c r="K57" s="235">
        <v>38.33</v>
      </c>
      <c r="L57" s="235">
        <v>17.908000000000001</v>
      </c>
      <c r="M57" s="235">
        <v>23.242999999999999</v>
      </c>
      <c r="N57" s="235">
        <v>149.01400000000001</v>
      </c>
      <c r="O57" s="235">
        <v>25.635000000000002</v>
      </c>
      <c r="P57" s="235">
        <v>16.579999999999998</v>
      </c>
      <c r="Q57" s="235">
        <v>17.053999999999998</v>
      </c>
      <c r="R57" s="235">
        <v>19.07</v>
      </c>
      <c r="S57" s="235">
        <v>13.257999999999999</v>
      </c>
      <c r="T57" s="235">
        <v>52.686</v>
      </c>
      <c r="U57" s="235">
        <v>31.236000000000001</v>
      </c>
      <c r="V57" s="235">
        <v>9.4260000000000002</v>
      </c>
      <c r="W57" s="235">
        <v>11.861000000000001</v>
      </c>
      <c r="X57" s="235">
        <v>3.2530000000000001</v>
      </c>
      <c r="Y57" s="235">
        <v>10.676</v>
      </c>
      <c r="Z57" s="235">
        <v>-12.563000000000001</v>
      </c>
      <c r="AA57" s="235">
        <v>10.95</v>
      </c>
      <c r="AB57" s="235">
        <v>4.9080000000000004</v>
      </c>
      <c r="AC57" s="235">
        <v>20.478999999999999</v>
      </c>
      <c r="AD57" s="235">
        <v>23.339099999999998</v>
      </c>
      <c r="AE57" s="235">
        <v>14.779639999999999</v>
      </c>
      <c r="AF57" s="235">
        <v>10.374750000000001</v>
      </c>
      <c r="AG57" s="235">
        <v>15.253579999999999</v>
      </c>
      <c r="AH57" s="235">
        <v>10.8723748103</v>
      </c>
      <c r="AI57" s="235">
        <v>19.2537612671</v>
      </c>
      <c r="AJ57" s="235">
        <v>-42.570999999999998</v>
      </c>
      <c r="AK57" s="235">
        <v>-23.359000000000002</v>
      </c>
      <c r="AL57" s="235">
        <v>-170.375</v>
      </c>
      <c r="AM57" s="235">
        <v>-68.215000000000003</v>
      </c>
    </row>
    <row r="58" spans="1:1005" ht="15">
      <c r="A58" s="193">
        <f>YampaRiverInflow.TotalOutflow!A58</f>
        <v>45108</v>
      </c>
      <c r="B58" s="165">
        <v>20.57</v>
      </c>
      <c r="C58" s="165">
        <v>20.57</v>
      </c>
      <c r="D58" s="165">
        <v>20.57</v>
      </c>
      <c r="E58" s="235">
        <v>31.13</v>
      </c>
      <c r="F58" s="235">
        <v>-0.70799999999999996</v>
      </c>
      <c r="G58" s="235">
        <v>17.495000000000001</v>
      </c>
      <c r="H58" s="235">
        <v>-0.90900000000000003</v>
      </c>
      <c r="I58" s="235">
        <v>22.303000000000001</v>
      </c>
      <c r="J58" s="235">
        <v>26.056000000000001</v>
      </c>
      <c r="K58" s="235">
        <v>37.981000000000002</v>
      </c>
      <c r="L58" s="235">
        <v>46.884999999999998</v>
      </c>
      <c r="M58" s="235">
        <v>38.639000000000003</v>
      </c>
      <c r="N58" s="235">
        <v>161.97499999999999</v>
      </c>
      <c r="O58" s="235">
        <v>38.319000000000003</v>
      </c>
      <c r="P58" s="235">
        <v>19.699000000000002</v>
      </c>
      <c r="Q58" s="235">
        <v>17.989999999999998</v>
      </c>
      <c r="R58" s="235">
        <v>13.172000000000001</v>
      </c>
      <c r="S58" s="235">
        <v>40.615000000000002</v>
      </c>
      <c r="T58" s="235">
        <v>26.545000000000002</v>
      </c>
      <c r="U58" s="235">
        <v>25.422999999999998</v>
      </c>
      <c r="V58" s="235">
        <v>13.888999999999999</v>
      </c>
      <c r="W58" s="235">
        <v>15.146000000000001</v>
      </c>
      <c r="X58" s="235">
        <v>6.6020000000000003</v>
      </c>
      <c r="Y58" s="235">
        <v>10.079000000000001</v>
      </c>
      <c r="Z58" s="235">
        <v>4.5090000000000003</v>
      </c>
      <c r="AA58" s="235">
        <v>26.234000000000002</v>
      </c>
      <c r="AB58" s="235">
        <v>12.146000000000001</v>
      </c>
      <c r="AC58" s="235">
        <v>17.390999999999998</v>
      </c>
      <c r="AD58" s="235">
        <v>17.51343</v>
      </c>
      <c r="AE58" s="235">
        <v>34.483599999999996</v>
      </c>
      <c r="AF58" s="235">
        <v>45.963620000000006</v>
      </c>
      <c r="AG58" s="235">
        <v>28.082819999999998</v>
      </c>
      <c r="AH58" s="235">
        <v>19.215399487300001</v>
      </c>
      <c r="AI58" s="235">
        <v>17.603711951099999</v>
      </c>
      <c r="AJ58" s="235">
        <v>-60.779000000000003</v>
      </c>
      <c r="AK58" s="235">
        <v>-56.558999999999997</v>
      </c>
      <c r="AL58" s="235">
        <v>-126.367</v>
      </c>
      <c r="AM58" s="235">
        <v>-44.088999999999999</v>
      </c>
    </row>
    <row r="59" spans="1:1005" ht="15">
      <c r="A59" s="193">
        <f>YampaRiverInflow.TotalOutflow!A59</f>
        <v>45139</v>
      </c>
      <c r="B59" s="165">
        <v>22.564</v>
      </c>
      <c r="C59" s="165">
        <v>22.564</v>
      </c>
      <c r="D59" s="165">
        <v>22.564</v>
      </c>
      <c r="E59" s="235">
        <v>32.896999999999998</v>
      </c>
      <c r="F59" s="235">
        <v>15.759</v>
      </c>
      <c r="G59" s="235">
        <v>30.661000000000001</v>
      </c>
      <c r="H59" s="235">
        <v>55</v>
      </c>
      <c r="I59" s="235">
        <v>48.677</v>
      </c>
      <c r="J59" s="235">
        <v>33.113</v>
      </c>
      <c r="K59" s="235">
        <v>45.93</v>
      </c>
      <c r="L59" s="235">
        <v>51.271000000000001</v>
      </c>
      <c r="M59" s="235">
        <v>50.551000000000002</v>
      </c>
      <c r="N59" s="235">
        <v>39.052</v>
      </c>
      <c r="O59" s="235">
        <v>28.867000000000001</v>
      </c>
      <c r="P59" s="235">
        <v>22.442</v>
      </c>
      <c r="Q59" s="235">
        <v>26.152999999999999</v>
      </c>
      <c r="R59" s="235">
        <v>32.817999999999998</v>
      </c>
      <c r="S59" s="235">
        <v>21.527999999999999</v>
      </c>
      <c r="T59" s="235">
        <v>35.834000000000003</v>
      </c>
      <c r="U59" s="235">
        <v>31.181000000000001</v>
      </c>
      <c r="V59" s="235">
        <v>15.63</v>
      </c>
      <c r="W59" s="235">
        <v>23.109000000000002</v>
      </c>
      <c r="X59" s="235">
        <v>11.401</v>
      </c>
      <c r="Y59" s="235">
        <v>31.262</v>
      </c>
      <c r="Z59" s="235">
        <v>3.68</v>
      </c>
      <c r="AA59" s="235">
        <v>14.694000000000001</v>
      </c>
      <c r="AB59" s="235">
        <v>25.271000000000001</v>
      </c>
      <c r="AC59" s="235">
        <v>24.695</v>
      </c>
      <c r="AD59" s="235">
        <v>21.273709999999998</v>
      </c>
      <c r="AE59" s="235">
        <v>24.753779999999999</v>
      </c>
      <c r="AF59" s="235">
        <v>25.619619999999998</v>
      </c>
      <c r="AG59" s="235">
        <v>36.973279999999995</v>
      </c>
      <c r="AH59" s="235">
        <v>26.050836177000001</v>
      </c>
      <c r="AI59" s="235">
        <v>15.572127335099999</v>
      </c>
      <c r="AJ59" s="235">
        <v>-38.963999999999999</v>
      </c>
      <c r="AK59" s="235">
        <v>-34.012</v>
      </c>
      <c r="AL59" s="235">
        <v>6.7279999999999998</v>
      </c>
      <c r="AM59" s="235">
        <v>36.843000000000004</v>
      </c>
    </row>
    <row r="60" spans="1:1005" ht="15">
      <c r="A60" s="193">
        <f>YampaRiverInflow.TotalOutflow!A60</f>
        <v>45170</v>
      </c>
      <c r="B60" s="165">
        <v>16.995999999999999</v>
      </c>
      <c r="C60" s="165">
        <v>16.995999999999999</v>
      </c>
      <c r="D60" s="165">
        <v>16.995999999999999</v>
      </c>
      <c r="E60" s="235">
        <v>18.584</v>
      </c>
      <c r="F60" s="235">
        <v>20.257999999999999</v>
      </c>
      <c r="G60" s="235">
        <v>40.121000000000002</v>
      </c>
      <c r="H60" s="235">
        <v>42.011000000000003</v>
      </c>
      <c r="I60" s="235">
        <v>32.043999999999997</v>
      </c>
      <c r="J60" s="235">
        <v>34.625999999999998</v>
      </c>
      <c r="K60" s="235">
        <v>44.92</v>
      </c>
      <c r="L60" s="235">
        <v>38.738</v>
      </c>
      <c r="M60" s="235">
        <v>36.225999999999999</v>
      </c>
      <c r="N60" s="235">
        <v>28.126000000000001</v>
      </c>
      <c r="O60" s="235">
        <v>31.236000000000001</v>
      </c>
      <c r="P60" s="235">
        <v>22.335000000000001</v>
      </c>
      <c r="Q60" s="235">
        <v>48.393999999999998</v>
      </c>
      <c r="R60" s="235">
        <v>28.478999999999999</v>
      </c>
      <c r="S60" s="235">
        <v>11.491</v>
      </c>
      <c r="T60" s="235">
        <v>18.042999999999999</v>
      </c>
      <c r="U60" s="235">
        <v>23.867999999999999</v>
      </c>
      <c r="V60" s="235">
        <v>14.974</v>
      </c>
      <c r="W60" s="235">
        <v>17.042999999999999</v>
      </c>
      <c r="X60" s="235">
        <v>23.401</v>
      </c>
      <c r="Y60" s="235">
        <v>6.1059999999999999</v>
      </c>
      <c r="Z60" s="235">
        <v>5.0819999999999999</v>
      </c>
      <c r="AA60" s="235">
        <v>18.600999999999999</v>
      </c>
      <c r="AB60" s="235">
        <v>14.476000000000001</v>
      </c>
      <c r="AC60" s="235">
        <v>21.350999999999999</v>
      </c>
      <c r="AD60" s="235">
        <v>17.48638</v>
      </c>
      <c r="AE60" s="235">
        <v>30.457650000000001</v>
      </c>
      <c r="AF60" s="235">
        <v>31.318210000000001</v>
      </c>
      <c r="AG60" s="235">
        <v>23.158259999999999</v>
      </c>
      <c r="AH60" s="235">
        <v>13.2491374797</v>
      </c>
      <c r="AI60" s="235">
        <v>19.184875404</v>
      </c>
      <c r="AJ60" s="235">
        <v>42.127000000000002</v>
      </c>
      <c r="AK60" s="235">
        <v>-1.2290000000000001</v>
      </c>
      <c r="AL60" s="235">
        <v>-33.959000000000003</v>
      </c>
      <c r="AM60" s="235">
        <v>31.548999999999999</v>
      </c>
    </row>
    <row r="61" spans="1:1005" ht="15">
      <c r="A61" s="193">
        <f>YampaRiverInflow.TotalOutflow!A61</f>
        <v>45200</v>
      </c>
      <c r="B61" s="165">
        <v>22.731999999999999</v>
      </c>
      <c r="C61" s="165">
        <v>22.731999999999999</v>
      </c>
      <c r="D61" s="165">
        <v>22.731999999999999</v>
      </c>
      <c r="E61" s="235">
        <v>36.676000000000002</v>
      </c>
      <c r="F61" s="235">
        <v>34.716000000000001</v>
      </c>
      <c r="G61" s="235">
        <v>66.048000000000002</v>
      </c>
      <c r="H61" s="235">
        <v>39.569000000000003</v>
      </c>
      <c r="I61" s="235">
        <v>37.305999999999997</v>
      </c>
      <c r="J61" s="235">
        <v>23.975999999999999</v>
      </c>
      <c r="K61" s="235">
        <v>34.430999999999997</v>
      </c>
      <c r="L61" s="235">
        <v>38.234000000000002</v>
      </c>
      <c r="M61" s="235">
        <v>25.995000000000001</v>
      </c>
      <c r="N61" s="235">
        <v>33.972000000000001</v>
      </c>
      <c r="O61" s="235">
        <v>22.088999999999999</v>
      </c>
      <c r="P61" s="235">
        <v>19.114000000000001</v>
      </c>
      <c r="Q61" s="235">
        <v>8.282</v>
      </c>
      <c r="R61" s="235">
        <v>40.549999999999997</v>
      </c>
      <c r="S61" s="235">
        <v>-13.923999999999999</v>
      </c>
      <c r="T61" s="235">
        <v>25.102</v>
      </c>
      <c r="U61" s="235">
        <v>12.989000000000001</v>
      </c>
      <c r="V61" s="235">
        <v>27.751999999999999</v>
      </c>
      <c r="W61" s="235">
        <v>9.3919999999999995</v>
      </c>
      <c r="X61" s="235">
        <v>43.768999999999998</v>
      </c>
      <c r="Y61" s="235">
        <v>22.535</v>
      </c>
      <c r="Z61" s="235">
        <v>16.07</v>
      </c>
      <c r="AA61" s="235">
        <v>21.861999999999998</v>
      </c>
      <c r="AB61" s="235">
        <v>21.155999999999999</v>
      </c>
      <c r="AC61" s="235">
        <v>17.678999999999998</v>
      </c>
      <c r="AD61" s="235">
        <v>24.983849999999997</v>
      </c>
      <c r="AE61" s="235">
        <v>30.878040000000002</v>
      </c>
      <c r="AF61" s="235">
        <v>34.297699999999999</v>
      </c>
      <c r="AG61" s="235">
        <v>18.70016</v>
      </c>
      <c r="AH61" s="235">
        <v>16.062130960200001</v>
      </c>
      <c r="AI61" s="235">
        <v>34.217743520299997</v>
      </c>
      <c r="AJ61" s="235">
        <v>13.193</v>
      </c>
      <c r="AK61" s="235">
        <v>-2.6909999999999998</v>
      </c>
      <c r="AL61" s="235">
        <v>-40.167999999999999</v>
      </c>
      <c r="AM61" s="235">
        <v>31.16</v>
      </c>
    </row>
    <row r="62" spans="1:1005" ht="15">
      <c r="A62" s="193">
        <f>YampaRiverInflow.TotalOutflow!A62</f>
        <v>45231</v>
      </c>
      <c r="B62" s="165">
        <v>15.523999999999999</v>
      </c>
      <c r="C62" s="165">
        <v>15.523999999999999</v>
      </c>
      <c r="D62" s="165">
        <v>15.523999999999999</v>
      </c>
      <c r="E62" s="235">
        <v>24.297000000000001</v>
      </c>
      <c r="F62" s="235">
        <v>17.045000000000002</v>
      </c>
      <c r="G62" s="235">
        <v>5.4539999999999997</v>
      </c>
      <c r="H62" s="235">
        <v>10.88</v>
      </c>
      <c r="I62" s="235">
        <v>-20.273</v>
      </c>
      <c r="J62" s="235">
        <v>20.206</v>
      </c>
      <c r="K62" s="235">
        <v>35.786000000000001</v>
      </c>
      <c r="L62" s="235">
        <v>28.035</v>
      </c>
      <c r="M62" s="235">
        <v>16.972000000000001</v>
      </c>
      <c r="N62" s="235">
        <v>32.304000000000002</v>
      </c>
      <c r="O62" s="235">
        <v>27.994</v>
      </c>
      <c r="P62" s="235">
        <v>18.408000000000001</v>
      </c>
      <c r="Q62" s="235">
        <v>27.646999999999998</v>
      </c>
      <c r="R62" s="235">
        <v>13.904999999999999</v>
      </c>
      <c r="S62" s="235">
        <v>20.082000000000001</v>
      </c>
      <c r="T62" s="235">
        <v>-4.2350000000000003</v>
      </c>
      <c r="U62" s="235">
        <v>5.524</v>
      </c>
      <c r="V62" s="235">
        <v>13.936</v>
      </c>
      <c r="W62" s="235">
        <v>18.489000000000001</v>
      </c>
      <c r="X62" s="235">
        <v>53.006</v>
      </c>
      <c r="Y62" s="235">
        <v>26.384</v>
      </c>
      <c r="Z62" s="235">
        <v>7.4660000000000002</v>
      </c>
      <c r="AA62" s="235">
        <v>17.106999999999999</v>
      </c>
      <c r="AB62" s="235">
        <v>28.956</v>
      </c>
      <c r="AC62" s="235">
        <v>31.728000000000002</v>
      </c>
      <c r="AD62" s="235">
        <v>37.927500000000002</v>
      </c>
      <c r="AE62" s="235">
        <v>37.545540000000003</v>
      </c>
      <c r="AF62" s="235">
        <v>26.962349999999997</v>
      </c>
      <c r="AG62" s="235">
        <v>24.636060000000001</v>
      </c>
      <c r="AH62" s="235">
        <v>9.1373111003500007</v>
      </c>
      <c r="AI62" s="235">
        <v>11.0838498908</v>
      </c>
      <c r="AJ62" s="235">
        <v>9.3420000000000005</v>
      </c>
      <c r="AK62" s="235">
        <v>6.9249999999999998</v>
      </c>
      <c r="AL62" s="235">
        <v>53.298999999999999</v>
      </c>
      <c r="AM62" s="235">
        <v>-6.4260000000000002</v>
      </c>
    </row>
    <row r="63" spans="1:1005" ht="15">
      <c r="A63" s="193">
        <f>YampaRiverInflow.TotalOutflow!A63</f>
        <v>45261</v>
      </c>
      <c r="B63" s="165">
        <v>18.065000000000001</v>
      </c>
      <c r="C63" s="165">
        <v>18.065000000000001</v>
      </c>
      <c r="D63" s="165">
        <v>18.065000000000001</v>
      </c>
      <c r="E63" s="235">
        <v>-8.3260000000000005</v>
      </c>
      <c r="F63" s="235">
        <v>4.6349999999999998</v>
      </c>
      <c r="G63" s="235">
        <v>47.975999999999999</v>
      </c>
      <c r="H63" s="235">
        <v>24.954999999999998</v>
      </c>
      <c r="I63" s="235">
        <v>24.792000000000002</v>
      </c>
      <c r="J63" s="235">
        <v>21.376000000000001</v>
      </c>
      <c r="K63" s="235">
        <v>28.204999999999998</v>
      </c>
      <c r="L63" s="235">
        <v>40.244</v>
      </c>
      <c r="M63" s="235">
        <v>27.562000000000001</v>
      </c>
      <c r="N63" s="235">
        <v>42.930999999999997</v>
      </c>
      <c r="O63" s="235">
        <v>16.896000000000001</v>
      </c>
      <c r="P63" s="235">
        <v>5.2649999999999997</v>
      </c>
      <c r="Q63" s="235">
        <v>14.913</v>
      </c>
      <c r="R63" s="235">
        <v>20.716999999999999</v>
      </c>
      <c r="S63" s="235">
        <v>34.1</v>
      </c>
      <c r="T63" s="235">
        <v>30.48</v>
      </c>
      <c r="U63" s="235">
        <v>17.712</v>
      </c>
      <c r="V63" s="235">
        <v>14.284000000000001</v>
      </c>
      <c r="W63" s="235">
        <v>19.059000000000001</v>
      </c>
      <c r="X63" s="235">
        <v>32.093000000000004</v>
      </c>
      <c r="Y63" s="235">
        <v>31.068999999999999</v>
      </c>
      <c r="Z63" s="235">
        <v>-1.1339999999999999</v>
      </c>
      <c r="AA63" s="235">
        <v>19.942</v>
      </c>
      <c r="AB63" s="235">
        <v>24.683</v>
      </c>
      <c r="AC63" s="235">
        <v>26.542000000000002</v>
      </c>
      <c r="AD63" s="235">
        <v>32.755090000000003</v>
      </c>
      <c r="AE63" s="235">
        <v>27.805679999999999</v>
      </c>
      <c r="AF63" s="235">
        <v>21.076700000000002</v>
      </c>
      <c r="AG63" s="235">
        <v>7.0595299999999996</v>
      </c>
      <c r="AH63" s="235">
        <v>18.495586839200001</v>
      </c>
      <c r="AI63" s="235">
        <v>21.658086085000001</v>
      </c>
      <c r="AJ63" s="235">
        <v>-10.919</v>
      </c>
      <c r="AK63" s="235">
        <v>-18.315999999999999</v>
      </c>
      <c r="AL63" s="235">
        <v>48.563000000000002</v>
      </c>
      <c r="AM63" s="235">
        <v>17.190000000000001</v>
      </c>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7" t="s">
        <v>20</v>
      </c>
      <c r="C1" s="337"/>
      <c r="D1" s="337"/>
      <c r="F1" s="337" t="s">
        <v>21</v>
      </c>
      <c r="G1" s="337"/>
      <c r="I1" s="337" t="s">
        <v>24</v>
      </c>
      <c r="J1" s="337"/>
      <c r="K1" s="337"/>
      <c r="L1" s="337"/>
      <c r="N1" s="337" t="s">
        <v>40</v>
      </c>
      <c r="O1" s="337"/>
      <c r="P1" s="13"/>
      <c r="R1" s="339" t="s">
        <v>156</v>
      </c>
      <c r="S1" s="339"/>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T108"/>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v>3083</v>
      </c>
    </row>
    <row r="4" spans="1:20" ht="15">
      <c r="A4" s="45" t="s">
        <v>63</v>
      </c>
      <c r="B4">
        <v>3084</v>
      </c>
    </row>
    <row r="5" spans="1:20" ht="15">
      <c r="A5" s="45" t="s">
        <v>64</v>
      </c>
      <c r="B5">
        <v>3082</v>
      </c>
    </row>
    <row r="6" spans="1:20" ht="15"/>
    <row r="7" spans="1:20" ht="15">
      <c r="A7" s="45" t="s">
        <v>65</v>
      </c>
      <c r="B7" s="36">
        <f>MIN(BlueMesaInflow.Unregulated!A4:'BlueMesaInflow.Unregulated'!A35)</f>
        <v>43466</v>
      </c>
    </row>
    <row r="8" spans="1:20" ht="15">
      <c r="A8" s="45" t="s">
        <v>66</v>
      </c>
      <c r="B8" s="36">
        <f>MAX(BlueMesaInflow.Unregulated!A4:'BlueMesaInflow.Unregulated'!A35)</f>
        <v>44409</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v>43466</v>
      </c>
      <c r="B13" s="182">
        <v>16</v>
      </c>
      <c r="C13" s="182">
        <v>21</v>
      </c>
      <c r="D13" s="182">
        <v>28</v>
      </c>
      <c r="E13" s="182">
        <v>235</v>
      </c>
      <c r="F13" s="182">
        <v>34</v>
      </c>
      <c r="G13" s="182">
        <v>17</v>
      </c>
      <c r="H13" s="182">
        <v>10</v>
      </c>
      <c r="I13" s="182">
        <v>3</v>
      </c>
      <c r="J13" s="182">
        <v>2</v>
      </c>
      <c r="K13" s="182">
        <v>16</v>
      </c>
      <c r="L13" s="182">
        <v>5</v>
      </c>
      <c r="M13" s="182">
        <v>25</v>
      </c>
      <c r="N13" s="182">
        <v>34.944000000000003</v>
      </c>
      <c r="O13" s="182">
        <v>20.029</v>
      </c>
      <c r="P13" s="182">
        <v>8.1709999999999994</v>
      </c>
      <c r="Q13" s="182">
        <v>1.262</v>
      </c>
      <c r="R13" s="182">
        <v>-19.077000000000002</v>
      </c>
      <c r="S13" s="182">
        <v>-12.968</v>
      </c>
      <c r="T13" s="182">
        <v>21.234999999999999</v>
      </c>
    </row>
    <row r="14" spans="1:20" ht="15">
      <c r="A14" s="310">
        <v>43497</v>
      </c>
      <c r="B14" s="182">
        <v>14</v>
      </c>
      <c r="C14" s="182">
        <v>18</v>
      </c>
      <c r="D14" s="182">
        <v>26</v>
      </c>
      <c r="E14" s="182">
        <v>260</v>
      </c>
      <c r="F14" s="182">
        <v>36</v>
      </c>
      <c r="G14" s="182">
        <v>15</v>
      </c>
      <c r="H14" s="182">
        <v>10</v>
      </c>
      <c r="I14" s="182">
        <v>2</v>
      </c>
      <c r="J14" s="182">
        <v>1.5</v>
      </c>
      <c r="K14" s="182">
        <v>18</v>
      </c>
      <c r="L14" s="182">
        <v>4</v>
      </c>
      <c r="M14" s="182">
        <v>22</v>
      </c>
      <c r="N14" s="182">
        <v>50.542999999999999</v>
      </c>
      <c r="O14" s="182">
        <v>28.97</v>
      </c>
      <c r="P14" s="182">
        <v>11.818</v>
      </c>
      <c r="Q14" s="182">
        <v>-1.026</v>
      </c>
      <c r="R14" s="182">
        <v>-14.898999999999999</v>
      </c>
      <c r="S14" s="182">
        <v>-28.324000000000002</v>
      </c>
      <c r="T14" s="182">
        <v>11.202999999999999</v>
      </c>
    </row>
    <row r="15" spans="1:20" ht="15">
      <c r="A15" s="310">
        <v>43525</v>
      </c>
      <c r="B15" s="182">
        <v>25</v>
      </c>
      <c r="C15" s="182">
        <v>31</v>
      </c>
      <c r="D15" s="182">
        <v>43</v>
      </c>
      <c r="E15" s="182">
        <v>415</v>
      </c>
      <c r="F15" s="182">
        <v>80</v>
      </c>
      <c r="G15" s="182">
        <v>27</v>
      </c>
      <c r="H15" s="182">
        <v>25</v>
      </c>
      <c r="I15" s="182">
        <v>2</v>
      </c>
      <c r="J15" s="182">
        <v>2</v>
      </c>
      <c r="K15" s="182">
        <v>55</v>
      </c>
      <c r="L15" s="182">
        <v>7</v>
      </c>
      <c r="M15" s="182">
        <v>39</v>
      </c>
      <c r="N15" s="182">
        <v>21.105</v>
      </c>
      <c r="O15" s="182">
        <v>12.097</v>
      </c>
      <c r="P15" s="182">
        <v>4.9349999999999996</v>
      </c>
      <c r="Q15" s="182">
        <v>-7.3840000000000003</v>
      </c>
      <c r="R15" s="182">
        <v>-17.29</v>
      </c>
      <c r="S15" s="182">
        <v>-56.542000000000002</v>
      </c>
      <c r="T15" s="182">
        <v>7.1580000000000004</v>
      </c>
    </row>
    <row r="16" spans="1:20" ht="15">
      <c r="A16" s="310">
        <v>43556</v>
      </c>
      <c r="B16" s="182">
        <v>41.05</v>
      </c>
      <c r="C16" s="182">
        <v>56.69</v>
      </c>
      <c r="D16" s="182">
        <v>26.48</v>
      </c>
      <c r="E16" s="182">
        <v>383.53</v>
      </c>
      <c r="F16" s="182">
        <v>40.93</v>
      </c>
      <c r="G16" s="182">
        <v>48.33</v>
      </c>
      <c r="H16" s="182">
        <v>53.18</v>
      </c>
      <c r="I16" s="182">
        <v>4.43</v>
      </c>
      <c r="J16" s="182">
        <v>9.3699999999999992</v>
      </c>
      <c r="K16" s="182">
        <v>84.88</v>
      </c>
      <c r="L16" s="182">
        <v>21.41</v>
      </c>
      <c r="M16" s="182">
        <v>64.900000000000006</v>
      </c>
      <c r="N16" s="182">
        <v>14.663</v>
      </c>
      <c r="O16" s="182">
        <v>8.4049999999999994</v>
      </c>
      <c r="P16" s="182">
        <v>3.4289999999999998</v>
      </c>
      <c r="Q16" s="182">
        <v>-3.72</v>
      </c>
      <c r="R16" s="182">
        <v>-20.108000000000001</v>
      </c>
      <c r="S16" s="182">
        <v>-21.387</v>
      </c>
      <c r="T16" s="182">
        <v>16.3</v>
      </c>
    </row>
    <row r="17" spans="1:20" ht="15">
      <c r="A17" s="310">
        <v>43586</v>
      </c>
      <c r="B17" s="182">
        <v>117.72</v>
      </c>
      <c r="C17" s="182">
        <v>158.41999999999999</v>
      </c>
      <c r="D17" s="182">
        <v>50.75</v>
      </c>
      <c r="E17" s="182">
        <v>851.35</v>
      </c>
      <c r="F17" s="182">
        <v>75.16</v>
      </c>
      <c r="G17" s="182">
        <v>135.31</v>
      </c>
      <c r="H17" s="182">
        <v>86.47</v>
      </c>
      <c r="I17" s="182">
        <v>14.3</v>
      </c>
      <c r="J17" s="182">
        <v>28.7</v>
      </c>
      <c r="K17" s="182">
        <v>209.87</v>
      </c>
      <c r="L17" s="182">
        <v>59.46</v>
      </c>
      <c r="M17" s="182">
        <v>132.80000000000001</v>
      </c>
      <c r="N17" s="182">
        <v>12.727</v>
      </c>
      <c r="O17" s="182">
        <v>7.2949999999999999</v>
      </c>
      <c r="P17" s="182">
        <v>2.976</v>
      </c>
      <c r="Q17" s="182">
        <v>3.863</v>
      </c>
      <c r="R17" s="182">
        <v>-12.385999999999999</v>
      </c>
      <c r="S17" s="182">
        <v>-23.361999999999998</v>
      </c>
      <c r="T17" s="182">
        <v>14.667999999999999</v>
      </c>
    </row>
    <row r="18" spans="1:20" ht="15">
      <c r="A18" s="310">
        <v>43617</v>
      </c>
      <c r="B18" s="182">
        <v>139.01</v>
      </c>
      <c r="C18" s="182">
        <v>177.36</v>
      </c>
      <c r="D18" s="182">
        <v>92.75</v>
      </c>
      <c r="E18" s="182">
        <v>968.74</v>
      </c>
      <c r="F18" s="182">
        <v>119.48</v>
      </c>
      <c r="G18" s="182">
        <v>153.9</v>
      </c>
      <c r="H18" s="182">
        <v>69.760000000000005</v>
      </c>
      <c r="I18" s="182">
        <v>21.09</v>
      </c>
      <c r="J18" s="182">
        <v>28.27</v>
      </c>
      <c r="K18" s="182">
        <v>165.78</v>
      </c>
      <c r="L18" s="182">
        <v>61.7</v>
      </c>
      <c r="M18" s="182">
        <v>89.84</v>
      </c>
      <c r="N18" s="182">
        <v>3.4220000000000002</v>
      </c>
      <c r="O18" s="182">
        <v>1.9610000000000001</v>
      </c>
      <c r="P18" s="182">
        <v>0.8</v>
      </c>
      <c r="Q18" s="182">
        <v>-4.5209999999999999</v>
      </c>
      <c r="R18" s="182">
        <v>-15.169</v>
      </c>
      <c r="S18" s="182">
        <v>-48.805999999999997</v>
      </c>
      <c r="T18" s="182">
        <v>12.763</v>
      </c>
    </row>
    <row r="19" spans="1:20" ht="15">
      <c r="A19" s="310">
        <v>43647</v>
      </c>
      <c r="B19" s="182">
        <v>62.22</v>
      </c>
      <c r="C19" s="182">
        <v>77.53</v>
      </c>
      <c r="D19" s="182">
        <v>55.02</v>
      </c>
      <c r="E19" s="182">
        <v>396.37</v>
      </c>
      <c r="F19" s="182">
        <v>64.430000000000007</v>
      </c>
      <c r="G19" s="182">
        <v>67.45</v>
      </c>
      <c r="H19" s="182">
        <v>20.59</v>
      </c>
      <c r="I19" s="182">
        <v>10.18</v>
      </c>
      <c r="J19" s="182">
        <v>11.66</v>
      </c>
      <c r="K19" s="182">
        <v>39.46</v>
      </c>
      <c r="L19" s="182">
        <v>27.42</v>
      </c>
      <c r="M19" s="182">
        <v>32.46</v>
      </c>
      <c r="N19" s="182">
        <v>42.540999999999997</v>
      </c>
      <c r="O19" s="182">
        <v>24.382999999999999</v>
      </c>
      <c r="P19" s="182">
        <v>9.9469999999999992</v>
      </c>
      <c r="Q19" s="182">
        <v>-3.2919999999999998</v>
      </c>
      <c r="R19" s="182">
        <v>-15.298999999999999</v>
      </c>
      <c r="S19" s="182">
        <v>-23.762</v>
      </c>
      <c r="T19" s="182">
        <v>20.57</v>
      </c>
    </row>
    <row r="20" spans="1:20" ht="15">
      <c r="A20" s="310">
        <v>43678</v>
      </c>
      <c r="B20" s="182">
        <v>40.31</v>
      </c>
      <c r="C20" s="182">
        <v>49.73</v>
      </c>
      <c r="D20" s="182">
        <v>34.6</v>
      </c>
      <c r="E20" s="182">
        <v>234.62</v>
      </c>
      <c r="F20" s="182">
        <v>37.450000000000003</v>
      </c>
      <c r="G20" s="182">
        <v>43.38</v>
      </c>
      <c r="H20" s="182">
        <v>18.03</v>
      </c>
      <c r="I20" s="182">
        <v>6.42</v>
      </c>
      <c r="J20" s="182">
        <v>9.89</v>
      </c>
      <c r="K20" s="182">
        <v>12.56</v>
      </c>
      <c r="L20" s="182">
        <v>19.62</v>
      </c>
      <c r="M20" s="182">
        <v>27.4</v>
      </c>
      <c r="N20" s="182">
        <v>70.286000000000001</v>
      </c>
      <c r="O20" s="182">
        <v>40.286000000000001</v>
      </c>
      <c r="P20" s="182">
        <v>16.434999999999999</v>
      </c>
      <c r="Q20" s="182">
        <v>2.028</v>
      </c>
      <c r="R20" s="182">
        <v>-11.801</v>
      </c>
      <c r="S20" s="182">
        <v>-20.475999999999999</v>
      </c>
      <c r="T20" s="182">
        <v>22.564</v>
      </c>
    </row>
    <row r="21" spans="1:20" ht="15">
      <c r="A21" s="310">
        <v>43709</v>
      </c>
      <c r="B21" s="182">
        <v>28.07</v>
      </c>
      <c r="C21" s="182">
        <v>35.700000000000003</v>
      </c>
      <c r="D21" s="182">
        <v>27.27</v>
      </c>
      <c r="E21" s="182">
        <v>234.86</v>
      </c>
      <c r="F21" s="182">
        <v>29.68</v>
      </c>
      <c r="G21" s="182">
        <v>30.48</v>
      </c>
      <c r="H21" s="182">
        <v>21.07</v>
      </c>
      <c r="I21" s="182">
        <v>5.45</v>
      </c>
      <c r="J21" s="182">
        <v>10.43</v>
      </c>
      <c r="K21" s="182">
        <v>11.44</v>
      </c>
      <c r="L21" s="182">
        <v>19.73</v>
      </c>
      <c r="M21" s="182">
        <v>49.6</v>
      </c>
      <c r="N21" s="182">
        <v>50.374000000000002</v>
      </c>
      <c r="O21" s="182">
        <v>28.873000000000001</v>
      </c>
      <c r="P21" s="182">
        <v>11.779</v>
      </c>
      <c r="Q21" s="182">
        <v>0.75</v>
      </c>
      <c r="R21" s="182">
        <v>-12.41</v>
      </c>
      <c r="S21" s="182">
        <v>-21.643999999999998</v>
      </c>
      <c r="T21" s="182">
        <v>16.995999999999999</v>
      </c>
    </row>
    <row r="22" spans="1:20" ht="15">
      <c r="A22" s="310">
        <v>43739</v>
      </c>
      <c r="B22" s="182">
        <v>32.15</v>
      </c>
      <c r="C22" s="182">
        <v>40.44</v>
      </c>
      <c r="D22" s="182">
        <v>35.83</v>
      </c>
      <c r="E22" s="182">
        <v>349.01</v>
      </c>
      <c r="F22" s="182">
        <v>38.65</v>
      </c>
      <c r="G22" s="182">
        <v>34.67</v>
      </c>
      <c r="H22" s="182">
        <v>27</v>
      </c>
      <c r="I22" s="182">
        <v>5.71</v>
      </c>
      <c r="J22" s="182">
        <v>10.86</v>
      </c>
      <c r="K22" s="182">
        <v>22.99</v>
      </c>
      <c r="L22" s="182">
        <v>19.95</v>
      </c>
      <c r="M22" s="182">
        <v>68.12</v>
      </c>
      <c r="N22" s="182">
        <v>30.754999999999999</v>
      </c>
      <c r="O22" s="182">
        <v>17.628</v>
      </c>
      <c r="P22" s="182">
        <v>7.1909999999999998</v>
      </c>
      <c r="Q22" s="182">
        <v>5.944</v>
      </c>
      <c r="R22" s="182">
        <v>-3.8140000000000001</v>
      </c>
      <c r="S22" s="182">
        <v>-15.755000000000001</v>
      </c>
      <c r="T22" s="182">
        <v>22.731999999999999</v>
      </c>
    </row>
    <row r="23" spans="1:20" ht="15">
      <c r="A23" s="310">
        <v>43770</v>
      </c>
      <c r="B23" s="182">
        <v>29.25</v>
      </c>
      <c r="C23" s="182">
        <v>35.46</v>
      </c>
      <c r="D23" s="182">
        <v>38.119999999999997</v>
      </c>
      <c r="E23" s="182">
        <v>418.75</v>
      </c>
      <c r="F23" s="182">
        <v>41.27</v>
      </c>
      <c r="G23" s="182">
        <v>31.15</v>
      </c>
      <c r="H23" s="182">
        <v>25.46</v>
      </c>
      <c r="I23" s="182">
        <v>4.55</v>
      </c>
      <c r="J23" s="182">
        <v>7.75</v>
      </c>
      <c r="K23" s="182">
        <v>28.45</v>
      </c>
      <c r="L23" s="182">
        <v>16.760000000000002</v>
      </c>
      <c r="M23" s="182">
        <v>52.09</v>
      </c>
      <c r="N23" s="182">
        <v>28.632999999999999</v>
      </c>
      <c r="O23" s="182">
        <v>16.411000000000001</v>
      </c>
      <c r="P23" s="182">
        <v>6.6950000000000003</v>
      </c>
      <c r="Q23" s="182">
        <v>6.4560000000000004</v>
      </c>
      <c r="R23" s="182">
        <v>-12.486000000000001</v>
      </c>
      <c r="S23" s="182">
        <v>2.5249999999999999</v>
      </c>
      <c r="T23" s="182">
        <v>15.523999999999999</v>
      </c>
    </row>
    <row r="24" spans="1:20" ht="15">
      <c r="A24" s="310">
        <v>43800</v>
      </c>
      <c r="B24" s="182">
        <v>24.96</v>
      </c>
      <c r="C24" s="182">
        <v>31.06</v>
      </c>
      <c r="D24" s="182">
        <v>30.35</v>
      </c>
      <c r="E24" s="182">
        <v>329.58</v>
      </c>
      <c r="F24" s="182">
        <v>27.74</v>
      </c>
      <c r="G24" s="182">
        <v>26.76</v>
      </c>
      <c r="H24" s="182">
        <v>22.16</v>
      </c>
      <c r="I24" s="182">
        <v>4.05</v>
      </c>
      <c r="J24" s="182">
        <v>6.44</v>
      </c>
      <c r="K24" s="182">
        <v>24.59</v>
      </c>
      <c r="L24" s="182">
        <v>15.26</v>
      </c>
      <c r="M24" s="182">
        <v>42.58</v>
      </c>
      <c r="N24" s="182">
        <v>29.687000000000001</v>
      </c>
      <c r="O24" s="182">
        <v>17.015999999999998</v>
      </c>
      <c r="P24" s="182">
        <v>6.9420000000000002</v>
      </c>
      <c r="Q24" s="182">
        <v>9.0839999999999996</v>
      </c>
      <c r="R24" s="182">
        <v>-11.619</v>
      </c>
      <c r="S24" s="182">
        <v>10.83</v>
      </c>
      <c r="T24" s="182">
        <v>18.065000000000001</v>
      </c>
    </row>
    <row r="25" spans="1:20" ht="15">
      <c r="A25" s="310">
        <v>43831</v>
      </c>
      <c r="B25" s="182">
        <v>24.48</v>
      </c>
      <c r="C25" s="182">
        <v>29.94</v>
      </c>
      <c r="D25" s="182">
        <v>28.41</v>
      </c>
      <c r="E25" s="182">
        <v>329.05</v>
      </c>
      <c r="F25" s="182">
        <v>34.79</v>
      </c>
      <c r="G25" s="182">
        <v>26.23</v>
      </c>
      <c r="H25" s="182">
        <v>21.19</v>
      </c>
      <c r="I25" s="182">
        <v>4.09</v>
      </c>
      <c r="J25" s="182">
        <v>5.62</v>
      </c>
      <c r="K25" s="182">
        <v>24.67</v>
      </c>
      <c r="L25" s="182">
        <v>14.48</v>
      </c>
      <c r="M25" s="182">
        <v>36.39</v>
      </c>
      <c r="N25" s="182">
        <v>38.901000000000003</v>
      </c>
      <c r="O25" s="182">
        <v>22.297000000000001</v>
      </c>
      <c r="P25" s="182">
        <v>9.0960000000000001</v>
      </c>
      <c r="Q25" s="182">
        <v>1.262</v>
      </c>
      <c r="R25" s="182">
        <v>-19.077000000000002</v>
      </c>
      <c r="S25" s="182">
        <v>-12.968</v>
      </c>
      <c r="T25" s="182">
        <v>21.234999999999999</v>
      </c>
    </row>
    <row r="26" spans="1:20" ht="15">
      <c r="A26" s="310">
        <v>43862</v>
      </c>
      <c r="B26" s="182">
        <v>22.04</v>
      </c>
      <c r="C26" s="182">
        <v>27.84</v>
      </c>
      <c r="D26" s="182">
        <v>26.21</v>
      </c>
      <c r="E26" s="182">
        <v>371.7</v>
      </c>
      <c r="F26" s="182">
        <v>38.85</v>
      </c>
      <c r="G26" s="182">
        <v>24.32</v>
      </c>
      <c r="H26" s="182">
        <v>26.77</v>
      </c>
      <c r="I26" s="182">
        <v>3.62</v>
      </c>
      <c r="J26" s="182">
        <v>4.9800000000000004</v>
      </c>
      <c r="K26" s="182">
        <v>22.94</v>
      </c>
      <c r="L26" s="182">
        <v>12.62</v>
      </c>
      <c r="M26" s="182">
        <v>30.73</v>
      </c>
      <c r="N26" s="182">
        <v>52.893000000000001</v>
      </c>
      <c r="O26" s="182">
        <v>30.317</v>
      </c>
      <c r="P26" s="182">
        <v>12.368</v>
      </c>
      <c r="Q26" s="182">
        <v>-1.026</v>
      </c>
      <c r="R26" s="182">
        <v>-14.898999999999999</v>
      </c>
      <c r="S26" s="182">
        <v>-28.324000000000002</v>
      </c>
      <c r="T26" s="182">
        <v>11.202999999999999</v>
      </c>
    </row>
    <row r="27" spans="1:20" ht="15">
      <c r="A27" s="310">
        <v>43891</v>
      </c>
      <c r="B27" s="182">
        <v>34.159999999999997</v>
      </c>
      <c r="C27" s="182">
        <v>43.19</v>
      </c>
      <c r="D27" s="182">
        <v>47.46</v>
      </c>
      <c r="E27" s="182">
        <v>585.07000000000005</v>
      </c>
      <c r="F27" s="182">
        <v>85.95</v>
      </c>
      <c r="G27" s="182">
        <v>37.68</v>
      </c>
      <c r="H27" s="182">
        <v>80.150000000000006</v>
      </c>
      <c r="I27" s="182">
        <v>4.1399999999999997</v>
      </c>
      <c r="J27" s="182">
        <v>7.55</v>
      </c>
      <c r="K27" s="182">
        <v>67</v>
      </c>
      <c r="L27" s="182">
        <v>19.14</v>
      </c>
      <c r="M27" s="182">
        <v>44.48</v>
      </c>
      <c r="N27" s="182">
        <v>21.448</v>
      </c>
      <c r="O27" s="182">
        <v>12.294</v>
      </c>
      <c r="P27" s="182">
        <v>5.0149999999999997</v>
      </c>
      <c r="Q27" s="182">
        <v>-7.3840000000000003</v>
      </c>
      <c r="R27" s="182">
        <v>-17.29</v>
      </c>
      <c r="S27" s="182">
        <v>-56.542000000000002</v>
      </c>
      <c r="T27" s="182">
        <v>7.1580000000000004</v>
      </c>
    </row>
    <row r="28" spans="1:20" ht="15">
      <c r="A28" s="310">
        <v>43922</v>
      </c>
      <c r="B28" s="182">
        <v>63.41</v>
      </c>
      <c r="C28" s="182">
        <v>82.54</v>
      </c>
      <c r="D28" s="182">
        <v>64.97</v>
      </c>
      <c r="E28" s="182">
        <v>746.63</v>
      </c>
      <c r="F28" s="182">
        <v>96.73</v>
      </c>
      <c r="G28" s="182">
        <v>72.47</v>
      </c>
      <c r="H28" s="182">
        <v>119.66</v>
      </c>
      <c r="I28" s="182">
        <v>7.7</v>
      </c>
      <c r="J28" s="182">
        <v>18.53</v>
      </c>
      <c r="K28" s="182">
        <v>164.92</v>
      </c>
      <c r="L28" s="182">
        <v>40.840000000000003</v>
      </c>
      <c r="M28" s="182">
        <v>97.69</v>
      </c>
      <c r="N28" s="182">
        <v>18.145</v>
      </c>
      <c r="O28" s="182">
        <v>10.4</v>
      </c>
      <c r="P28" s="182">
        <v>4.2430000000000003</v>
      </c>
      <c r="Q28" s="182">
        <v>-3.72</v>
      </c>
      <c r="R28" s="182">
        <v>-20.108000000000001</v>
      </c>
      <c r="S28" s="182">
        <v>-21.387</v>
      </c>
      <c r="T28" s="182">
        <v>16.3</v>
      </c>
    </row>
    <row r="29" spans="1:20" ht="15">
      <c r="A29" s="310">
        <v>43952</v>
      </c>
      <c r="B29" s="182">
        <v>155.6</v>
      </c>
      <c r="C29" s="182">
        <v>192.54</v>
      </c>
      <c r="D29" s="182">
        <v>116.46</v>
      </c>
      <c r="E29" s="182">
        <v>1624.85</v>
      </c>
      <c r="F29" s="182">
        <v>163.33000000000001</v>
      </c>
      <c r="G29" s="182">
        <v>171.43</v>
      </c>
      <c r="H29" s="182">
        <v>221.37</v>
      </c>
      <c r="I29" s="182">
        <v>23.3</v>
      </c>
      <c r="J29" s="182">
        <v>61.91</v>
      </c>
      <c r="K29" s="182">
        <v>402.45</v>
      </c>
      <c r="L29" s="182">
        <v>123.4</v>
      </c>
      <c r="M29" s="182">
        <v>179.79</v>
      </c>
      <c r="N29" s="182">
        <v>17.602</v>
      </c>
      <c r="O29" s="182">
        <v>10.089</v>
      </c>
      <c r="P29" s="182">
        <v>4.1159999999999997</v>
      </c>
      <c r="Q29" s="182">
        <v>3.863</v>
      </c>
      <c r="R29" s="182">
        <v>-12.385999999999999</v>
      </c>
      <c r="S29" s="182">
        <v>-23.361999999999998</v>
      </c>
      <c r="T29" s="182">
        <v>14.667999999999999</v>
      </c>
    </row>
    <row r="30" spans="1:20" ht="15">
      <c r="A30" s="310">
        <v>43983</v>
      </c>
      <c r="B30" s="182">
        <v>177.05</v>
      </c>
      <c r="C30" s="182">
        <v>205.81</v>
      </c>
      <c r="D30" s="182">
        <v>179.95</v>
      </c>
      <c r="E30" s="182">
        <v>1654.32</v>
      </c>
      <c r="F30" s="182">
        <v>216.87</v>
      </c>
      <c r="G30" s="182">
        <v>187.27</v>
      </c>
      <c r="H30" s="182">
        <v>141.52000000000001</v>
      </c>
      <c r="I30" s="182">
        <v>30.54</v>
      </c>
      <c r="J30" s="182">
        <v>49.36</v>
      </c>
      <c r="K30" s="182">
        <v>267.68</v>
      </c>
      <c r="L30" s="182">
        <v>114.77</v>
      </c>
      <c r="M30" s="182">
        <v>90.71</v>
      </c>
      <c r="N30" s="182">
        <v>7.0679999999999996</v>
      </c>
      <c r="O30" s="182">
        <v>4.0510000000000002</v>
      </c>
      <c r="P30" s="182">
        <v>1.653</v>
      </c>
      <c r="Q30" s="182">
        <v>-4.5209999999999999</v>
      </c>
      <c r="R30" s="182">
        <v>-15.169</v>
      </c>
      <c r="S30" s="182">
        <v>-48.805999999999997</v>
      </c>
      <c r="T30" s="182">
        <v>12.763</v>
      </c>
    </row>
    <row r="31" spans="1:20" ht="15">
      <c r="A31" s="310">
        <v>44013</v>
      </c>
      <c r="B31" s="182">
        <v>62.06</v>
      </c>
      <c r="C31" s="182">
        <v>69.89</v>
      </c>
      <c r="D31" s="182">
        <v>98.65</v>
      </c>
      <c r="E31" s="182">
        <v>403.5</v>
      </c>
      <c r="F31" s="182">
        <v>106.24</v>
      </c>
      <c r="G31" s="182">
        <v>64.319999999999993</v>
      </c>
      <c r="H31" s="182">
        <v>22.75</v>
      </c>
      <c r="I31" s="182">
        <v>10.79</v>
      </c>
      <c r="J31" s="182">
        <v>17.920000000000002</v>
      </c>
      <c r="K31" s="182">
        <v>32.450000000000003</v>
      </c>
      <c r="L31" s="182">
        <v>40.409999999999997</v>
      </c>
      <c r="M31" s="182">
        <v>25.22</v>
      </c>
      <c r="N31" s="182">
        <v>48.612000000000002</v>
      </c>
      <c r="O31" s="182">
        <v>27.863</v>
      </c>
      <c r="P31" s="182">
        <v>11.367000000000001</v>
      </c>
      <c r="Q31" s="182">
        <v>-3.2919999999999998</v>
      </c>
      <c r="R31" s="182">
        <v>-15.298999999999999</v>
      </c>
      <c r="S31" s="182">
        <v>-23.762</v>
      </c>
      <c r="T31" s="182">
        <v>20.57</v>
      </c>
    </row>
    <row r="32" spans="1:20" ht="15">
      <c r="A32" s="310">
        <v>44044</v>
      </c>
      <c r="B32" s="182">
        <v>44.99</v>
      </c>
      <c r="C32" s="182">
        <v>52.99</v>
      </c>
      <c r="D32" s="182">
        <v>46.5</v>
      </c>
      <c r="E32" s="182">
        <v>256.41000000000003</v>
      </c>
      <c r="F32" s="182">
        <v>46.83</v>
      </c>
      <c r="G32" s="182">
        <v>47.14</v>
      </c>
      <c r="H32" s="182">
        <v>19.059999999999999</v>
      </c>
      <c r="I32" s="182">
        <v>7.19</v>
      </c>
      <c r="J32" s="182">
        <v>14.76</v>
      </c>
      <c r="K32" s="182">
        <v>13.04</v>
      </c>
      <c r="L32" s="182">
        <v>26.34</v>
      </c>
      <c r="M32" s="182">
        <v>30.25</v>
      </c>
      <c r="N32" s="182">
        <v>74.106999999999999</v>
      </c>
      <c r="O32" s="182">
        <v>42.475999999999999</v>
      </c>
      <c r="P32" s="182">
        <v>17.329000000000001</v>
      </c>
      <c r="Q32" s="182">
        <v>2.028</v>
      </c>
      <c r="R32" s="182">
        <v>-11.801</v>
      </c>
      <c r="S32" s="182">
        <v>-20.475999999999999</v>
      </c>
      <c r="T32" s="182">
        <v>22.564</v>
      </c>
    </row>
    <row r="33" spans="1:20" ht="15">
      <c r="A33" s="310">
        <v>44075</v>
      </c>
      <c r="B33" s="182">
        <v>29.14</v>
      </c>
      <c r="C33" s="182">
        <v>36.58</v>
      </c>
      <c r="D33" s="182">
        <v>33.159999999999997</v>
      </c>
      <c r="E33" s="182">
        <v>287.22000000000003</v>
      </c>
      <c r="F33" s="182">
        <v>32.590000000000003</v>
      </c>
      <c r="G33" s="182">
        <v>31.22</v>
      </c>
      <c r="H33" s="182">
        <v>26.35</v>
      </c>
      <c r="I33" s="182">
        <v>6.14</v>
      </c>
      <c r="J33" s="182">
        <v>14.65</v>
      </c>
      <c r="K33" s="182">
        <v>7.72</v>
      </c>
      <c r="L33" s="182">
        <v>25.59</v>
      </c>
      <c r="M33" s="182">
        <v>62.17</v>
      </c>
      <c r="N33" s="182">
        <v>50.381</v>
      </c>
      <c r="O33" s="182">
        <v>28.876999999999999</v>
      </c>
      <c r="P33" s="182">
        <v>11.781000000000001</v>
      </c>
      <c r="Q33" s="182">
        <v>0.75</v>
      </c>
      <c r="R33" s="182">
        <v>-12.41</v>
      </c>
      <c r="S33" s="182">
        <v>-21.643999999999998</v>
      </c>
      <c r="T33" s="182">
        <v>16.995999999999999</v>
      </c>
    </row>
    <row r="34" spans="1:20" ht="15">
      <c r="A34" s="310">
        <v>44105</v>
      </c>
      <c r="B34" s="182">
        <v>32.44</v>
      </c>
      <c r="C34" s="182">
        <v>41.03</v>
      </c>
      <c r="D34" s="182">
        <v>36.479999999999997</v>
      </c>
      <c r="E34" s="182">
        <v>360.64</v>
      </c>
      <c r="F34" s="182">
        <v>41.95</v>
      </c>
      <c r="G34" s="182">
        <v>35.090000000000003</v>
      </c>
      <c r="H34" s="182">
        <v>28.18</v>
      </c>
      <c r="I34" s="182">
        <v>6.01</v>
      </c>
      <c r="J34" s="182">
        <v>10.8</v>
      </c>
      <c r="K34" s="182">
        <v>23.2</v>
      </c>
      <c r="L34" s="182">
        <v>19.95</v>
      </c>
      <c r="M34" s="182">
        <v>68.36</v>
      </c>
      <c r="N34" s="182">
        <v>38.270000000000003</v>
      </c>
      <c r="O34" s="182">
        <v>25.135000000000002</v>
      </c>
      <c r="P34" s="182">
        <v>5.6680000000000001</v>
      </c>
      <c r="Q34" s="182">
        <v>5.944</v>
      </c>
      <c r="R34" s="182">
        <v>-3.8140000000000001</v>
      </c>
      <c r="S34" s="182">
        <v>-15.755000000000001</v>
      </c>
      <c r="T34" s="182">
        <v>22.731999999999999</v>
      </c>
    </row>
    <row r="35" spans="1:20" ht="15">
      <c r="A35" s="310">
        <v>44136</v>
      </c>
      <c r="B35" s="182">
        <v>29.78</v>
      </c>
      <c r="C35" s="182">
        <v>36.5</v>
      </c>
      <c r="D35" s="182">
        <v>39.49</v>
      </c>
      <c r="E35" s="182">
        <v>446.66</v>
      </c>
      <c r="F35" s="182">
        <v>48.32</v>
      </c>
      <c r="G35" s="182">
        <v>31.91</v>
      </c>
      <c r="H35" s="182">
        <v>27.69</v>
      </c>
      <c r="I35" s="182">
        <v>5.0199999999999996</v>
      </c>
      <c r="J35" s="182">
        <v>7.67</v>
      </c>
      <c r="K35" s="182">
        <v>28.98</v>
      </c>
      <c r="L35" s="182">
        <v>16.75</v>
      </c>
      <c r="M35" s="182">
        <v>52.45</v>
      </c>
      <c r="N35" s="182">
        <v>32.280999999999999</v>
      </c>
      <c r="O35" s="182">
        <v>28.291</v>
      </c>
      <c r="P35" s="182">
        <v>5.7000000000000002E-2</v>
      </c>
      <c r="Q35" s="182">
        <v>6.4560000000000004</v>
      </c>
      <c r="R35" s="182">
        <v>-12.486000000000001</v>
      </c>
      <c r="S35" s="182">
        <v>2.5249999999999999</v>
      </c>
      <c r="T35" s="182">
        <v>15.523999999999999</v>
      </c>
    </row>
    <row r="36" spans="1:20" ht="15">
      <c r="A36" s="310">
        <v>44166</v>
      </c>
      <c r="B36" s="182">
        <v>25.64</v>
      </c>
      <c r="C36" s="182">
        <v>32.43</v>
      </c>
      <c r="D36" s="182">
        <v>31.99</v>
      </c>
      <c r="E36" s="182">
        <v>362.53</v>
      </c>
      <c r="F36" s="182">
        <v>34.85</v>
      </c>
      <c r="G36" s="182">
        <v>27.74</v>
      </c>
      <c r="H36" s="182">
        <v>25.07</v>
      </c>
      <c r="I36" s="182">
        <v>4.68</v>
      </c>
      <c r="J36" s="182">
        <v>6.34</v>
      </c>
      <c r="K36" s="182">
        <v>25.27</v>
      </c>
      <c r="L36" s="182">
        <v>15.25</v>
      </c>
      <c r="M36" s="182">
        <v>43.02</v>
      </c>
      <c r="N36" s="182">
        <v>36.677</v>
      </c>
      <c r="O36" s="182">
        <v>8.0760000000000005</v>
      </c>
      <c r="P36" s="182">
        <v>4.8710000000000004</v>
      </c>
      <c r="Q36" s="182">
        <v>9.0839999999999996</v>
      </c>
      <c r="R36" s="182">
        <v>-11.619</v>
      </c>
      <c r="S36" s="182">
        <v>10.83</v>
      </c>
      <c r="T36" s="182">
        <v>18.065000000000001</v>
      </c>
    </row>
    <row r="37" spans="1:20" ht="15">
      <c r="A37" s="88">
        <v>44197</v>
      </c>
      <c r="B37" s="118"/>
      <c r="C37" s="118"/>
      <c r="D37" s="118"/>
      <c r="E37" s="118"/>
      <c r="F37" s="118"/>
      <c r="G37" s="118"/>
      <c r="H37" s="118"/>
      <c r="I37" s="118"/>
      <c r="J37" s="118"/>
      <c r="K37" s="118"/>
      <c r="L37" s="118"/>
      <c r="M37" s="122"/>
      <c r="N37" s="118"/>
      <c r="O37" s="118"/>
      <c r="P37" s="122"/>
      <c r="Q37" s="181"/>
      <c r="R37" s="181"/>
      <c r="S37" s="181"/>
      <c r="T37" s="181"/>
    </row>
    <row r="38" spans="1:20" ht="15">
      <c r="A38" s="88">
        <v>44228</v>
      </c>
      <c r="B38" s="118"/>
      <c r="C38" s="118"/>
      <c r="D38" s="118"/>
      <c r="E38" s="118"/>
      <c r="F38" s="118"/>
      <c r="G38" s="118"/>
      <c r="H38" s="118"/>
      <c r="I38" s="118"/>
      <c r="J38" s="118"/>
      <c r="K38" s="118"/>
      <c r="L38" s="118"/>
      <c r="M38" s="122"/>
      <c r="N38" s="118"/>
      <c r="O38" s="118"/>
      <c r="P38" s="122"/>
      <c r="Q38" s="181"/>
      <c r="R38" s="181"/>
      <c r="S38" s="181"/>
      <c r="T38" s="181"/>
    </row>
    <row r="39" spans="1:20" ht="15">
      <c r="A39" s="88">
        <v>44256</v>
      </c>
      <c r="B39" s="118"/>
      <c r="C39" s="118"/>
      <c r="D39" s="118"/>
      <c r="E39" s="118"/>
      <c r="F39" s="118"/>
      <c r="G39" s="118"/>
      <c r="H39" s="118"/>
      <c r="I39" s="118"/>
      <c r="J39" s="118"/>
      <c r="K39" s="118"/>
      <c r="L39" s="118"/>
      <c r="M39" s="122"/>
      <c r="N39" s="118"/>
      <c r="O39" s="118"/>
      <c r="P39" s="122"/>
      <c r="Q39" s="181"/>
      <c r="R39" s="181"/>
      <c r="S39" s="181"/>
      <c r="T39" s="181"/>
    </row>
    <row r="40" spans="1:20" ht="15">
      <c r="A40" s="87">
        <v>44287</v>
      </c>
      <c r="B40" s="119"/>
      <c r="C40" s="119"/>
      <c r="D40" s="119"/>
      <c r="E40" s="119"/>
      <c r="F40" s="119"/>
      <c r="G40" s="119"/>
      <c r="H40" s="119"/>
      <c r="I40" s="119"/>
      <c r="J40" s="119"/>
      <c r="K40" s="119"/>
      <c r="L40" s="119"/>
      <c r="M40" s="123"/>
      <c r="N40" s="119"/>
      <c r="O40" s="119"/>
      <c r="P40" s="123"/>
      <c r="Q40" s="182"/>
      <c r="R40" s="182"/>
      <c r="S40" s="182"/>
      <c r="T40" s="182"/>
    </row>
    <row r="41" spans="1:20" ht="15">
      <c r="A41" s="88">
        <v>44317</v>
      </c>
      <c r="B41" s="118"/>
      <c r="C41" s="118"/>
      <c r="D41" s="118"/>
      <c r="E41" s="118"/>
      <c r="F41" s="118"/>
      <c r="G41" s="118"/>
      <c r="H41" s="118"/>
      <c r="I41" s="118"/>
      <c r="J41" s="118"/>
      <c r="K41" s="118"/>
      <c r="L41" s="118"/>
      <c r="M41" s="122"/>
      <c r="N41" s="118"/>
      <c r="O41" s="118"/>
      <c r="P41" s="122"/>
      <c r="Q41" s="181"/>
      <c r="R41" s="181"/>
      <c r="S41" s="181"/>
      <c r="T41" s="181"/>
    </row>
    <row r="42" spans="1:20" ht="15">
      <c r="A42" s="88">
        <v>44348</v>
      </c>
      <c r="B42" s="118"/>
      <c r="C42" s="118"/>
      <c r="D42" s="118"/>
      <c r="E42" s="118"/>
      <c r="F42" s="118"/>
      <c r="G42" s="118"/>
      <c r="H42" s="118"/>
      <c r="I42" s="118"/>
      <c r="J42" s="118"/>
      <c r="K42" s="118"/>
      <c r="L42" s="118"/>
      <c r="M42" s="122"/>
      <c r="N42" s="118"/>
      <c r="O42" s="118"/>
      <c r="P42" s="122"/>
      <c r="Q42" s="181"/>
      <c r="R42" s="181"/>
      <c r="S42" s="181"/>
      <c r="T42" s="181"/>
    </row>
    <row r="43" spans="1:20" ht="15">
      <c r="A43" s="87">
        <v>44378</v>
      </c>
      <c r="B43" s="119"/>
      <c r="C43" s="119"/>
      <c r="D43" s="119"/>
      <c r="E43" s="119"/>
      <c r="F43" s="119"/>
      <c r="G43" s="119"/>
      <c r="H43" s="119"/>
      <c r="I43" s="119"/>
      <c r="J43" s="119"/>
      <c r="K43" s="119"/>
      <c r="L43" s="119"/>
      <c r="M43" s="123"/>
      <c r="N43" s="119"/>
      <c r="O43" s="119"/>
      <c r="P43" s="123"/>
      <c r="Q43" s="182"/>
      <c r="R43" s="182"/>
      <c r="S43" s="182"/>
      <c r="T43" s="182"/>
    </row>
    <row r="44" spans="1:20" ht="15">
      <c r="A44" s="88">
        <v>44409</v>
      </c>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v>43466</v>
      </c>
      <c r="B49" s="120">
        <v>16</v>
      </c>
      <c r="C49" s="120">
        <v>21</v>
      </c>
      <c r="D49" s="120">
        <v>28</v>
      </c>
      <c r="E49" s="120">
        <v>235</v>
      </c>
      <c r="F49" s="120">
        <v>34</v>
      </c>
      <c r="G49" s="120">
        <v>17</v>
      </c>
      <c r="H49" s="120">
        <v>19</v>
      </c>
      <c r="I49" s="120">
        <v>3</v>
      </c>
      <c r="J49" s="120">
        <v>5</v>
      </c>
      <c r="K49" s="120">
        <v>16</v>
      </c>
      <c r="L49" s="120">
        <v>9</v>
      </c>
      <c r="M49" s="122">
        <v>25</v>
      </c>
      <c r="N49" s="120">
        <v>49.713999999999999</v>
      </c>
      <c r="O49" s="120">
        <v>28.495000000000001</v>
      </c>
      <c r="P49" s="122">
        <v>11.625</v>
      </c>
      <c r="Q49" s="181">
        <v>1.262</v>
      </c>
      <c r="R49" s="181">
        <v>-19.077000000000002</v>
      </c>
      <c r="S49" s="181">
        <v>-12.968</v>
      </c>
      <c r="T49" s="181">
        <v>21.234999999999999</v>
      </c>
    </row>
    <row r="50" spans="1:20" ht="15">
      <c r="A50" s="312">
        <v>43497</v>
      </c>
      <c r="B50" s="120">
        <v>14</v>
      </c>
      <c r="C50" s="120">
        <v>18</v>
      </c>
      <c r="D50" s="120">
        <v>26</v>
      </c>
      <c r="E50" s="120">
        <v>260</v>
      </c>
      <c r="F50" s="120">
        <v>36</v>
      </c>
      <c r="G50" s="120">
        <v>15</v>
      </c>
      <c r="H50" s="120">
        <v>24</v>
      </c>
      <c r="I50" s="120">
        <v>2</v>
      </c>
      <c r="J50" s="120">
        <v>4</v>
      </c>
      <c r="K50" s="120">
        <v>18</v>
      </c>
      <c r="L50" s="120">
        <v>8</v>
      </c>
      <c r="M50" s="122">
        <v>22</v>
      </c>
      <c r="N50" s="120">
        <v>55.640999999999998</v>
      </c>
      <c r="O50" s="120">
        <v>31.891999999999999</v>
      </c>
      <c r="P50" s="122">
        <v>13.010999999999999</v>
      </c>
      <c r="Q50" s="181">
        <v>-1.026</v>
      </c>
      <c r="R50" s="181">
        <v>-14.898999999999999</v>
      </c>
      <c r="S50" s="181">
        <v>-28.324000000000002</v>
      </c>
      <c r="T50" s="181">
        <v>11.202999999999999</v>
      </c>
    </row>
    <row r="51" spans="1:20" ht="15">
      <c r="A51" s="312">
        <v>43525</v>
      </c>
      <c r="B51" s="120">
        <v>25</v>
      </c>
      <c r="C51" s="120">
        <v>31</v>
      </c>
      <c r="D51" s="120">
        <v>43</v>
      </c>
      <c r="E51" s="120">
        <v>415</v>
      </c>
      <c r="F51" s="120">
        <v>80</v>
      </c>
      <c r="G51" s="120">
        <v>27</v>
      </c>
      <c r="H51" s="120">
        <v>75</v>
      </c>
      <c r="I51" s="120">
        <v>2</v>
      </c>
      <c r="J51" s="120">
        <v>6</v>
      </c>
      <c r="K51" s="120">
        <v>55</v>
      </c>
      <c r="L51" s="120">
        <v>16</v>
      </c>
      <c r="M51" s="122">
        <v>39</v>
      </c>
      <c r="N51" s="120">
        <v>37.808999999999997</v>
      </c>
      <c r="O51" s="120">
        <v>21.670999999999999</v>
      </c>
      <c r="P51" s="122">
        <v>8.8409999999999993</v>
      </c>
      <c r="Q51" s="181">
        <v>-7.3840000000000003</v>
      </c>
      <c r="R51" s="181">
        <v>-17.29</v>
      </c>
      <c r="S51" s="181">
        <v>-56.542000000000002</v>
      </c>
      <c r="T51" s="181">
        <v>7.1580000000000004</v>
      </c>
    </row>
    <row r="52" spans="1:20" ht="15">
      <c r="A52" s="312">
        <v>43556</v>
      </c>
      <c r="B52" s="120">
        <v>86.08</v>
      </c>
      <c r="C52" s="120">
        <v>104.33</v>
      </c>
      <c r="D52" s="120">
        <v>101.21</v>
      </c>
      <c r="E52" s="120">
        <v>1121.0999999999999</v>
      </c>
      <c r="F52" s="120">
        <v>166.44</v>
      </c>
      <c r="G52" s="120">
        <v>95.47</v>
      </c>
      <c r="H52" s="120">
        <v>161.84</v>
      </c>
      <c r="I52" s="120">
        <v>10.19</v>
      </c>
      <c r="J52" s="120">
        <v>23.43</v>
      </c>
      <c r="K52" s="120">
        <v>254.65</v>
      </c>
      <c r="L52" s="120">
        <v>46.6</v>
      </c>
      <c r="M52" s="122">
        <v>158.19</v>
      </c>
      <c r="N52" s="120">
        <v>36.238</v>
      </c>
      <c r="O52" s="120">
        <v>20.77</v>
      </c>
      <c r="P52" s="122">
        <v>8.4730000000000008</v>
      </c>
      <c r="Q52" s="181">
        <v>-3.72</v>
      </c>
      <c r="R52" s="181">
        <v>-20.108000000000001</v>
      </c>
      <c r="S52" s="181">
        <v>-21.387</v>
      </c>
      <c r="T52" s="181">
        <v>16.3</v>
      </c>
    </row>
    <row r="53" spans="1:20" ht="15">
      <c r="A53" s="312">
        <v>43586</v>
      </c>
      <c r="B53" s="120">
        <v>246.89</v>
      </c>
      <c r="C53" s="120">
        <v>291.56</v>
      </c>
      <c r="D53" s="120">
        <v>193.99</v>
      </c>
      <c r="E53" s="120">
        <v>2488.5700000000002</v>
      </c>
      <c r="F53" s="120">
        <v>305.64999999999998</v>
      </c>
      <c r="G53" s="120">
        <v>267.27999999999997</v>
      </c>
      <c r="H53" s="120">
        <v>263.17</v>
      </c>
      <c r="I53" s="120">
        <v>32.880000000000003</v>
      </c>
      <c r="J53" s="120">
        <v>71.760000000000005</v>
      </c>
      <c r="K53" s="120">
        <v>629.61</v>
      </c>
      <c r="L53" s="120">
        <v>129.41999999999999</v>
      </c>
      <c r="M53" s="122">
        <v>323.70999999999998</v>
      </c>
      <c r="N53" s="120">
        <v>20.138999999999999</v>
      </c>
      <c r="O53" s="120">
        <v>11.542999999999999</v>
      </c>
      <c r="P53" s="122">
        <v>4.7089999999999996</v>
      </c>
      <c r="Q53" s="181">
        <v>3.863</v>
      </c>
      <c r="R53" s="181">
        <v>-12.385999999999999</v>
      </c>
      <c r="S53" s="181">
        <v>-23.361999999999998</v>
      </c>
      <c r="T53" s="181">
        <v>14.667999999999999</v>
      </c>
    </row>
    <row r="54" spans="1:20" ht="15">
      <c r="A54" s="312">
        <v>43617</v>
      </c>
      <c r="B54" s="120">
        <v>291.54000000000002</v>
      </c>
      <c r="C54" s="120">
        <v>326.42</v>
      </c>
      <c r="D54" s="120">
        <v>354.49</v>
      </c>
      <c r="E54" s="120">
        <v>2831.71</v>
      </c>
      <c r="F54" s="120">
        <v>485.87</v>
      </c>
      <c r="G54" s="120">
        <v>304.01</v>
      </c>
      <c r="H54" s="120">
        <v>212.32</v>
      </c>
      <c r="I54" s="120">
        <v>48.51</v>
      </c>
      <c r="J54" s="120">
        <v>70.67</v>
      </c>
      <c r="K54" s="120">
        <v>497.35</v>
      </c>
      <c r="L54" s="120">
        <v>134.29</v>
      </c>
      <c r="M54" s="122">
        <v>218.98</v>
      </c>
      <c r="N54" s="120">
        <v>7.2939999999999996</v>
      </c>
      <c r="O54" s="120">
        <v>4.181</v>
      </c>
      <c r="P54" s="122">
        <v>1.706</v>
      </c>
      <c r="Q54" s="181">
        <v>-4.5209999999999999</v>
      </c>
      <c r="R54" s="181">
        <v>-15.169</v>
      </c>
      <c r="S54" s="181">
        <v>-48.805999999999997</v>
      </c>
      <c r="T54" s="181">
        <v>12.763</v>
      </c>
    </row>
    <row r="55" spans="1:20" ht="15">
      <c r="A55" s="312">
        <v>43647</v>
      </c>
      <c r="B55" s="120">
        <v>130.5</v>
      </c>
      <c r="C55" s="120">
        <v>142.69</v>
      </c>
      <c r="D55" s="120">
        <v>210.31</v>
      </c>
      <c r="E55" s="120">
        <v>1158.6199999999999</v>
      </c>
      <c r="F55" s="120">
        <v>262.02999999999997</v>
      </c>
      <c r="G55" s="120">
        <v>133.24</v>
      </c>
      <c r="H55" s="120">
        <v>62.67</v>
      </c>
      <c r="I55" s="120">
        <v>23.42</v>
      </c>
      <c r="J55" s="120">
        <v>29.14</v>
      </c>
      <c r="K55" s="120">
        <v>118.39</v>
      </c>
      <c r="L55" s="120">
        <v>59.69</v>
      </c>
      <c r="M55" s="122">
        <v>79.12</v>
      </c>
      <c r="N55" s="120">
        <v>45.69</v>
      </c>
      <c r="O55" s="120">
        <v>26.187999999999999</v>
      </c>
      <c r="P55" s="122">
        <v>10.683999999999999</v>
      </c>
      <c r="Q55" s="181">
        <v>-3.2919999999999998</v>
      </c>
      <c r="R55" s="181">
        <v>-15.298999999999999</v>
      </c>
      <c r="S55" s="181">
        <v>-23.762</v>
      </c>
      <c r="T55" s="181">
        <v>20.57</v>
      </c>
    </row>
    <row r="56" spans="1:20" ht="15">
      <c r="A56" s="312">
        <v>43678</v>
      </c>
      <c r="B56" s="120">
        <v>71.41</v>
      </c>
      <c r="C56" s="120">
        <v>80.319999999999993</v>
      </c>
      <c r="D56" s="120">
        <v>90.4</v>
      </c>
      <c r="E56" s="120">
        <v>560.04</v>
      </c>
      <c r="F56" s="120">
        <v>109.62</v>
      </c>
      <c r="G56" s="120">
        <v>73.62</v>
      </c>
      <c r="H56" s="120">
        <v>48.18</v>
      </c>
      <c r="I56" s="120">
        <v>11.85</v>
      </c>
      <c r="J56" s="120">
        <v>21.13</v>
      </c>
      <c r="K56" s="120">
        <v>30.19</v>
      </c>
      <c r="L56" s="120">
        <v>38.03</v>
      </c>
      <c r="M56" s="122">
        <v>51.86</v>
      </c>
      <c r="N56" s="120">
        <v>55.197000000000003</v>
      </c>
      <c r="O56" s="120">
        <v>31.637</v>
      </c>
      <c r="P56" s="122">
        <v>12.907</v>
      </c>
      <c r="Q56" s="181">
        <v>2.028</v>
      </c>
      <c r="R56" s="181">
        <v>-11.801</v>
      </c>
      <c r="S56" s="181">
        <v>-20.475999999999999</v>
      </c>
      <c r="T56" s="181">
        <v>22.564</v>
      </c>
    </row>
    <row r="57" spans="1:20" ht="15">
      <c r="A57" s="312">
        <v>43709</v>
      </c>
      <c r="B57" s="120">
        <v>43.13</v>
      </c>
      <c r="C57" s="120">
        <v>51.72</v>
      </c>
      <c r="D57" s="120">
        <v>54.05</v>
      </c>
      <c r="E57" s="120">
        <v>481.1</v>
      </c>
      <c r="F57" s="120">
        <v>67.62</v>
      </c>
      <c r="G57" s="120">
        <v>45.53</v>
      </c>
      <c r="H57" s="120">
        <v>51.28</v>
      </c>
      <c r="I57" s="120">
        <v>8.39</v>
      </c>
      <c r="J57" s="120">
        <v>19.73</v>
      </c>
      <c r="K57" s="120">
        <v>23.04</v>
      </c>
      <c r="L57" s="120">
        <v>35.090000000000003</v>
      </c>
      <c r="M57" s="122">
        <v>76.22</v>
      </c>
      <c r="N57" s="120">
        <v>65.891999999999996</v>
      </c>
      <c r="O57" s="120">
        <v>37.768000000000001</v>
      </c>
      <c r="P57" s="122">
        <v>15.407999999999999</v>
      </c>
      <c r="Q57" s="181">
        <v>0.75</v>
      </c>
      <c r="R57" s="181">
        <v>-12.41</v>
      </c>
      <c r="S57" s="181">
        <v>-21.643999999999998</v>
      </c>
      <c r="T57" s="181">
        <v>16.995999999999999</v>
      </c>
    </row>
    <row r="58" spans="1:20" ht="15">
      <c r="A58" s="312">
        <v>43739</v>
      </c>
      <c r="B58" s="120">
        <v>43.7</v>
      </c>
      <c r="C58" s="120">
        <v>53.4</v>
      </c>
      <c r="D58" s="120">
        <v>57.15</v>
      </c>
      <c r="E58" s="120">
        <v>633.53</v>
      </c>
      <c r="F58" s="120">
        <v>71.87</v>
      </c>
      <c r="G58" s="120">
        <v>46.42</v>
      </c>
      <c r="H58" s="120">
        <v>61.25</v>
      </c>
      <c r="I58" s="120">
        <v>7.5</v>
      </c>
      <c r="J58" s="120">
        <v>18.64</v>
      </c>
      <c r="K58" s="120">
        <v>40</v>
      </c>
      <c r="L58" s="120">
        <v>33.22</v>
      </c>
      <c r="M58" s="122">
        <v>87.58</v>
      </c>
      <c r="N58" s="120">
        <v>39.387999999999998</v>
      </c>
      <c r="O58" s="120">
        <v>22.576000000000001</v>
      </c>
      <c r="P58" s="122">
        <v>9.2100000000000009</v>
      </c>
      <c r="Q58" s="181">
        <v>5.944</v>
      </c>
      <c r="R58" s="181">
        <v>-3.8140000000000001</v>
      </c>
      <c r="S58" s="181">
        <v>-15.755000000000001</v>
      </c>
      <c r="T58" s="181">
        <v>22.731999999999999</v>
      </c>
    </row>
    <row r="59" spans="1:20" ht="15">
      <c r="A59" s="312">
        <v>43770</v>
      </c>
      <c r="B59" s="120">
        <v>33.58</v>
      </c>
      <c r="C59" s="120">
        <v>41.23</v>
      </c>
      <c r="D59" s="120">
        <v>48.08</v>
      </c>
      <c r="E59" s="120">
        <v>536.82000000000005</v>
      </c>
      <c r="F59" s="120">
        <v>59.9</v>
      </c>
      <c r="G59" s="120">
        <v>35.96</v>
      </c>
      <c r="H59" s="120">
        <v>39.630000000000003</v>
      </c>
      <c r="I59" s="120">
        <v>5.78</v>
      </c>
      <c r="J59" s="120">
        <v>10.37</v>
      </c>
      <c r="K59" s="120">
        <v>36.36</v>
      </c>
      <c r="L59" s="120">
        <v>20.34</v>
      </c>
      <c r="M59" s="122">
        <v>55.71</v>
      </c>
      <c r="N59" s="120">
        <v>38.921999999999997</v>
      </c>
      <c r="O59" s="120">
        <v>22.309000000000001</v>
      </c>
      <c r="P59" s="122">
        <v>9.1010000000000009</v>
      </c>
      <c r="Q59" s="181">
        <v>6.4560000000000004</v>
      </c>
      <c r="R59" s="181">
        <v>-12.486000000000001</v>
      </c>
      <c r="S59" s="181">
        <v>2.5249999999999999</v>
      </c>
      <c r="T59" s="181">
        <v>15.523999999999999</v>
      </c>
    </row>
    <row r="60" spans="1:20" ht="15">
      <c r="A60" s="312">
        <v>43800</v>
      </c>
      <c r="B60" s="120">
        <v>27.42</v>
      </c>
      <c r="C60" s="120">
        <v>34.9</v>
      </c>
      <c r="D60" s="120">
        <v>34.65</v>
      </c>
      <c r="E60" s="120">
        <v>409.45</v>
      </c>
      <c r="F60" s="120">
        <v>39.39</v>
      </c>
      <c r="G60" s="120">
        <v>29.7</v>
      </c>
      <c r="H60" s="120">
        <v>29.97</v>
      </c>
      <c r="I60" s="120">
        <v>5.25</v>
      </c>
      <c r="J60" s="120">
        <v>7.22</v>
      </c>
      <c r="K60" s="120">
        <v>27.88</v>
      </c>
      <c r="L60" s="120">
        <v>17.010000000000002</v>
      </c>
      <c r="M60" s="122">
        <v>46.76</v>
      </c>
      <c r="N60" s="120">
        <v>28.071000000000002</v>
      </c>
      <c r="O60" s="120">
        <v>16.088999999999999</v>
      </c>
      <c r="P60" s="122">
        <v>6.5640000000000001</v>
      </c>
      <c r="Q60" s="181">
        <v>9.0839999999999996</v>
      </c>
      <c r="R60" s="181">
        <v>-11.619</v>
      </c>
      <c r="S60" s="181">
        <v>10.83</v>
      </c>
      <c r="T60" s="181">
        <v>18.065000000000001</v>
      </c>
    </row>
    <row r="61" spans="1:20" ht="15">
      <c r="A61" s="312">
        <v>43831</v>
      </c>
      <c r="B61" s="120">
        <v>25.59</v>
      </c>
      <c r="C61" s="120">
        <v>33.25</v>
      </c>
      <c r="D61" s="120">
        <v>33.58</v>
      </c>
      <c r="E61" s="120">
        <v>409.1</v>
      </c>
      <c r="F61" s="120">
        <v>45.46</v>
      </c>
      <c r="G61" s="120">
        <v>28.01</v>
      </c>
      <c r="H61" s="120">
        <v>25.35</v>
      </c>
      <c r="I61" s="120">
        <v>4.87</v>
      </c>
      <c r="J61" s="120">
        <v>5.92</v>
      </c>
      <c r="K61" s="120">
        <v>27.76</v>
      </c>
      <c r="L61" s="120">
        <v>14.7</v>
      </c>
      <c r="M61" s="122">
        <v>39.01</v>
      </c>
      <c r="N61" s="120">
        <v>44.957000000000001</v>
      </c>
      <c r="O61" s="120">
        <v>25.768000000000001</v>
      </c>
      <c r="P61" s="122">
        <v>10.512</v>
      </c>
      <c r="Q61" s="181">
        <v>1.262</v>
      </c>
      <c r="R61" s="181">
        <v>-19.077000000000002</v>
      </c>
      <c r="S61" s="181">
        <v>-12.968</v>
      </c>
      <c r="T61" s="181">
        <v>21.234999999999999</v>
      </c>
    </row>
    <row r="62" spans="1:20" ht="15">
      <c r="A62" s="312">
        <v>43862</v>
      </c>
      <c r="B62" s="120">
        <v>23.58</v>
      </c>
      <c r="C62" s="120">
        <v>30.45</v>
      </c>
      <c r="D62" s="120">
        <v>30.45</v>
      </c>
      <c r="E62" s="120">
        <v>445.68</v>
      </c>
      <c r="F62" s="120">
        <v>49.49</v>
      </c>
      <c r="G62" s="120">
        <v>26.21</v>
      </c>
      <c r="H62" s="120">
        <v>36.36</v>
      </c>
      <c r="I62" s="120">
        <v>4.04</v>
      </c>
      <c r="J62" s="120">
        <v>5.27</v>
      </c>
      <c r="K62" s="120">
        <v>31.11</v>
      </c>
      <c r="L62" s="120">
        <v>13.51</v>
      </c>
      <c r="M62" s="122">
        <v>36.619999999999997</v>
      </c>
      <c r="N62" s="120">
        <v>45.262</v>
      </c>
      <c r="O62" s="120">
        <v>25.943000000000001</v>
      </c>
      <c r="P62" s="122">
        <v>10.584</v>
      </c>
      <c r="Q62" s="181">
        <v>-1.026</v>
      </c>
      <c r="R62" s="181">
        <v>-14.898999999999999</v>
      </c>
      <c r="S62" s="181">
        <v>-28.324000000000002</v>
      </c>
      <c r="T62" s="181">
        <v>11.202999999999999</v>
      </c>
    </row>
    <row r="63" spans="1:20" ht="15">
      <c r="A63" s="312">
        <v>43891</v>
      </c>
      <c r="B63" s="120">
        <v>39.369999999999997</v>
      </c>
      <c r="C63" s="120">
        <v>50.95</v>
      </c>
      <c r="D63" s="120">
        <v>58.86</v>
      </c>
      <c r="E63" s="120">
        <v>774.67</v>
      </c>
      <c r="F63" s="120">
        <v>115.01</v>
      </c>
      <c r="G63" s="120">
        <v>43.74</v>
      </c>
      <c r="H63" s="120">
        <v>116.98</v>
      </c>
      <c r="I63" s="120">
        <v>4.7300000000000004</v>
      </c>
      <c r="J63" s="120">
        <v>10.29</v>
      </c>
      <c r="K63" s="120">
        <v>88.88</v>
      </c>
      <c r="L63" s="120">
        <v>26.71</v>
      </c>
      <c r="M63" s="122">
        <v>59.55</v>
      </c>
      <c r="N63" s="120">
        <v>34.530999999999999</v>
      </c>
      <c r="O63" s="120">
        <v>19.792000000000002</v>
      </c>
      <c r="P63" s="122">
        <v>8.0739999999999998</v>
      </c>
      <c r="Q63" s="181">
        <v>-7.3840000000000003</v>
      </c>
      <c r="R63" s="181">
        <v>-17.29</v>
      </c>
      <c r="S63" s="181">
        <v>-56.542000000000002</v>
      </c>
      <c r="T63" s="181">
        <v>7.1580000000000004</v>
      </c>
    </row>
    <row r="64" spans="1:20" ht="15">
      <c r="A64" s="312">
        <v>43922</v>
      </c>
      <c r="B64" s="120">
        <v>92.91</v>
      </c>
      <c r="C64" s="120">
        <v>120.74</v>
      </c>
      <c r="D64" s="120">
        <v>102.28</v>
      </c>
      <c r="E64" s="120">
        <v>1306.3499999999999</v>
      </c>
      <c r="F64" s="120">
        <v>164.17</v>
      </c>
      <c r="G64" s="120">
        <v>105.82</v>
      </c>
      <c r="H64" s="120">
        <v>214</v>
      </c>
      <c r="I64" s="120">
        <v>10.17</v>
      </c>
      <c r="J64" s="120">
        <v>27.74</v>
      </c>
      <c r="K64" s="120">
        <v>260.11</v>
      </c>
      <c r="L64" s="120">
        <v>63.31</v>
      </c>
      <c r="M64" s="122">
        <v>164.32</v>
      </c>
      <c r="N64" s="120">
        <v>34.011000000000003</v>
      </c>
      <c r="O64" s="120">
        <v>19.494</v>
      </c>
      <c r="P64" s="122">
        <v>7.9530000000000003</v>
      </c>
      <c r="Q64" s="181">
        <v>-3.72</v>
      </c>
      <c r="R64" s="181">
        <v>-20.108000000000001</v>
      </c>
      <c r="S64" s="181">
        <v>-21.387</v>
      </c>
      <c r="T64" s="181">
        <v>16.3</v>
      </c>
    </row>
    <row r="65" spans="1:20" ht="15">
      <c r="A65" s="312">
        <v>43952</v>
      </c>
      <c r="B65" s="120">
        <v>275.73</v>
      </c>
      <c r="C65" s="120">
        <v>351.46</v>
      </c>
      <c r="D65" s="120">
        <v>212.36</v>
      </c>
      <c r="E65" s="120">
        <v>3063.16</v>
      </c>
      <c r="F65" s="120">
        <v>323.23</v>
      </c>
      <c r="G65" s="120">
        <v>307.64</v>
      </c>
      <c r="H65" s="120">
        <v>346.91</v>
      </c>
      <c r="I65" s="120">
        <v>33.520000000000003</v>
      </c>
      <c r="J65" s="120">
        <v>83.88</v>
      </c>
      <c r="K65" s="120">
        <v>656.97</v>
      </c>
      <c r="L65" s="120">
        <v>174.31</v>
      </c>
      <c r="M65" s="122">
        <v>354.94</v>
      </c>
      <c r="N65" s="120">
        <v>19.846</v>
      </c>
      <c r="O65" s="120">
        <v>11.375</v>
      </c>
      <c r="P65" s="122">
        <v>4.641</v>
      </c>
      <c r="Q65" s="181">
        <v>3.863</v>
      </c>
      <c r="R65" s="181">
        <v>-12.385999999999999</v>
      </c>
      <c r="S65" s="181">
        <v>-23.361999999999998</v>
      </c>
      <c r="T65" s="181">
        <v>14.667999999999999</v>
      </c>
    </row>
    <row r="66" spans="1:20" ht="15">
      <c r="A66" s="312">
        <v>43983</v>
      </c>
      <c r="B66" s="120">
        <v>338.23</v>
      </c>
      <c r="C66" s="120">
        <v>415.2</v>
      </c>
      <c r="D66" s="120">
        <v>388.98</v>
      </c>
      <c r="E66" s="120">
        <v>3563.73</v>
      </c>
      <c r="F66" s="120">
        <v>522.76</v>
      </c>
      <c r="G66" s="120">
        <v>366.15</v>
      </c>
      <c r="H66" s="120">
        <v>306.08999999999997</v>
      </c>
      <c r="I66" s="120">
        <v>52.16</v>
      </c>
      <c r="J66" s="120">
        <v>91.16</v>
      </c>
      <c r="K66" s="120">
        <v>567.12</v>
      </c>
      <c r="L66" s="120">
        <v>191.7</v>
      </c>
      <c r="M66" s="122">
        <v>248.5</v>
      </c>
      <c r="N66" s="120">
        <v>8.1999999999999993</v>
      </c>
      <c r="O66" s="120">
        <v>4.7</v>
      </c>
      <c r="P66" s="122">
        <v>1.917</v>
      </c>
      <c r="Q66" s="181">
        <v>-4.5209999999999999</v>
      </c>
      <c r="R66" s="181">
        <v>-15.169</v>
      </c>
      <c r="S66" s="181">
        <v>-48.805999999999997</v>
      </c>
      <c r="T66" s="181">
        <v>12.763</v>
      </c>
    </row>
    <row r="67" spans="1:20" ht="15">
      <c r="A67" s="312">
        <v>44013</v>
      </c>
      <c r="B67" s="120">
        <v>151.91</v>
      </c>
      <c r="C67" s="120">
        <v>178.61</v>
      </c>
      <c r="D67" s="120">
        <v>239.56</v>
      </c>
      <c r="E67" s="120">
        <v>1567.61</v>
      </c>
      <c r="F67" s="120">
        <v>291.37</v>
      </c>
      <c r="G67" s="120">
        <v>159.37</v>
      </c>
      <c r="H67" s="120">
        <v>96.19</v>
      </c>
      <c r="I67" s="120">
        <v>25.33</v>
      </c>
      <c r="J67" s="120">
        <v>37.72</v>
      </c>
      <c r="K67" s="120">
        <v>145.13</v>
      </c>
      <c r="L67" s="120">
        <v>89.2</v>
      </c>
      <c r="M67" s="122">
        <v>89.31</v>
      </c>
      <c r="N67" s="120">
        <v>44.593000000000004</v>
      </c>
      <c r="O67" s="120">
        <v>25.559000000000001</v>
      </c>
      <c r="P67" s="122">
        <v>10.427</v>
      </c>
      <c r="Q67" s="181">
        <v>-3.2919999999999998</v>
      </c>
      <c r="R67" s="181">
        <v>-15.298999999999999</v>
      </c>
      <c r="S67" s="181">
        <v>-23.762</v>
      </c>
      <c r="T67" s="181">
        <v>20.57</v>
      </c>
    </row>
    <row r="68" spans="1:20" ht="15">
      <c r="A68" s="312">
        <v>44044</v>
      </c>
      <c r="B68" s="120">
        <v>78.14</v>
      </c>
      <c r="C68" s="120">
        <v>92.21</v>
      </c>
      <c r="D68" s="120">
        <v>100.5</v>
      </c>
      <c r="E68" s="120">
        <v>693.8</v>
      </c>
      <c r="F68" s="120">
        <v>119.4</v>
      </c>
      <c r="G68" s="120">
        <v>82.49</v>
      </c>
      <c r="H68" s="120">
        <v>58.92</v>
      </c>
      <c r="I68" s="120">
        <v>12.14</v>
      </c>
      <c r="J68" s="120">
        <v>23.65</v>
      </c>
      <c r="K68" s="120">
        <v>33.36</v>
      </c>
      <c r="L68" s="120">
        <v>47.11</v>
      </c>
      <c r="M68" s="122">
        <v>55.95</v>
      </c>
      <c r="N68" s="120">
        <v>57.478999999999999</v>
      </c>
      <c r="O68" s="120">
        <v>32.945</v>
      </c>
      <c r="P68" s="122">
        <v>13.44</v>
      </c>
      <c r="Q68" s="181">
        <v>2.028</v>
      </c>
      <c r="R68" s="181">
        <v>-11.801</v>
      </c>
      <c r="S68" s="181">
        <v>-20.475999999999999</v>
      </c>
      <c r="T68" s="181">
        <v>22.564</v>
      </c>
    </row>
    <row r="69" spans="1:20" ht="15">
      <c r="A69" s="312">
        <v>44075</v>
      </c>
      <c r="B69" s="120">
        <v>45.37</v>
      </c>
      <c r="C69" s="120">
        <v>55.77</v>
      </c>
      <c r="D69" s="120">
        <v>56.51</v>
      </c>
      <c r="E69" s="120">
        <v>493.43</v>
      </c>
      <c r="F69" s="120">
        <v>69.95</v>
      </c>
      <c r="G69" s="120">
        <v>48.42</v>
      </c>
      <c r="H69" s="120">
        <v>57.67</v>
      </c>
      <c r="I69" s="120">
        <v>8.4499999999999993</v>
      </c>
      <c r="J69" s="120">
        <v>21.07</v>
      </c>
      <c r="K69" s="120">
        <v>24.24</v>
      </c>
      <c r="L69" s="120">
        <v>39.18</v>
      </c>
      <c r="M69" s="122">
        <v>71.010000000000005</v>
      </c>
      <c r="N69" s="120">
        <v>70.260000000000005</v>
      </c>
      <c r="O69" s="120">
        <v>40.271000000000001</v>
      </c>
      <c r="P69" s="122">
        <v>16.428999999999998</v>
      </c>
      <c r="Q69" s="181">
        <v>0.75</v>
      </c>
      <c r="R69" s="181">
        <v>-12.41</v>
      </c>
      <c r="S69" s="181">
        <v>-21.643999999999998</v>
      </c>
      <c r="T69" s="181">
        <v>16.995999999999999</v>
      </c>
    </row>
    <row r="70" spans="1:20" ht="15">
      <c r="A70" s="312">
        <v>44105</v>
      </c>
      <c r="B70" s="120">
        <v>42.75</v>
      </c>
      <c r="C70" s="120">
        <v>52.14</v>
      </c>
      <c r="D70" s="120">
        <v>55.69</v>
      </c>
      <c r="E70" s="120">
        <v>609.33000000000004</v>
      </c>
      <c r="F70" s="120">
        <v>69.11</v>
      </c>
      <c r="G70" s="120">
        <v>45.4</v>
      </c>
      <c r="H70" s="120">
        <v>57.91</v>
      </c>
      <c r="I70" s="120">
        <v>7.23</v>
      </c>
      <c r="J70" s="120">
        <v>17.88</v>
      </c>
      <c r="K70" s="120">
        <v>38.75</v>
      </c>
      <c r="L70" s="120">
        <v>32.07</v>
      </c>
      <c r="M70" s="122">
        <v>85.24</v>
      </c>
      <c r="N70" s="120">
        <v>38.270000000000003</v>
      </c>
      <c r="O70" s="120">
        <v>25.135000000000002</v>
      </c>
      <c r="P70" s="122">
        <v>5.6680000000000001</v>
      </c>
      <c r="Q70" s="181">
        <v>5.944</v>
      </c>
      <c r="R70" s="181">
        <v>-3.8140000000000001</v>
      </c>
      <c r="S70" s="181">
        <v>-15.755000000000001</v>
      </c>
      <c r="T70" s="181">
        <v>22.731999999999999</v>
      </c>
    </row>
    <row r="71" spans="1:20" ht="15">
      <c r="A71" s="312">
        <v>44136</v>
      </c>
      <c r="B71" s="120">
        <v>32.130000000000003</v>
      </c>
      <c r="C71" s="120">
        <v>39.28</v>
      </c>
      <c r="D71" s="120">
        <v>45.62</v>
      </c>
      <c r="E71" s="120">
        <v>495.81</v>
      </c>
      <c r="F71" s="120">
        <v>55.3</v>
      </c>
      <c r="G71" s="120">
        <v>34.380000000000003</v>
      </c>
      <c r="H71" s="120">
        <v>35.31</v>
      </c>
      <c r="I71" s="120">
        <v>5.36</v>
      </c>
      <c r="J71" s="120">
        <v>9.5299999999999994</v>
      </c>
      <c r="K71" s="120">
        <v>34.090000000000003</v>
      </c>
      <c r="L71" s="120">
        <v>18.940000000000001</v>
      </c>
      <c r="M71" s="122">
        <v>52.74</v>
      </c>
      <c r="N71" s="120">
        <v>32.280999999999999</v>
      </c>
      <c r="O71" s="120">
        <v>28.291</v>
      </c>
      <c r="P71" s="122">
        <v>5.7000000000000002E-2</v>
      </c>
      <c r="Q71" s="181">
        <v>6.4560000000000004</v>
      </c>
      <c r="R71" s="181">
        <v>-12.486000000000001</v>
      </c>
      <c r="S71" s="181">
        <v>2.5249999999999999</v>
      </c>
      <c r="T71" s="181">
        <v>15.523999999999999</v>
      </c>
    </row>
    <row r="72" spans="1:20" ht="15">
      <c r="A72" s="312">
        <v>44166</v>
      </c>
      <c r="B72" s="120">
        <v>25.64</v>
      </c>
      <c r="C72" s="120">
        <v>32.43</v>
      </c>
      <c r="D72" s="120">
        <v>31.99</v>
      </c>
      <c r="E72" s="120">
        <v>362.53</v>
      </c>
      <c r="F72" s="120">
        <v>34.85</v>
      </c>
      <c r="G72" s="120">
        <v>27.74</v>
      </c>
      <c r="H72" s="120">
        <v>25.07</v>
      </c>
      <c r="I72" s="120">
        <v>4.68</v>
      </c>
      <c r="J72" s="120">
        <v>6.34</v>
      </c>
      <c r="K72" s="120">
        <v>25.27</v>
      </c>
      <c r="L72" s="120">
        <v>15.25</v>
      </c>
      <c r="M72" s="122">
        <v>43.02</v>
      </c>
      <c r="N72" s="120">
        <v>36.677</v>
      </c>
      <c r="O72" s="120">
        <v>8.0760000000000005</v>
      </c>
      <c r="P72" s="122">
        <v>4.8710000000000004</v>
      </c>
      <c r="Q72" s="181">
        <v>9.0839999999999996</v>
      </c>
      <c r="R72" s="181">
        <v>-11.619</v>
      </c>
      <c r="S72" s="181">
        <v>10.83</v>
      </c>
      <c r="T72" s="181">
        <v>18.065000000000001</v>
      </c>
    </row>
    <row r="73" spans="1:20" ht="15">
      <c r="A73" s="88">
        <v>44197</v>
      </c>
      <c r="B73" s="120"/>
      <c r="C73" s="120"/>
      <c r="D73" s="120"/>
      <c r="E73" s="120"/>
      <c r="F73" s="120"/>
      <c r="G73" s="120"/>
      <c r="H73" s="120"/>
      <c r="I73" s="120"/>
      <c r="J73" s="120"/>
      <c r="K73" s="120"/>
      <c r="L73" s="120"/>
      <c r="M73" s="122"/>
      <c r="N73" s="120"/>
      <c r="O73" s="120"/>
      <c r="P73" s="122"/>
      <c r="Q73" s="181"/>
      <c r="R73" s="181"/>
      <c r="S73" s="181"/>
      <c r="T73" s="181"/>
    </row>
    <row r="74" spans="1:20" ht="15">
      <c r="A74" s="88">
        <v>44228</v>
      </c>
      <c r="B74" s="120"/>
      <c r="C74" s="120"/>
      <c r="D74" s="120"/>
      <c r="E74" s="120"/>
      <c r="F74" s="120"/>
      <c r="G74" s="120"/>
      <c r="H74" s="120"/>
      <c r="I74" s="120"/>
      <c r="J74" s="120"/>
      <c r="K74" s="120"/>
      <c r="L74" s="120"/>
      <c r="M74" s="122"/>
      <c r="N74" s="120"/>
      <c r="O74" s="120"/>
      <c r="P74" s="122"/>
      <c r="Q74" s="181"/>
      <c r="R74" s="181"/>
      <c r="S74" s="181"/>
      <c r="T74" s="181"/>
    </row>
    <row r="75" spans="1:20" ht="15">
      <c r="A75" s="88">
        <v>44256</v>
      </c>
      <c r="B75" s="120"/>
      <c r="C75" s="120"/>
      <c r="D75" s="120"/>
      <c r="E75" s="120"/>
      <c r="F75" s="120"/>
      <c r="G75" s="120"/>
      <c r="H75" s="120"/>
      <c r="I75" s="120"/>
      <c r="J75" s="120"/>
      <c r="K75" s="120"/>
      <c r="L75" s="120"/>
      <c r="M75" s="122"/>
      <c r="N75" s="120"/>
      <c r="O75" s="120"/>
      <c r="P75" s="122"/>
      <c r="Q75" s="181"/>
      <c r="R75" s="181"/>
      <c r="S75" s="181"/>
      <c r="T75" s="181"/>
    </row>
    <row r="76" spans="1:20" ht="15">
      <c r="A76" s="87">
        <v>44287</v>
      </c>
      <c r="B76" s="121"/>
      <c r="C76" s="121"/>
      <c r="D76" s="121"/>
      <c r="E76" s="121"/>
      <c r="F76" s="121"/>
      <c r="G76" s="121"/>
      <c r="H76" s="121"/>
      <c r="I76" s="121"/>
      <c r="J76" s="121"/>
      <c r="K76" s="121"/>
      <c r="L76" s="121"/>
      <c r="M76" s="123"/>
      <c r="N76" s="121"/>
      <c r="O76" s="121"/>
      <c r="P76" s="123"/>
      <c r="Q76" s="182"/>
      <c r="R76" s="182"/>
      <c r="S76" s="182"/>
      <c r="T76" s="182"/>
    </row>
    <row r="77" spans="1:20" ht="15">
      <c r="A77" s="88">
        <v>44317</v>
      </c>
      <c r="B77" s="120"/>
      <c r="C77" s="120"/>
      <c r="D77" s="120"/>
      <c r="E77" s="120"/>
      <c r="F77" s="120"/>
      <c r="G77" s="120"/>
      <c r="H77" s="120"/>
      <c r="I77" s="120"/>
      <c r="J77" s="120"/>
      <c r="K77" s="120"/>
      <c r="L77" s="120"/>
      <c r="M77" s="122"/>
      <c r="N77" s="120"/>
      <c r="O77" s="120"/>
      <c r="P77" s="122"/>
      <c r="Q77" s="181"/>
      <c r="R77" s="181"/>
      <c r="S77" s="181"/>
      <c r="T77" s="181"/>
    </row>
    <row r="78" spans="1:20" ht="15">
      <c r="A78" s="88">
        <v>44348</v>
      </c>
      <c r="B78" s="120"/>
      <c r="C78" s="120"/>
      <c r="D78" s="120"/>
      <c r="E78" s="120"/>
      <c r="F78" s="120"/>
      <c r="G78" s="120"/>
      <c r="H78" s="120"/>
      <c r="I78" s="120"/>
      <c r="J78" s="120"/>
      <c r="K78" s="120"/>
      <c r="L78" s="120"/>
      <c r="M78" s="122"/>
      <c r="N78" s="120"/>
      <c r="O78" s="120"/>
      <c r="P78" s="122"/>
      <c r="Q78" s="181"/>
      <c r="R78" s="181"/>
      <c r="S78" s="181"/>
      <c r="T78" s="181"/>
    </row>
    <row r="79" spans="1:20" ht="15">
      <c r="A79" s="87">
        <v>44378</v>
      </c>
      <c r="B79" s="121"/>
      <c r="C79" s="121"/>
      <c r="D79" s="121"/>
      <c r="E79" s="121"/>
      <c r="F79" s="121"/>
      <c r="G79" s="121"/>
      <c r="H79" s="121"/>
      <c r="I79" s="121"/>
      <c r="J79" s="121"/>
      <c r="K79" s="121"/>
      <c r="L79" s="121"/>
      <c r="M79" s="123"/>
      <c r="N79" s="121"/>
      <c r="O79" s="121"/>
      <c r="P79" s="123"/>
      <c r="Q79" s="182"/>
      <c r="R79" s="182"/>
      <c r="S79" s="182"/>
      <c r="T79" s="182"/>
    </row>
    <row r="80" spans="1:20" ht="15">
      <c r="A80" s="88">
        <v>44409</v>
      </c>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43466</v>
      </c>
      <c r="B85" s="122">
        <v>16</v>
      </c>
      <c r="C85" s="122">
        <v>21</v>
      </c>
      <c r="D85" s="122">
        <v>28</v>
      </c>
      <c r="E85" s="122">
        <v>235</v>
      </c>
      <c r="F85" s="122">
        <v>34</v>
      </c>
      <c r="G85" s="122">
        <v>17</v>
      </c>
      <c r="H85" s="122">
        <v>13</v>
      </c>
      <c r="I85" s="122">
        <v>3</v>
      </c>
      <c r="J85" s="122">
        <v>3</v>
      </c>
      <c r="K85" s="122">
        <v>16</v>
      </c>
      <c r="L85" s="122">
        <v>7</v>
      </c>
      <c r="M85" s="122">
        <v>25</v>
      </c>
      <c r="N85" s="122">
        <v>34.639000000000003</v>
      </c>
      <c r="O85" s="122">
        <v>32.823</v>
      </c>
      <c r="P85" s="122">
        <v>10.731999999999999</v>
      </c>
      <c r="Q85" s="181">
        <v>1.262</v>
      </c>
      <c r="R85" s="181">
        <v>-19.077000000000002</v>
      </c>
      <c r="S85" s="181">
        <v>-12.968</v>
      </c>
      <c r="T85" s="181">
        <v>21.234999999999999</v>
      </c>
    </row>
    <row r="86" spans="1:20" ht="15">
      <c r="A86" s="312">
        <v>43497</v>
      </c>
      <c r="B86" s="122">
        <v>14</v>
      </c>
      <c r="C86" s="122">
        <v>18</v>
      </c>
      <c r="D86" s="122">
        <v>26</v>
      </c>
      <c r="E86" s="122">
        <v>260</v>
      </c>
      <c r="F86" s="122">
        <v>36</v>
      </c>
      <c r="G86" s="122">
        <v>15</v>
      </c>
      <c r="H86" s="122">
        <v>15</v>
      </c>
      <c r="I86" s="122">
        <v>2</v>
      </c>
      <c r="J86" s="122">
        <v>2</v>
      </c>
      <c r="K86" s="122">
        <v>18</v>
      </c>
      <c r="L86" s="122">
        <v>6</v>
      </c>
      <c r="M86" s="122">
        <v>22</v>
      </c>
      <c r="N86" s="122">
        <v>42.972000000000001</v>
      </c>
      <c r="O86" s="122">
        <v>46.115000000000002</v>
      </c>
      <c r="P86" s="122">
        <v>3.8969999999999998</v>
      </c>
      <c r="Q86" s="181">
        <v>-1.026</v>
      </c>
      <c r="R86" s="181">
        <v>-14.898999999999999</v>
      </c>
      <c r="S86" s="181">
        <v>-28.324000000000002</v>
      </c>
      <c r="T86" s="181">
        <v>11.202999999999999</v>
      </c>
    </row>
    <row r="87" spans="1:20" ht="15">
      <c r="A87" s="312">
        <v>43525</v>
      </c>
      <c r="B87" s="122">
        <v>25</v>
      </c>
      <c r="C87" s="122">
        <v>31</v>
      </c>
      <c r="D87" s="122">
        <v>43</v>
      </c>
      <c r="E87" s="122">
        <v>415</v>
      </c>
      <c r="F87" s="122">
        <v>80</v>
      </c>
      <c r="G87" s="122">
        <v>27</v>
      </c>
      <c r="H87" s="122">
        <v>38</v>
      </c>
      <c r="I87" s="122">
        <v>2</v>
      </c>
      <c r="J87" s="122">
        <v>4</v>
      </c>
      <c r="K87" s="122">
        <v>55</v>
      </c>
      <c r="L87" s="122">
        <v>11</v>
      </c>
      <c r="M87" s="122">
        <v>39</v>
      </c>
      <c r="N87" s="122">
        <v>46.4</v>
      </c>
      <c r="O87" s="122">
        <v>4.9729999999999999</v>
      </c>
      <c r="P87" s="122">
        <v>5.12</v>
      </c>
      <c r="Q87" s="181">
        <v>-7.3840000000000003</v>
      </c>
      <c r="R87" s="181">
        <v>-17.29</v>
      </c>
      <c r="S87" s="181">
        <v>-56.542000000000002</v>
      </c>
      <c r="T87" s="181">
        <v>7.1580000000000004</v>
      </c>
    </row>
    <row r="88" spans="1:20" ht="15">
      <c r="A88" s="312">
        <v>43556</v>
      </c>
      <c r="B88" s="122">
        <v>52</v>
      </c>
      <c r="C88" s="122">
        <v>68</v>
      </c>
      <c r="D88" s="122">
        <v>60</v>
      </c>
      <c r="E88" s="122">
        <v>590</v>
      </c>
      <c r="F88" s="122">
        <v>95</v>
      </c>
      <c r="G88" s="122">
        <v>59</v>
      </c>
      <c r="H88" s="122">
        <v>70</v>
      </c>
      <c r="I88" s="122">
        <v>6</v>
      </c>
      <c r="J88" s="122">
        <v>13</v>
      </c>
      <c r="K88" s="122">
        <v>140</v>
      </c>
      <c r="L88" s="122">
        <v>25</v>
      </c>
      <c r="M88" s="122">
        <v>83</v>
      </c>
      <c r="N88" s="122">
        <v>29.408999999999999</v>
      </c>
      <c r="O88" s="122">
        <v>10.462999999999999</v>
      </c>
      <c r="P88" s="122">
        <v>8.1</v>
      </c>
      <c r="Q88" s="181">
        <v>-3.72</v>
      </c>
      <c r="R88" s="181">
        <v>-20.108000000000001</v>
      </c>
      <c r="S88" s="181">
        <v>-21.387</v>
      </c>
      <c r="T88" s="181">
        <v>16.3</v>
      </c>
    </row>
    <row r="89" spans="1:20" ht="15">
      <c r="A89" s="312">
        <v>43586</v>
      </c>
      <c r="B89" s="122">
        <v>144</v>
      </c>
      <c r="C89" s="122">
        <v>184</v>
      </c>
      <c r="D89" s="122">
        <v>100</v>
      </c>
      <c r="E89" s="122">
        <v>1200</v>
      </c>
      <c r="F89" s="122">
        <v>145</v>
      </c>
      <c r="G89" s="122">
        <v>162</v>
      </c>
      <c r="H89" s="122">
        <v>145</v>
      </c>
      <c r="I89" s="122">
        <v>21</v>
      </c>
      <c r="J89" s="122">
        <v>42</v>
      </c>
      <c r="K89" s="122">
        <v>410</v>
      </c>
      <c r="L89" s="122">
        <v>92</v>
      </c>
      <c r="M89" s="122">
        <v>181</v>
      </c>
      <c r="N89" s="122">
        <v>29.04</v>
      </c>
      <c r="O89" s="122">
        <v>-3.972</v>
      </c>
      <c r="P89" s="122">
        <v>6.0880000000000001</v>
      </c>
      <c r="Q89" s="181">
        <v>3.863</v>
      </c>
      <c r="R89" s="181">
        <v>-12.385999999999999</v>
      </c>
      <c r="S89" s="181">
        <v>-23.361999999999998</v>
      </c>
      <c r="T89" s="181">
        <v>14.667999999999999</v>
      </c>
    </row>
    <row r="90" spans="1:20" ht="15">
      <c r="A90" s="312">
        <v>43617</v>
      </c>
      <c r="B90" s="122">
        <v>220</v>
      </c>
      <c r="C90" s="122">
        <v>260</v>
      </c>
      <c r="D90" s="122">
        <v>220</v>
      </c>
      <c r="E90" s="122">
        <v>2000</v>
      </c>
      <c r="F90" s="122">
        <v>250</v>
      </c>
      <c r="G90" s="122">
        <v>235</v>
      </c>
      <c r="H90" s="122">
        <v>120</v>
      </c>
      <c r="I90" s="122">
        <v>35</v>
      </c>
      <c r="J90" s="122">
        <v>52</v>
      </c>
      <c r="K90" s="122">
        <v>430</v>
      </c>
      <c r="L90" s="122">
        <v>113</v>
      </c>
      <c r="M90" s="122">
        <v>135</v>
      </c>
      <c r="N90" s="122">
        <v>25.971</v>
      </c>
      <c r="O90" s="122">
        <v>-22.007999999999999</v>
      </c>
      <c r="P90" s="122">
        <v>7.782</v>
      </c>
      <c r="Q90" s="181">
        <v>-4.5209999999999999</v>
      </c>
      <c r="R90" s="181">
        <v>-15.169</v>
      </c>
      <c r="S90" s="181">
        <v>-48.805999999999997</v>
      </c>
      <c r="T90" s="181">
        <v>12.763</v>
      </c>
    </row>
    <row r="91" spans="1:20" ht="15">
      <c r="A91" s="312">
        <v>43647</v>
      </c>
      <c r="B91" s="122">
        <v>84</v>
      </c>
      <c r="C91" s="122">
        <v>98</v>
      </c>
      <c r="D91" s="122">
        <v>120</v>
      </c>
      <c r="E91" s="122">
        <v>760</v>
      </c>
      <c r="F91" s="122">
        <v>140</v>
      </c>
      <c r="G91" s="122">
        <v>89</v>
      </c>
      <c r="H91" s="122">
        <v>35</v>
      </c>
      <c r="I91" s="122">
        <v>13</v>
      </c>
      <c r="J91" s="122">
        <v>18</v>
      </c>
      <c r="K91" s="122">
        <v>70</v>
      </c>
      <c r="L91" s="122">
        <v>45</v>
      </c>
      <c r="M91" s="122">
        <v>36</v>
      </c>
      <c r="N91" s="122">
        <v>36.543999999999997</v>
      </c>
      <c r="O91" s="122">
        <v>25.677</v>
      </c>
      <c r="P91" s="122">
        <v>18.847000000000001</v>
      </c>
      <c r="Q91" s="181">
        <v>-3.2919999999999998</v>
      </c>
      <c r="R91" s="181">
        <v>-15.298999999999999</v>
      </c>
      <c r="S91" s="181">
        <v>-23.762</v>
      </c>
      <c r="T91" s="181">
        <v>20.57</v>
      </c>
    </row>
    <row r="92" spans="1:20" ht="15">
      <c r="A92" s="312">
        <v>43678</v>
      </c>
      <c r="B92" s="122">
        <v>44</v>
      </c>
      <c r="C92" s="122">
        <v>50</v>
      </c>
      <c r="D92" s="122">
        <v>57</v>
      </c>
      <c r="E92" s="122">
        <v>370</v>
      </c>
      <c r="F92" s="122">
        <v>65</v>
      </c>
      <c r="G92" s="122">
        <v>47</v>
      </c>
      <c r="H92" s="122">
        <v>38</v>
      </c>
      <c r="I92" s="122">
        <v>8</v>
      </c>
      <c r="J92" s="122">
        <v>13</v>
      </c>
      <c r="K92" s="122">
        <v>20</v>
      </c>
      <c r="L92" s="122">
        <v>25</v>
      </c>
      <c r="M92" s="122">
        <v>32</v>
      </c>
      <c r="N92" s="122">
        <v>44.478000000000002</v>
      </c>
      <c r="O92" s="122">
        <v>49.618000000000002</v>
      </c>
      <c r="P92" s="122">
        <v>17.846</v>
      </c>
      <c r="Q92" s="181">
        <v>2.028</v>
      </c>
      <c r="R92" s="181">
        <v>-11.801</v>
      </c>
      <c r="S92" s="181">
        <v>-20.475999999999999</v>
      </c>
      <c r="T92" s="181">
        <v>22.564</v>
      </c>
    </row>
    <row r="93" spans="1:20" ht="15">
      <c r="A93" s="312">
        <v>43709</v>
      </c>
      <c r="B93" s="122">
        <v>35</v>
      </c>
      <c r="C93" s="122">
        <v>42</v>
      </c>
      <c r="D93" s="122">
        <v>37</v>
      </c>
      <c r="E93" s="122">
        <v>320</v>
      </c>
      <c r="F93" s="122">
        <v>40</v>
      </c>
      <c r="G93" s="122">
        <v>38</v>
      </c>
      <c r="H93" s="122">
        <v>30</v>
      </c>
      <c r="I93" s="122">
        <v>6</v>
      </c>
      <c r="J93" s="122">
        <v>12</v>
      </c>
      <c r="K93" s="122">
        <v>12</v>
      </c>
      <c r="L93" s="122">
        <v>22</v>
      </c>
      <c r="M93" s="122">
        <v>49</v>
      </c>
      <c r="N93" s="122">
        <v>44.591000000000001</v>
      </c>
      <c r="O93" s="122">
        <v>49.561</v>
      </c>
      <c r="P93" s="122">
        <v>10.945</v>
      </c>
      <c r="Q93" s="181">
        <v>0.75</v>
      </c>
      <c r="R93" s="181">
        <v>-12.41</v>
      </c>
      <c r="S93" s="181">
        <v>-21.643999999999998</v>
      </c>
      <c r="T93" s="181">
        <v>16.995999999999999</v>
      </c>
    </row>
    <row r="94" spans="1:20" ht="15">
      <c r="A94" s="312">
        <v>43739</v>
      </c>
      <c r="B94" s="122">
        <v>36.21</v>
      </c>
      <c r="C94" s="122">
        <v>43.68</v>
      </c>
      <c r="D94" s="122">
        <v>42.36</v>
      </c>
      <c r="E94" s="122">
        <v>438.46</v>
      </c>
      <c r="F94" s="122">
        <v>48.26</v>
      </c>
      <c r="G94" s="122">
        <v>38.979999999999997</v>
      </c>
      <c r="H94" s="122">
        <v>37.340000000000003</v>
      </c>
      <c r="I94" s="122">
        <v>5.83</v>
      </c>
      <c r="J94" s="122">
        <v>12.38</v>
      </c>
      <c r="K94" s="122">
        <v>24.46</v>
      </c>
      <c r="L94" s="122">
        <v>22.09</v>
      </c>
      <c r="M94" s="122">
        <v>63.68</v>
      </c>
      <c r="N94" s="122">
        <v>38.270000000000003</v>
      </c>
      <c r="O94" s="122">
        <v>25.135000000000002</v>
      </c>
      <c r="P94" s="122">
        <v>5.6680000000000001</v>
      </c>
      <c r="Q94" s="181">
        <v>5.944</v>
      </c>
      <c r="R94" s="181">
        <v>-3.8140000000000001</v>
      </c>
      <c r="S94" s="181">
        <v>-15.755000000000001</v>
      </c>
      <c r="T94" s="181">
        <v>22.731999999999999</v>
      </c>
    </row>
    <row r="95" spans="1:20" ht="15">
      <c r="A95" s="312">
        <v>43770</v>
      </c>
      <c r="B95" s="122">
        <v>30.29</v>
      </c>
      <c r="C95" s="122">
        <v>36.79</v>
      </c>
      <c r="D95" s="122">
        <v>39.39</v>
      </c>
      <c r="E95" s="122">
        <v>438.86</v>
      </c>
      <c r="F95" s="122">
        <v>46.46</v>
      </c>
      <c r="G95" s="122">
        <v>32.57</v>
      </c>
      <c r="H95" s="122">
        <v>30.1</v>
      </c>
      <c r="I95" s="122">
        <v>4.79</v>
      </c>
      <c r="J95" s="122">
        <v>7.86</v>
      </c>
      <c r="K95" s="122">
        <v>27.78</v>
      </c>
      <c r="L95" s="122">
        <v>16.190000000000001</v>
      </c>
      <c r="M95" s="122">
        <v>48.76</v>
      </c>
      <c r="N95" s="122">
        <v>32.280999999999999</v>
      </c>
      <c r="O95" s="122">
        <v>28.291</v>
      </c>
      <c r="P95" s="122">
        <v>5.7000000000000002E-2</v>
      </c>
      <c r="Q95" s="181">
        <v>6.4560000000000004</v>
      </c>
      <c r="R95" s="181">
        <v>-12.486000000000001</v>
      </c>
      <c r="S95" s="181">
        <v>2.5249999999999999</v>
      </c>
      <c r="T95" s="181">
        <v>15.523999999999999</v>
      </c>
    </row>
    <row r="96" spans="1:20" ht="15">
      <c r="A96" s="312">
        <v>43800</v>
      </c>
      <c r="B96" s="122">
        <v>25.64</v>
      </c>
      <c r="C96" s="122">
        <v>32.43</v>
      </c>
      <c r="D96" s="122">
        <v>31.99</v>
      </c>
      <c r="E96" s="122">
        <v>362.53</v>
      </c>
      <c r="F96" s="122">
        <v>34.85</v>
      </c>
      <c r="G96" s="122">
        <v>27.74</v>
      </c>
      <c r="H96" s="122">
        <v>25.07</v>
      </c>
      <c r="I96" s="122">
        <v>4.68</v>
      </c>
      <c r="J96" s="122">
        <v>6.34</v>
      </c>
      <c r="K96" s="122">
        <v>25.27</v>
      </c>
      <c r="L96" s="122">
        <v>15.25</v>
      </c>
      <c r="M96" s="122">
        <v>43.02</v>
      </c>
      <c r="N96" s="122">
        <v>36.677</v>
      </c>
      <c r="O96" s="122">
        <v>8.0760000000000005</v>
      </c>
      <c r="P96" s="122">
        <v>4.8710000000000004</v>
      </c>
      <c r="Q96" s="181">
        <v>9.0839999999999996</v>
      </c>
      <c r="R96" s="181">
        <v>-11.619</v>
      </c>
      <c r="S96" s="181">
        <v>10.83</v>
      </c>
      <c r="T96" s="181">
        <v>18.065000000000001</v>
      </c>
    </row>
    <row r="97" spans="1:20" ht="15">
      <c r="A97" s="312">
        <v>43831</v>
      </c>
      <c r="B97" s="122">
        <v>24.31</v>
      </c>
      <c r="C97" s="122">
        <v>31.25</v>
      </c>
      <c r="D97" s="122">
        <v>30.31</v>
      </c>
      <c r="E97" s="122">
        <v>361.18</v>
      </c>
      <c r="F97" s="122">
        <v>40.340000000000003</v>
      </c>
      <c r="G97" s="122">
        <v>26.51</v>
      </c>
      <c r="H97" s="122">
        <v>21.92</v>
      </c>
      <c r="I97" s="122">
        <v>4.3499999999999996</v>
      </c>
      <c r="J97" s="122">
        <v>5.39</v>
      </c>
      <c r="K97" s="122">
        <v>25.07</v>
      </c>
      <c r="L97" s="122">
        <v>13.58</v>
      </c>
      <c r="M97" s="122">
        <v>36.299999999999997</v>
      </c>
      <c r="N97" s="122">
        <v>34.639000000000003</v>
      </c>
      <c r="O97" s="122">
        <v>32.823</v>
      </c>
      <c r="P97" s="122">
        <v>10.731999999999999</v>
      </c>
      <c r="Q97" s="181">
        <v>1.262</v>
      </c>
      <c r="R97" s="181">
        <v>-19.077000000000002</v>
      </c>
      <c r="S97" s="181">
        <v>-12.968</v>
      </c>
      <c r="T97" s="181">
        <v>21.234999999999999</v>
      </c>
    </row>
    <row r="98" spans="1:20" ht="15">
      <c r="A98" s="312">
        <v>43862</v>
      </c>
      <c r="B98" s="122">
        <v>22.39</v>
      </c>
      <c r="C98" s="122">
        <v>28.83</v>
      </c>
      <c r="D98" s="122">
        <v>27.66</v>
      </c>
      <c r="E98" s="122">
        <v>392.99</v>
      </c>
      <c r="F98" s="122">
        <v>44.54</v>
      </c>
      <c r="G98" s="122">
        <v>24.89</v>
      </c>
      <c r="H98" s="122">
        <v>30.25</v>
      </c>
      <c r="I98" s="122">
        <v>3.8</v>
      </c>
      <c r="J98" s="122">
        <v>4.74</v>
      </c>
      <c r="K98" s="122">
        <v>27.87</v>
      </c>
      <c r="L98" s="122">
        <v>12.38</v>
      </c>
      <c r="M98" s="122">
        <v>32.25</v>
      </c>
      <c r="N98" s="122">
        <v>42.972000000000001</v>
      </c>
      <c r="O98" s="122">
        <v>46.115000000000002</v>
      </c>
      <c r="P98" s="122">
        <v>3.8969999999999998</v>
      </c>
      <c r="Q98" s="181">
        <v>-1.026</v>
      </c>
      <c r="R98" s="181">
        <v>-14.898999999999999</v>
      </c>
      <c r="S98" s="181">
        <v>-28.324000000000002</v>
      </c>
      <c r="T98" s="181">
        <v>11.202999999999999</v>
      </c>
    </row>
    <row r="99" spans="1:20" ht="15">
      <c r="A99" s="312">
        <v>43891</v>
      </c>
      <c r="B99" s="122">
        <v>36.020000000000003</v>
      </c>
      <c r="C99" s="122">
        <v>46.35</v>
      </c>
      <c r="D99" s="122">
        <v>52.6</v>
      </c>
      <c r="E99" s="122">
        <v>665.38</v>
      </c>
      <c r="F99" s="122">
        <v>102.32</v>
      </c>
      <c r="G99" s="122">
        <v>40.04</v>
      </c>
      <c r="H99" s="122">
        <v>92.34</v>
      </c>
      <c r="I99" s="122">
        <v>4.4400000000000004</v>
      </c>
      <c r="J99" s="122">
        <v>8.6</v>
      </c>
      <c r="K99" s="122">
        <v>76.75</v>
      </c>
      <c r="L99" s="122">
        <v>22.1</v>
      </c>
      <c r="M99" s="122">
        <v>52.65</v>
      </c>
      <c r="N99" s="122">
        <v>46.4</v>
      </c>
      <c r="O99" s="122">
        <v>4.9729999999999999</v>
      </c>
      <c r="P99" s="122">
        <v>5.12</v>
      </c>
      <c r="Q99" s="181">
        <v>-7.3840000000000003</v>
      </c>
      <c r="R99" s="181">
        <v>-17.29</v>
      </c>
      <c r="S99" s="181">
        <v>-56.542000000000002</v>
      </c>
      <c r="T99" s="181">
        <v>7.1580000000000004</v>
      </c>
    </row>
    <row r="100" spans="1:20" ht="15">
      <c r="A100" s="312">
        <v>43922</v>
      </c>
      <c r="B100" s="122">
        <v>77.08</v>
      </c>
      <c r="C100" s="122">
        <v>100.63</v>
      </c>
      <c r="D100" s="122">
        <v>85.43</v>
      </c>
      <c r="E100" s="122">
        <v>1055.51</v>
      </c>
      <c r="F100" s="122">
        <v>133.5</v>
      </c>
      <c r="G100" s="122">
        <v>88.26</v>
      </c>
      <c r="H100" s="122">
        <v>170.42</v>
      </c>
      <c r="I100" s="122">
        <v>8.76</v>
      </c>
      <c r="J100" s="122">
        <v>23.32</v>
      </c>
      <c r="K100" s="122">
        <v>215.16</v>
      </c>
      <c r="L100" s="122">
        <v>52.61</v>
      </c>
      <c r="M100" s="122">
        <v>130.33000000000001</v>
      </c>
      <c r="N100" s="122">
        <v>29.408999999999999</v>
      </c>
      <c r="O100" s="122">
        <v>10.462999999999999</v>
      </c>
      <c r="P100" s="122">
        <v>8.1</v>
      </c>
      <c r="Q100" s="181">
        <v>-3.72</v>
      </c>
      <c r="R100" s="181">
        <v>-20.108000000000001</v>
      </c>
      <c r="S100" s="181">
        <v>-21.387</v>
      </c>
      <c r="T100" s="181">
        <v>16.3</v>
      </c>
    </row>
    <row r="101" spans="1:20" ht="15">
      <c r="A101" s="312">
        <v>43952</v>
      </c>
      <c r="B101" s="122">
        <v>221.07</v>
      </c>
      <c r="C101" s="122">
        <v>281.23</v>
      </c>
      <c r="D101" s="122">
        <v>163.75</v>
      </c>
      <c r="E101" s="122">
        <v>2342.9899999999998</v>
      </c>
      <c r="F101" s="122">
        <v>245.16</v>
      </c>
      <c r="G101" s="122">
        <v>247.09</v>
      </c>
      <c r="H101" s="122">
        <v>277.11</v>
      </c>
      <c r="I101" s="122">
        <v>28.28</v>
      </c>
      <c r="J101" s="122">
        <v>71.430000000000007</v>
      </c>
      <c r="K101" s="122">
        <v>531.97</v>
      </c>
      <c r="L101" s="122">
        <v>146.12</v>
      </c>
      <c r="M101" s="122">
        <v>266.7</v>
      </c>
      <c r="N101" s="122">
        <v>29.04</v>
      </c>
      <c r="O101" s="122">
        <v>-3.972</v>
      </c>
      <c r="P101" s="122">
        <v>6.0880000000000001</v>
      </c>
      <c r="Q101" s="181">
        <v>3.863</v>
      </c>
      <c r="R101" s="181">
        <v>-12.385999999999999</v>
      </c>
      <c r="S101" s="181">
        <v>-23.361999999999998</v>
      </c>
      <c r="T101" s="181">
        <v>14.667999999999999</v>
      </c>
    </row>
    <row r="102" spans="1:20" ht="15">
      <c r="A102" s="312">
        <v>43983</v>
      </c>
      <c r="B102" s="122">
        <v>261.05</v>
      </c>
      <c r="C102" s="122">
        <v>314.85000000000002</v>
      </c>
      <c r="D102" s="122">
        <v>299.23</v>
      </c>
      <c r="E102" s="122">
        <v>2666.05</v>
      </c>
      <c r="F102" s="122">
        <v>389.71</v>
      </c>
      <c r="G102" s="122">
        <v>281.04000000000002</v>
      </c>
      <c r="H102" s="122">
        <v>223.57</v>
      </c>
      <c r="I102" s="122">
        <v>41.72</v>
      </c>
      <c r="J102" s="122">
        <v>70.349999999999994</v>
      </c>
      <c r="K102" s="122">
        <v>420.22</v>
      </c>
      <c r="L102" s="122">
        <v>151.61000000000001</v>
      </c>
      <c r="M102" s="122">
        <v>180.42</v>
      </c>
      <c r="N102" s="122">
        <v>25.971</v>
      </c>
      <c r="O102" s="122">
        <v>-22.007999999999999</v>
      </c>
      <c r="P102" s="122">
        <v>7.782</v>
      </c>
      <c r="Q102" s="181">
        <v>-4.5209999999999999</v>
      </c>
      <c r="R102" s="181">
        <v>-15.169</v>
      </c>
      <c r="S102" s="181">
        <v>-48.805999999999997</v>
      </c>
      <c r="T102" s="181">
        <v>12.763</v>
      </c>
    </row>
    <row r="103" spans="1:20" ht="15">
      <c r="A103" s="312">
        <v>44013</v>
      </c>
      <c r="B103" s="122">
        <v>116.85</v>
      </c>
      <c r="C103" s="122">
        <v>137.63</v>
      </c>
      <c r="D103" s="122">
        <v>177.52</v>
      </c>
      <c r="E103" s="122">
        <v>1090.8399999999999</v>
      </c>
      <c r="F103" s="122">
        <v>210.17</v>
      </c>
      <c r="G103" s="122">
        <v>123.17</v>
      </c>
      <c r="H103" s="122">
        <v>65.989999999999995</v>
      </c>
      <c r="I103" s="122">
        <v>20.14</v>
      </c>
      <c r="J103" s="122">
        <v>29.01</v>
      </c>
      <c r="K103" s="122">
        <v>100.03</v>
      </c>
      <c r="L103" s="122">
        <v>67.39</v>
      </c>
      <c r="M103" s="122">
        <v>65.19</v>
      </c>
      <c r="N103" s="122">
        <v>36.543999999999997</v>
      </c>
      <c r="O103" s="122">
        <v>25.677</v>
      </c>
      <c r="P103" s="122">
        <v>18.847000000000001</v>
      </c>
      <c r="Q103" s="181">
        <v>-3.2919999999999998</v>
      </c>
      <c r="R103" s="181">
        <v>-15.298999999999999</v>
      </c>
      <c r="S103" s="181">
        <v>-23.762</v>
      </c>
      <c r="T103" s="181">
        <v>20.57</v>
      </c>
    </row>
    <row r="104" spans="1:20" ht="15">
      <c r="A104" s="312">
        <v>44044</v>
      </c>
      <c r="B104" s="122">
        <v>63.46</v>
      </c>
      <c r="C104" s="122">
        <v>75.010000000000005</v>
      </c>
      <c r="D104" s="122">
        <v>76.510000000000005</v>
      </c>
      <c r="E104" s="122">
        <v>499.88</v>
      </c>
      <c r="F104" s="122">
        <v>88.63</v>
      </c>
      <c r="G104" s="122">
        <v>66.88</v>
      </c>
      <c r="H104" s="122">
        <v>45.09</v>
      </c>
      <c r="I104" s="122">
        <v>10.3</v>
      </c>
      <c r="J104" s="122">
        <v>19.8</v>
      </c>
      <c r="K104" s="122">
        <v>25.12</v>
      </c>
      <c r="L104" s="122">
        <v>38.630000000000003</v>
      </c>
      <c r="M104" s="122">
        <v>43.52</v>
      </c>
      <c r="N104" s="122">
        <v>44.478000000000002</v>
      </c>
      <c r="O104" s="122">
        <v>49.618000000000002</v>
      </c>
      <c r="P104" s="122">
        <v>17.846</v>
      </c>
      <c r="Q104" s="181">
        <v>2.028</v>
      </c>
      <c r="R104" s="181">
        <v>-11.801</v>
      </c>
      <c r="S104" s="181">
        <v>-20.475999999999999</v>
      </c>
      <c r="T104" s="181">
        <v>22.564</v>
      </c>
    </row>
    <row r="105" spans="1:20" ht="15">
      <c r="A105" s="312">
        <v>44075</v>
      </c>
      <c r="B105" s="122">
        <v>38.04</v>
      </c>
      <c r="C105" s="122">
        <v>46.81</v>
      </c>
      <c r="D105" s="122">
        <v>45.87</v>
      </c>
      <c r="E105" s="122">
        <v>408.21</v>
      </c>
      <c r="F105" s="122">
        <v>55.11</v>
      </c>
      <c r="G105" s="122">
        <v>40.659999999999997</v>
      </c>
      <c r="H105" s="122">
        <v>43.19</v>
      </c>
      <c r="I105" s="122">
        <v>7.37</v>
      </c>
      <c r="J105" s="122">
        <v>17.47</v>
      </c>
      <c r="K105" s="122">
        <v>18.899999999999999</v>
      </c>
      <c r="L105" s="122">
        <v>32.4</v>
      </c>
      <c r="M105" s="122">
        <v>65.16</v>
      </c>
      <c r="N105" s="122">
        <v>44.591000000000001</v>
      </c>
      <c r="O105" s="122">
        <v>49.561</v>
      </c>
      <c r="P105" s="122">
        <v>10.945</v>
      </c>
      <c r="Q105" s="181">
        <v>0.75</v>
      </c>
      <c r="R105" s="181">
        <v>-12.41</v>
      </c>
      <c r="S105" s="181">
        <v>-21.643999999999998</v>
      </c>
      <c r="T105" s="181">
        <v>16.995999999999999</v>
      </c>
    </row>
    <row r="106" spans="1:20" ht="15">
      <c r="A106" s="312">
        <v>44105</v>
      </c>
      <c r="B106" s="122">
        <v>38.25</v>
      </c>
      <c r="C106" s="122">
        <v>46.89</v>
      </c>
      <c r="D106" s="122">
        <v>48.63</v>
      </c>
      <c r="E106" s="122">
        <v>512.25</v>
      </c>
      <c r="F106" s="122">
        <v>59.05</v>
      </c>
      <c r="G106" s="122">
        <v>40.76</v>
      </c>
      <c r="H106" s="122">
        <v>46.89</v>
      </c>
      <c r="I106" s="122">
        <v>6.66</v>
      </c>
      <c r="J106" s="122">
        <v>15.64</v>
      </c>
      <c r="K106" s="122">
        <v>32.32</v>
      </c>
      <c r="L106" s="122">
        <v>28.11</v>
      </c>
      <c r="M106" s="122">
        <v>76.3</v>
      </c>
      <c r="N106" s="122">
        <v>38.270000000000003</v>
      </c>
      <c r="O106" s="122">
        <v>25.135000000000002</v>
      </c>
      <c r="P106" s="122">
        <v>5.67</v>
      </c>
      <c r="Q106" s="181">
        <v>5.944</v>
      </c>
      <c r="R106" s="181">
        <v>-3.8140000000000001</v>
      </c>
      <c r="S106" s="181">
        <v>-15.755000000000001</v>
      </c>
      <c r="T106" s="181">
        <v>22.731999999999999</v>
      </c>
    </row>
    <row r="107" spans="1:20" ht="15">
      <c r="A107" s="312">
        <v>44136</v>
      </c>
      <c r="B107" s="122">
        <v>31.12</v>
      </c>
      <c r="C107" s="122">
        <v>38.090000000000003</v>
      </c>
      <c r="D107" s="122">
        <v>42.1</v>
      </c>
      <c r="E107" s="122">
        <v>472.92</v>
      </c>
      <c r="F107" s="122">
        <v>51.13</v>
      </c>
      <c r="G107" s="122">
        <v>33.299999999999997</v>
      </c>
      <c r="H107" s="122">
        <v>33.51</v>
      </c>
      <c r="I107" s="122">
        <v>5.1100000000000003</v>
      </c>
      <c r="J107" s="122">
        <v>8.7799999999999994</v>
      </c>
      <c r="K107" s="122">
        <v>31.63</v>
      </c>
      <c r="L107" s="122">
        <v>18.13</v>
      </c>
      <c r="M107" s="122">
        <v>53.16</v>
      </c>
      <c r="N107" s="122">
        <v>32.280999999999999</v>
      </c>
      <c r="O107" s="122">
        <v>28.291</v>
      </c>
      <c r="P107" s="122">
        <v>0.06</v>
      </c>
      <c r="Q107" s="181">
        <v>6.4560000000000004</v>
      </c>
      <c r="R107" s="181">
        <v>-12.486000000000001</v>
      </c>
      <c r="S107" s="181">
        <v>2.5249999999999999</v>
      </c>
      <c r="T107" s="181">
        <v>15.523999999999999</v>
      </c>
    </row>
    <row r="108" spans="1:20" ht="15">
      <c r="A108" s="312">
        <v>44166</v>
      </c>
      <c r="B108" s="122">
        <v>25.64</v>
      </c>
      <c r="C108" s="122">
        <v>32.43</v>
      </c>
      <c r="D108" s="122">
        <v>31.99</v>
      </c>
      <c r="E108" s="122">
        <v>362.53</v>
      </c>
      <c r="F108" s="122">
        <v>34.85</v>
      </c>
      <c r="G108" s="122">
        <v>27.74</v>
      </c>
      <c r="H108" s="122">
        <v>25.07</v>
      </c>
      <c r="I108" s="122">
        <v>4.68</v>
      </c>
      <c r="J108" s="122">
        <v>6.34</v>
      </c>
      <c r="K108" s="122">
        <v>25.27</v>
      </c>
      <c r="L108" s="122">
        <v>15.25</v>
      </c>
      <c r="M108" s="122">
        <v>43.02</v>
      </c>
      <c r="N108" s="122">
        <v>36.677</v>
      </c>
      <c r="O108" s="122">
        <v>8.0760000000000005</v>
      </c>
      <c r="P108" s="122">
        <v>4.87</v>
      </c>
      <c r="Q108" s="181">
        <v>9.0839999999999996</v>
      </c>
      <c r="R108" s="181">
        <v>-11.619</v>
      </c>
      <c r="S108" s="181">
        <v>10.83</v>
      </c>
      <c r="T108" s="181">
        <v>18.065000000000001</v>
      </c>
    </row>
    <row r="109" spans="1:20" ht="15">
      <c r="A109" s="88">
        <v>44197</v>
      </c>
      <c r="B109" s="122"/>
      <c r="C109" s="122"/>
      <c r="D109" s="122"/>
      <c r="E109" s="122"/>
      <c r="F109" s="122"/>
      <c r="G109" s="122"/>
      <c r="H109" s="122"/>
      <c r="I109" s="122"/>
      <c r="J109" s="122"/>
      <c r="K109" s="122"/>
      <c r="L109" s="122"/>
      <c r="M109" s="122"/>
      <c r="N109" s="122"/>
      <c r="O109" s="122"/>
      <c r="P109" s="122"/>
      <c r="Q109" s="181"/>
      <c r="R109" s="181"/>
      <c r="S109" s="181"/>
      <c r="T109" s="181"/>
    </row>
    <row r="110" spans="1:20" ht="15">
      <c r="A110" s="88">
        <v>44228</v>
      </c>
      <c r="B110" s="122"/>
      <c r="C110" s="122"/>
      <c r="D110" s="122"/>
      <c r="E110" s="122"/>
      <c r="F110" s="122"/>
      <c r="G110" s="122"/>
      <c r="H110" s="122"/>
      <c r="I110" s="122"/>
      <c r="J110" s="122"/>
      <c r="K110" s="122"/>
      <c r="L110" s="122"/>
      <c r="M110" s="122"/>
      <c r="N110" s="122"/>
      <c r="O110" s="122"/>
      <c r="P110" s="122"/>
      <c r="Q110" s="181"/>
      <c r="R110" s="181"/>
      <c r="S110" s="181"/>
      <c r="T110" s="181"/>
    </row>
    <row r="111" spans="1:20" ht="15">
      <c r="A111" s="88">
        <v>44256</v>
      </c>
      <c r="B111" s="122"/>
      <c r="C111" s="122"/>
      <c r="D111" s="122"/>
      <c r="E111" s="122"/>
      <c r="F111" s="122"/>
      <c r="G111" s="122"/>
      <c r="H111" s="122"/>
      <c r="I111" s="122"/>
      <c r="J111" s="122"/>
      <c r="K111" s="122"/>
      <c r="L111" s="122"/>
      <c r="M111" s="122"/>
      <c r="N111" s="122"/>
      <c r="O111" s="122"/>
      <c r="P111" s="122"/>
      <c r="Q111" s="181"/>
      <c r="R111" s="181"/>
      <c r="S111" s="181"/>
      <c r="T111" s="181"/>
    </row>
    <row r="112" spans="1:20" ht="15">
      <c r="A112" s="87">
        <v>44287</v>
      </c>
      <c r="B112" s="123"/>
      <c r="C112" s="123"/>
      <c r="D112" s="123"/>
      <c r="E112" s="123"/>
      <c r="F112" s="123"/>
      <c r="G112" s="123"/>
      <c r="H112" s="123"/>
      <c r="I112" s="123"/>
      <c r="J112" s="123"/>
      <c r="K112" s="123"/>
      <c r="L112" s="123"/>
      <c r="M112" s="123"/>
      <c r="N112" s="123"/>
      <c r="O112" s="123"/>
      <c r="P112" s="123"/>
      <c r="Q112" s="182"/>
      <c r="R112" s="182"/>
      <c r="S112" s="182"/>
      <c r="T112" s="182"/>
    </row>
    <row r="113" spans="1:20" ht="15">
      <c r="A113" s="88">
        <v>44317</v>
      </c>
      <c r="B113" s="122"/>
      <c r="C113" s="122"/>
      <c r="D113" s="122"/>
      <c r="E113" s="122"/>
      <c r="F113" s="122"/>
      <c r="G113" s="122"/>
      <c r="H113" s="122"/>
      <c r="I113" s="122"/>
      <c r="J113" s="122"/>
      <c r="K113" s="122"/>
      <c r="L113" s="122"/>
      <c r="M113" s="122"/>
      <c r="N113" s="122"/>
      <c r="O113" s="122"/>
      <c r="P113" s="122"/>
      <c r="Q113" s="181"/>
      <c r="R113" s="181"/>
      <c r="S113" s="181"/>
      <c r="T113" s="181"/>
    </row>
    <row r="114" spans="1:20" ht="15">
      <c r="A114" s="88">
        <v>44348</v>
      </c>
      <c r="B114" s="122"/>
      <c r="C114" s="122"/>
      <c r="D114" s="122"/>
      <c r="E114" s="122"/>
      <c r="F114" s="122"/>
      <c r="G114" s="122"/>
      <c r="H114" s="122"/>
      <c r="I114" s="122"/>
      <c r="J114" s="122"/>
      <c r="K114" s="122"/>
      <c r="L114" s="122"/>
      <c r="M114" s="122"/>
      <c r="N114" s="122"/>
      <c r="O114" s="122"/>
      <c r="P114" s="122"/>
      <c r="Q114" s="181"/>
      <c r="R114" s="181"/>
      <c r="S114" s="181"/>
      <c r="T114" s="181"/>
    </row>
    <row r="115" spans="1:20" ht="15">
      <c r="A115" s="87">
        <v>44378</v>
      </c>
      <c r="B115" s="123"/>
      <c r="C115" s="123"/>
      <c r="D115" s="123"/>
      <c r="E115" s="123"/>
      <c r="F115" s="123"/>
      <c r="G115" s="123"/>
      <c r="H115" s="123"/>
      <c r="I115" s="123"/>
      <c r="J115" s="123"/>
      <c r="K115" s="123"/>
      <c r="L115" s="123"/>
      <c r="M115" s="123"/>
      <c r="N115" s="123"/>
      <c r="O115" s="123"/>
      <c r="P115" s="123"/>
      <c r="Q115" s="182"/>
      <c r="R115" s="182"/>
      <c r="S115" s="182"/>
      <c r="T115" s="182"/>
    </row>
    <row r="116" spans="1:20" ht="15">
      <c r="A116" s="88">
        <v>44409</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43466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43497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43525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43556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43586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43617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43647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43678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43709</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43739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43770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43800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43831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43862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43891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43922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43952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43983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44013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44044</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44075</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44105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44136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44166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44197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44228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44256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44287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44317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44348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44378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44409</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44440</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44470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44501</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44531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44562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44593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44621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44652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44682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44713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44743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44774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44805</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44835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44866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44896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44927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44958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44986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45017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45047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45078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45108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45139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45170</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45200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45231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45261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f>IF(GainsImpToNIB!B4="","",GainsImpToNIB!B4/1000)</f>
        <v>1.2620000000000001E-3</v>
      </c>
      <c r="D5">
        <f>IF(GainsImpToNIB!C4="","",GainsImpToNIB!C4/1000)</f>
        <v>1.2620000000000001E-3</v>
      </c>
      <c r="E5">
        <f>IF(GainsImpToNIB!D4="","",GainsImpToNIB!D4/1000)</f>
        <v>1.2620000000000001E-3</v>
      </c>
    </row>
    <row r="6" spans="3:5" ht="15" customHeight="1">
      <c r="C6">
        <f>IF(GainsImpToNIB!B5="","",GainsImpToNIB!B5/1000)</f>
        <v>-1.026E-3</v>
      </c>
      <c r="D6">
        <f>IF(GainsImpToNIB!C5="","",GainsImpToNIB!C5/1000)</f>
        <v>-1.026E-3</v>
      </c>
      <c r="E6">
        <f>IF(GainsImpToNIB!D5="","",GainsImpToNIB!D5/1000)</f>
        <v>-1.026E-3</v>
      </c>
    </row>
    <row r="7" spans="3:5" ht="15" customHeight="1">
      <c r="C7">
        <f>IF(GainsImpToNIB!B6="","",GainsImpToNIB!B6/1000)</f>
        <v>-7.3839999999999999E-3</v>
      </c>
      <c r="D7">
        <f>IF(GainsImpToNIB!C6="","",GainsImpToNIB!C6/1000)</f>
        <v>-7.3839999999999999E-3</v>
      </c>
      <c r="E7">
        <f>IF(GainsImpToNIB!D6="","",GainsImpToNIB!D6/1000)</f>
        <v>-7.3839999999999999E-3</v>
      </c>
    </row>
    <row r="8" spans="3:5" ht="15" customHeight="1">
      <c r="C8">
        <f>IF(GainsImpToNIB!B7="","",GainsImpToNIB!B7/1000)</f>
        <v>-3.7200000000000002E-3</v>
      </c>
      <c r="D8">
        <f>IF(GainsImpToNIB!C7="","",GainsImpToNIB!C7/1000)</f>
        <v>-3.7200000000000002E-3</v>
      </c>
      <c r="E8">
        <f>IF(GainsImpToNIB!D7="","",GainsImpToNIB!D7/1000)</f>
        <v>-3.7200000000000002E-3</v>
      </c>
    </row>
    <row r="9" spans="3:5" ht="15" customHeight="1">
      <c r="C9">
        <f>IF(GainsImpToNIB!B8="","",GainsImpToNIB!B8/1000)</f>
        <v>3.8630000000000001E-3</v>
      </c>
      <c r="D9">
        <f>IF(GainsImpToNIB!C8="","",GainsImpToNIB!C8/1000)</f>
        <v>3.8630000000000001E-3</v>
      </c>
      <c r="E9">
        <f>IF(GainsImpToNIB!D8="","",GainsImpToNIB!D8/1000)</f>
        <v>3.8630000000000001E-3</v>
      </c>
    </row>
    <row r="10" spans="3:5" ht="15" customHeight="1">
      <c r="C10">
        <f>IF(GainsImpToNIB!B9="","",GainsImpToNIB!B9/1000)</f>
        <v>-4.5209999999999998E-3</v>
      </c>
      <c r="D10">
        <f>IF(GainsImpToNIB!C9="","",GainsImpToNIB!C9/1000)</f>
        <v>-4.5209999999999998E-3</v>
      </c>
      <c r="E10">
        <f>IF(GainsImpToNIB!D9="","",GainsImpToNIB!D9/1000)</f>
        <v>-4.5209999999999998E-3</v>
      </c>
    </row>
    <row r="11" spans="3:5" ht="15" customHeight="1">
      <c r="C11">
        <f>IF(GainsImpToNIB!B10="","",GainsImpToNIB!B10/1000)</f>
        <v>-3.2919999999999998E-3</v>
      </c>
      <c r="D11">
        <f>IF(GainsImpToNIB!C10="","",GainsImpToNIB!C10/1000)</f>
        <v>-3.2919999999999998E-3</v>
      </c>
      <c r="E11">
        <f>IF(GainsImpToNIB!D10="","",GainsImpToNIB!D10/1000)</f>
        <v>-3.2919999999999998E-3</v>
      </c>
    </row>
    <row r="12" spans="3:5" ht="15" customHeight="1">
      <c r="C12">
        <f>IF(GainsImpToNIB!B11="","",GainsImpToNIB!B11/1000)</f>
        <v>2.0279999999999999E-3</v>
      </c>
      <c r="D12">
        <f>IF(GainsImpToNIB!C11="","",GainsImpToNIB!C11/1000)</f>
        <v>2.0279999999999999E-3</v>
      </c>
      <c r="E12">
        <f>IF(GainsImpToNIB!D11="","",GainsImpToNIB!D11/1000)</f>
        <v>2.0279999999999999E-3</v>
      </c>
    </row>
    <row r="13" spans="3:5" ht="15" customHeight="1">
      <c r="C13">
        <f>IF(GainsImpToNIB!B12="","",GainsImpToNIB!B12/1000)</f>
        <v>7.5000000000000002E-4</v>
      </c>
      <c r="D13">
        <f>IF(GainsImpToNIB!C12="","",GainsImpToNIB!C12/1000)</f>
        <v>7.5000000000000002E-4</v>
      </c>
      <c r="E13">
        <f>IF(GainsImpToNIB!D12="","",GainsImpToNIB!D12/1000)</f>
        <v>7.5000000000000002E-4</v>
      </c>
    </row>
    <row r="14" spans="3:5" ht="15" customHeight="1">
      <c r="C14">
        <f>IF(GainsImpToNIB!B13="","",GainsImpToNIB!B13/1000)</f>
        <v>5.9439999999999996E-3</v>
      </c>
      <c r="D14">
        <f>IF(GainsImpToNIB!C13="","",GainsImpToNIB!C13/1000)</f>
        <v>5.9439999999999996E-3</v>
      </c>
      <c r="E14">
        <f>IF(GainsImpToNIB!D13="","",GainsImpToNIB!D13/1000)</f>
        <v>5.9439999999999996E-3</v>
      </c>
    </row>
    <row r="15" spans="3:5" ht="15" customHeight="1">
      <c r="C15">
        <f>IF(GainsImpToNIB!B14="","",GainsImpToNIB!B14/1000)</f>
        <v>6.4560000000000008E-3</v>
      </c>
      <c r="D15">
        <f>IF(GainsImpToNIB!C14="","",GainsImpToNIB!C14/1000)</f>
        <v>6.4560000000000008E-3</v>
      </c>
      <c r="E15">
        <f>IF(GainsImpToNIB!D14="","",GainsImpToNIB!D14/1000)</f>
        <v>6.4560000000000008E-3</v>
      </c>
    </row>
    <row r="16" spans="3:5" ht="15" customHeight="1">
      <c r="C16">
        <f>IF(GainsImpToNIB!B15="","",GainsImpToNIB!B15/1000)</f>
        <v>9.0840000000000001E-3</v>
      </c>
      <c r="D16">
        <f>IF(GainsImpToNIB!C15="","",GainsImpToNIB!C15/1000)</f>
        <v>9.0840000000000001E-3</v>
      </c>
      <c r="E16">
        <f>IF(GainsImpToNIB!D15="","",GainsImpToNIB!D15/1000)</f>
        <v>9.0840000000000001E-3</v>
      </c>
    </row>
    <row r="17" spans="3:5" ht="15" customHeight="1">
      <c r="C17">
        <f>IF(GainsImpToNIB!B16="","",GainsImpToNIB!B16/1000)</f>
        <v>1.2620000000000001E-3</v>
      </c>
      <c r="D17">
        <f>IF(GainsImpToNIB!C16="","",GainsImpToNIB!C16/1000)</f>
        <v>1.2620000000000001E-3</v>
      </c>
      <c r="E17">
        <f>IF(GainsImpToNIB!D16="","",GainsImpToNIB!D16/1000)</f>
        <v>1.2620000000000001E-3</v>
      </c>
    </row>
    <row r="18" spans="3:5" ht="15" customHeight="1">
      <c r="C18">
        <f>IF(GainsImpToNIB!B17="","",GainsImpToNIB!B17/1000)</f>
        <v>-1.026E-3</v>
      </c>
      <c r="D18">
        <f>IF(GainsImpToNIB!C17="","",GainsImpToNIB!C17/1000)</f>
        <v>-1.026E-3</v>
      </c>
      <c r="E18">
        <f>IF(GainsImpToNIB!D17="","",GainsImpToNIB!D17/1000)</f>
        <v>-1.026E-3</v>
      </c>
    </row>
    <row r="19" spans="3:5" ht="15" customHeight="1">
      <c r="C19">
        <f>IF(GainsImpToNIB!B18="","",GainsImpToNIB!B18/1000)</f>
        <v>-7.3839999999999999E-3</v>
      </c>
      <c r="D19">
        <f>IF(GainsImpToNIB!C18="","",GainsImpToNIB!C18/1000)</f>
        <v>-7.3839999999999999E-3</v>
      </c>
      <c r="E19">
        <f>IF(GainsImpToNIB!D18="","",GainsImpToNIB!D18/1000)</f>
        <v>-7.3839999999999999E-3</v>
      </c>
    </row>
    <row r="20" spans="3:5" ht="15" customHeight="1">
      <c r="C20">
        <f>IF(GainsImpToNIB!B19="","",GainsImpToNIB!B19/1000)</f>
        <v>-3.7200000000000002E-3</v>
      </c>
      <c r="D20">
        <f>IF(GainsImpToNIB!C19="","",GainsImpToNIB!C19/1000)</f>
        <v>-3.7200000000000002E-3</v>
      </c>
      <c r="E20">
        <f>IF(GainsImpToNIB!D19="","",GainsImpToNIB!D19/1000)</f>
        <v>-3.7200000000000002E-3</v>
      </c>
    </row>
    <row r="21" spans="3:5" ht="15" customHeight="1">
      <c r="C21">
        <f>IF(GainsImpToNIB!B20="","",GainsImpToNIB!B20/1000)</f>
        <v>3.8630000000000001E-3</v>
      </c>
      <c r="D21">
        <f>IF(GainsImpToNIB!C20="","",GainsImpToNIB!C20/1000)</f>
        <v>3.8630000000000001E-3</v>
      </c>
      <c r="E21">
        <f>IF(GainsImpToNIB!D20="","",GainsImpToNIB!D20/1000)</f>
        <v>3.8630000000000001E-3</v>
      </c>
    </row>
    <row r="22" spans="3:5" ht="15" customHeight="1">
      <c r="C22">
        <f>IF(GainsImpToNIB!B21="","",GainsImpToNIB!B21/1000)</f>
        <v>-4.5209999999999998E-3</v>
      </c>
      <c r="D22">
        <f>IF(GainsImpToNIB!C21="","",GainsImpToNIB!C21/1000)</f>
        <v>-4.5209999999999998E-3</v>
      </c>
      <c r="E22">
        <f>IF(GainsImpToNIB!D21="","",GainsImpToNIB!D21/1000)</f>
        <v>-4.5209999999999998E-3</v>
      </c>
    </row>
    <row r="23" spans="3:5" ht="15" customHeight="1">
      <c r="C23">
        <f>IF(GainsImpToNIB!B22="","",GainsImpToNIB!B22/1000)</f>
        <v>-3.2919999999999998E-3</v>
      </c>
      <c r="D23">
        <f>IF(GainsImpToNIB!C22="","",GainsImpToNIB!C22/1000)</f>
        <v>-3.2919999999999998E-3</v>
      </c>
      <c r="E23">
        <f>IF(GainsImpToNIB!D22="","",GainsImpToNIB!D22/1000)</f>
        <v>-3.2919999999999998E-3</v>
      </c>
    </row>
    <row r="24" spans="3:5" ht="15" customHeight="1">
      <c r="C24">
        <f>IF(GainsImpToNIB!B23="","",GainsImpToNIB!B23/1000)</f>
        <v>2.0279999999999999E-3</v>
      </c>
      <c r="D24">
        <f>IF(GainsImpToNIB!C23="","",GainsImpToNIB!C23/1000)</f>
        <v>2.0279999999999999E-3</v>
      </c>
      <c r="E24">
        <f>IF(GainsImpToNIB!D23="","",GainsImpToNIB!D23/1000)</f>
        <v>2.0279999999999999E-3</v>
      </c>
    </row>
    <row r="25" spans="3:5" ht="15" customHeight="1">
      <c r="C25">
        <f>IF(GainsImpToNIB!B24="","",GainsImpToNIB!B24/1000)</f>
        <v>7.5000000000000002E-4</v>
      </c>
      <c r="D25">
        <f>IF(GainsImpToNIB!C24="","",GainsImpToNIB!C24/1000)</f>
        <v>7.5000000000000002E-4</v>
      </c>
      <c r="E25">
        <f>IF(GainsImpToNIB!D24="","",GainsImpToNIB!D24/1000)</f>
        <v>7.5000000000000002E-4</v>
      </c>
    </row>
    <row r="26" spans="3:5" ht="15" customHeight="1">
      <c r="C26">
        <f>IF(GainsImpToNIB!B25="","",GainsImpToNIB!B25/1000)</f>
        <v>5.9439999999999996E-3</v>
      </c>
      <c r="D26">
        <f>IF(GainsImpToNIB!C25="","",GainsImpToNIB!C25/1000)</f>
        <v>5.9439999999999996E-3</v>
      </c>
      <c r="E26">
        <f>IF(GainsImpToNIB!D25="","",GainsImpToNIB!D25/1000)</f>
        <v>5.9439999999999996E-3</v>
      </c>
    </row>
    <row r="27" spans="3:5" ht="15" customHeight="1">
      <c r="C27">
        <f>IF(GainsImpToNIB!B26="","",GainsImpToNIB!B26/1000)</f>
        <v>6.4560000000000008E-3</v>
      </c>
      <c r="D27">
        <f>IF(GainsImpToNIB!C26="","",GainsImpToNIB!C26/1000)</f>
        <v>6.4560000000000008E-3</v>
      </c>
      <c r="E27">
        <f>IF(GainsImpToNIB!D26="","",GainsImpToNIB!D26/1000)</f>
        <v>6.4560000000000008E-3</v>
      </c>
    </row>
    <row r="28" spans="3:5" ht="15" customHeight="1">
      <c r="C28">
        <f>IF(GainsImpToNIB!B27="","",GainsImpToNIB!B27/1000)</f>
        <v>9.0840000000000001E-3</v>
      </c>
      <c r="D28">
        <f>IF(GainsImpToNIB!C27="","",GainsImpToNIB!C27/1000)</f>
        <v>9.0840000000000001E-3</v>
      </c>
      <c r="E28">
        <f>IF(GainsImpToNIB!D27="","",GainsImpToNIB!D27/1000)</f>
        <v>9.0840000000000001E-3</v>
      </c>
    </row>
    <row r="29" spans="3:5" ht="15" customHeight="1">
      <c r="C29">
        <f>IF(GainsImpToNIB!B28="","",GainsImpToNIB!B28/1000)</f>
        <v>1.2620000000000001E-3</v>
      </c>
      <c r="D29">
        <f>IF(GainsImpToNIB!C28="","",GainsImpToNIB!C28/1000)</f>
        <v>1.2620000000000001E-3</v>
      </c>
      <c r="E29">
        <f>IF(GainsImpToNIB!D28="","",GainsImpToNIB!D28/1000)</f>
        <v>1.2620000000000001E-3</v>
      </c>
    </row>
    <row r="30" spans="3:5" ht="15" customHeight="1">
      <c r="C30">
        <f>IF(GainsImpToNIB!B29="","",GainsImpToNIB!B29/1000)</f>
        <v>-1.026E-3</v>
      </c>
      <c r="D30">
        <f>IF(GainsImpToNIB!C29="","",GainsImpToNIB!C29/1000)</f>
        <v>-1.026E-3</v>
      </c>
      <c r="E30">
        <f>IF(GainsImpToNIB!D29="","",GainsImpToNIB!D29/1000)</f>
        <v>-1.026E-3</v>
      </c>
    </row>
    <row r="31" spans="3:5" ht="15" customHeight="1">
      <c r="C31">
        <f>IF(GainsImpToNIB!B30="","",GainsImpToNIB!B30/1000)</f>
        <v>-7.3839999999999999E-3</v>
      </c>
      <c r="D31">
        <f>IF(GainsImpToNIB!C30="","",GainsImpToNIB!C30/1000)</f>
        <v>-7.3839999999999999E-3</v>
      </c>
      <c r="E31">
        <f>IF(GainsImpToNIB!D30="","",GainsImpToNIB!D30/1000)</f>
        <v>-7.3839999999999999E-3</v>
      </c>
    </row>
    <row r="32" spans="3:5" ht="15" customHeight="1">
      <c r="C32">
        <f>IF(GainsImpToNIB!B31="","",GainsImpToNIB!B31/1000)</f>
        <v>-3.7200000000000002E-3</v>
      </c>
      <c r="D32">
        <f>IF(GainsImpToNIB!C31="","",GainsImpToNIB!C31/1000)</f>
        <v>-3.7200000000000002E-3</v>
      </c>
      <c r="E32">
        <f>IF(GainsImpToNIB!D31="","",GainsImpToNIB!D31/1000)</f>
        <v>-3.7200000000000002E-3</v>
      </c>
    </row>
    <row r="33" spans="3:5" ht="15" customHeight="1">
      <c r="C33">
        <f>IF(GainsImpToNIB!B32="","",GainsImpToNIB!B32/1000)</f>
        <v>3.8630000000000001E-3</v>
      </c>
      <c r="D33">
        <f>IF(GainsImpToNIB!C32="","",GainsImpToNIB!C32/1000)</f>
        <v>3.8630000000000001E-3</v>
      </c>
      <c r="E33">
        <f>IF(GainsImpToNIB!D32="","",GainsImpToNIB!D32/1000)</f>
        <v>3.8630000000000001E-3</v>
      </c>
    </row>
    <row r="34" spans="3:5" ht="15" customHeight="1">
      <c r="C34">
        <f>IF(GainsImpToNIB!B33="","",GainsImpToNIB!B33/1000)</f>
        <v>-4.5209999999999998E-3</v>
      </c>
      <c r="D34">
        <f>IF(GainsImpToNIB!C33="","",GainsImpToNIB!C33/1000)</f>
        <v>-4.5209999999999998E-3</v>
      </c>
      <c r="E34">
        <f>IF(GainsImpToNIB!D33="","",GainsImpToNIB!D33/1000)</f>
        <v>-4.5209999999999998E-3</v>
      </c>
    </row>
    <row r="35" spans="3:5" ht="15" customHeight="1">
      <c r="C35">
        <f>IF(GainsImpToNIB!B34="","",GainsImpToNIB!B34/1000)</f>
        <v>-3.2919999999999998E-3</v>
      </c>
      <c r="D35">
        <f>IF(GainsImpToNIB!C34="","",GainsImpToNIB!C34/1000)</f>
        <v>-3.2919999999999998E-3</v>
      </c>
      <c r="E35">
        <f>IF(GainsImpToNIB!D34="","",GainsImpToNIB!D34/1000)</f>
        <v>-3.2919999999999998E-3</v>
      </c>
    </row>
    <row r="36" spans="3:5" ht="15" customHeight="1">
      <c r="C36">
        <f>IF(GainsImpToNIB!B35="","",GainsImpToNIB!B35/1000)</f>
        <v>2.0279999999999999E-3</v>
      </c>
      <c r="D36">
        <f>IF(GainsImpToNIB!C35="","",GainsImpToNIB!C35/1000)</f>
        <v>2.0279999999999999E-3</v>
      </c>
      <c r="E36">
        <f>IF(GainsImpToNIB!D35="","",GainsImpToNIB!D35/1000)</f>
        <v>2.0279999999999999E-3</v>
      </c>
    </row>
    <row r="37" spans="3:5" ht="15" customHeight="1">
      <c r="C37">
        <f>IF(GainsImpToNIB!B36="","",GainsImpToNIB!B36/1000)</f>
        <v>7.5000000000000002E-4</v>
      </c>
      <c r="D37">
        <f>IF(GainsImpToNIB!C36="","",GainsImpToNIB!C36/1000)</f>
        <v>7.5000000000000002E-4</v>
      </c>
      <c r="E37">
        <f>IF(GainsImpToNIB!D36="","",GainsImpToNIB!D36/1000)</f>
        <v>7.5000000000000002E-4</v>
      </c>
    </row>
    <row r="38" spans="3:5" ht="15" customHeight="1">
      <c r="C38">
        <f>IF(GainsImpToNIB!B37="","",GainsImpToNIB!B37/1000)</f>
        <v>5.9439999999999996E-3</v>
      </c>
      <c r="D38">
        <f>IF(GainsImpToNIB!C37="","",GainsImpToNIB!C37/1000)</f>
        <v>5.9439999999999996E-3</v>
      </c>
      <c r="E38">
        <f>IF(GainsImpToNIB!D37="","",GainsImpToNIB!D37/1000)</f>
        <v>5.9439999999999996E-3</v>
      </c>
    </row>
    <row r="39" spans="3:5" ht="15" customHeight="1">
      <c r="C39">
        <f>IF(GainsImpToNIB!B38="","",GainsImpToNIB!B38/1000)</f>
        <v>6.4560000000000008E-3</v>
      </c>
      <c r="D39">
        <f>IF(GainsImpToNIB!C38="","",GainsImpToNIB!C38/1000)</f>
        <v>6.4560000000000008E-3</v>
      </c>
      <c r="E39">
        <f>IF(GainsImpToNIB!D38="","",GainsImpToNIB!D38/1000)</f>
        <v>6.4560000000000008E-3</v>
      </c>
    </row>
    <row r="40" spans="3:5" ht="15" customHeight="1">
      <c r="C40">
        <f>IF(GainsImpToNIB!B39="","",GainsImpToNIB!B39/1000)</f>
        <v>9.0840000000000001E-3</v>
      </c>
      <c r="D40">
        <f>IF(GainsImpToNIB!C39="","",GainsImpToNIB!C39/1000)</f>
        <v>9.0840000000000001E-3</v>
      </c>
      <c r="E40">
        <f>IF(GainsImpToNIB!D39="","",GainsImpToNIB!D39/1000)</f>
        <v>9.0840000000000001E-3</v>
      </c>
    </row>
    <row r="41" spans="3:5" ht="15" customHeight="1">
      <c r="C41">
        <f>IF(GainsImpToNIB!B40="","",GainsImpToNIB!B40/1000)</f>
        <v>1.2620000000000001E-3</v>
      </c>
      <c r="D41">
        <f>IF(GainsImpToNIB!C40="","",GainsImpToNIB!C40/1000)</f>
        <v>1.2620000000000001E-3</v>
      </c>
      <c r="E41">
        <f>IF(GainsImpToNIB!D40="","",GainsImpToNIB!D40/1000)</f>
        <v>1.2620000000000001E-3</v>
      </c>
    </row>
    <row r="42" spans="3:5" ht="15" customHeight="1">
      <c r="C42">
        <f>IF(GainsImpToNIB!B41="","",GainsImpToNIB!B41/1000)</f>
        <v>-1.026E-3</v>
      </c>
      <c r="D42">
        <f>IF(GainsImpToNIB!C41="","",GainsImpToNIB!C41/1000)</f>
        <v>-1.026E-3</v>
      </c>
      <c r="E42">
        <f>IF(GainsImpToNIB!D41="","",GainsImpToNIB!D41/1000)</f>
        <v>-1.026E-3</v>
      </c>
    </row>
    <row r="43" spans="3:5" ht="15" customHeight="1">
      <c r="C43">
        <f>IF(GainsImpToNIB!B42="","",GainsImpToNIB!B42/1000)</f>
        <v>-7.3839999999999999E-3</v>
      </c>
      <c r="D43">
        <f>IF(GainsImpToNIB!C42="","",GainsImpToNIB!C42/1000)</f>
        <v>-7.3839999999999999E-3</v>
      </c>
      <c r="E43">
        <f>IF(GainsImpToNIB!D42="","",GainsImpToNIB!D42/1000)</f>
        <v>-7.3839999999999999E-3</v>
      </c>
    </row>
    <row r="44" spans="3:5">
      <c r="C44">
        <f>IF(GainsImpToNIB!B43="","",GainsImpToNIB!B43/1000)</f>
        <v>-3.7200000000000002E-3</v>
      </c>
      <c r="D44">
        <f>IF(GainsImpToNIB!C43="","",GainsImpToNIB!C43/1000)</f>
        <v>-3.7200000000000002E-3</v>
      </c>
      <c r="E44">
        <f>IF(GainsImpToNIB!D43="","",GainsImpToNIB!D43/1000)</f>
        <v>-3.7200000000000002E-3</v>
      </c>
    </row>
    <row r="45" spans="3:5">
      <c r="C45">
        <f>IF(GainsImpToNIB!B44="","",GainsImpToNIB!B44/1000)</f>
        <v>3.8630000000000001E-3</v>
      </c>
      <c r="D45">
        <f>IF(GainsImpToNIB!C44="","",GainsImpToNIB!C44/1000)</f>
        <v>3.8630000000000001E-3</v>
      </c>
      <c r="E45">
        <f>IF(GainsImpToNIB!D44="","",GainsImpToNIB!D44/1000)</f>
        <v>3.8630000000000001E-3</v>
      </c>
    </row>
    <row r="46" spans="3:5">
      <c r="C46">
        <f>IF(GainsImpToNIB!B45="","",GainsImpToNIB!B45/1000)</f>
        <v>-4.5209999999999998E-3</v>
      </c>
      <c r="D46">
        <f>IF(GainsImpToNIB!C45="","",GainsImpToNIB!C45/1000)</f>
        <v>-4.5209999999999998E-3</v>
      </c>
      <c r="E46">
        <f>IF(GainsImpToNIB!D45="","",GainsImpToNIB!D45/1000)</f>
        <v>-4.5209999999999998E-3</v>
      </c>
    </row>
    <row r="47" spans="3:5">
      <c r="C47">
        <f>IF(GainsImpToNIB!B46="","",GainsImpToNIB!B46/1000)</f>
        <v>-3.2919999999999998E-3</v>
      </c>
      <c r="D47">
        <f>IF(GainsImpToNIB!C46="","",GainsImpToNIB!C46/1000)</f>
        <v>-3.2919999999999998E-3</v>
      </c>
      <c r="E47">
        <f>IF(GainsImpToNIB!D46="","",GainsImpToNIB!D46/1000)</f>
        <v>-3.2919999999999998E-3</v>
      </c>
    </row>
    <row r="48" spans="3:5">
      <c r="C48">
        <f>IF(GainsImpToNIB!B47="","",GainsImpToNIB!B47/1000)</f>
        <v>2.0279999999999999E-3</v>
      </c>
      <c r="D48">
        <f>IF(GainsImpToNIB!C47="","",GainsImpToNIB!C47/1000)</f>
        <v>2.0279999999999999E-3</v>
      </c>
      <c r="E48">
        <f>IF(GainsImpToNIB!D47="","",GainsImpToNIB!D47/1000)</f>
        <v>2.0279999999999999E-3</v>
      </c>
    </row>
    <row r="49" spans="3:5">
      <c r="C49">
        <f>IF(GainsImpToNIB!B48="","",GainsImpToNIB!B48/1000)</f>
        <v>7.5000000000000002E-4</v>
      </c>
      <c r="D49">
        <f>IF(GainsImpToNIB!C48="","",GainsImpToNIB!C48/1000)</f>
        <v>7.5000000000000002E-4</v>
      </c>
      <c r="E49">
        <f>IF(GainsImpToNIB!D48="","",GainsImpToNIB!D48/1000)</f>
        <v>7.5000000000000002E-4</v>
      </c>
    </row>
    <row r="50" spans="3:5">
      <c r="C50">
        <f>IF(GainsImpToNIB!B49="","",GainsImpToNIB!B49/1000)</f>
        <v>5.9439999999999996E-3</v>
      </c>
      <c r="D50">
        <f>IF(GainsImpToNIB!C49="","",GainsImpToNIB!C49/1000)</f>
        <v>5.9439999999999996E-3</v>
      </c>
      <c r="E50">
        <f>IF(GainsImpToNIB!D49="","",GainsImpToNIB!D49/1000)</f>
        <v>5.9439999999999996E-3</v>
      </c>
    </row>
    <row r="51" spans="3:5">
      <c r="C51">
        <f>IF(GainsImpToNIB!B50="","",GainsImpToNIB!B50/1000)</f>
        <v>6.4560000000000008E-3</v>
      </c>
      <c r="D51">
        <f>IF(GainsImpToNIB!C50="","",GainsImpToNIB!C50/1000)</f>
        <v>6.4560000000000008E-3</v>
      </c>
      <c r="E51">
        <f>IF(GainsImpToNIB!D50="","",GainsImpToNIB!D50/1000)</f>
        <v>6.4560000000000008E-3</v>
      </c>
    </row>
    <row r="52" spans="3:5">
      <c r="C52">
        <f>IF(GainsImpToNIB!B51="","",GainsImpToNIB!B51/1000)</f>
        <v>9.0840000000000001E-3</v>
      </c>
      <c r="D52">
        <f>IF(GainsImpToNIB!C51="","",GainsImpToNIB!C51/1000)</f>
        <v>9.0840000000000001E-3</v>
      </c>
      <c r="E52">
        <f>IF(GainsImpToNIB!D51="","",GainsImpToNIB!D51/1000)</f>
        <v>9.0840000000000001E-3</v>
      </c>
    </row>
    <row r="53" spans="3:5">
      <c r="C53">
        <f>IF(GainsImpToNIB!B52="","",GainsImpToNIB!B52/1000)</f>
        <v>1.2620000000000001E-3</v>
      </c>
      <c r="D53">
        <f>IF(GainsImpToNIB!C52="","",GainsImpToNIB!C52/1000)</f>
        <v>1.2620000000000001E-3</v>
      </c>
      <c r="E53">
        <f>IF(GainsImpToNIB!D52="","",GainsImpToNIB!D52/1000)</f>
        <v>1.2620000000000001E-3</v>
      </c>
    </row>
    <row r="54" spans="3:5">
      <c r="C54">
        <f>IF(GainsImpToNIB!B53="","",GainsImpToNIB!B53/1000)</f>
        <v>-1.026E-3</v>
      </c>
      <c r="D54">
        <f>IF(GainsImpToNIB!C53="","",GainsImpToNIB!C53/1000)</f>
        <v>-1.026E-3</v>
      </c>
      <c r="E54">
        <f>IF(GainsImpToNIB!D53="","",GainsImpToNIB!D53/1000)</f>
        <v>-1.026E-3</v>
      </c>
    </row>
    <row r="55" spans="3:5">
      <c r="C55">
        <f>IF(GainsImpToNIB!B54="","",GainsImpToNIB!B54/1000)</f>
        <v>-7.3839999999999999E-3</v>
      </c>
      <c r="D55">
        <f>IF(GainsImpToNIB!C54="","",GainsImpToNIB!C54/1000)</f>
        <v>-7.3839999999999999E-3</v>
      </c>
      <c r="E55">
        <f>IF(GainsImpToNIB!D54="","",GainsImpToNIB!D54/1000)</f>
        <v>-7.3839999999999999E-3</v>
      </c>
    </row>
    <row r="56" spans="3:5">
      <c r="C56">
        <f>IF(GainsImpToNIB!B55="","",GainsImpToNIB!B55/1000)</f>
        <v>-3.7200000000000002E-3</v>
      </c>
      <c r="D56">
        <f>IF(GainsImpToNIB!C55="","",GainsImpToNIB!C55/1000)</f>
        <v>-3.7200000000000002E-3</v>
      </c>
      <c r="E56">
        <f>IF(GainsImpToNIB!D55="","",GainsImpToNIB!D55/1000)</f>
        <v>-3.7200000000000002E-3</v>
      </c>
    </row>
    <row r="57" spans="3:5">
      <c r="C57">
        <f>IF(GainsImpToNIB!B56="","",GainsImpToNIB!B56/1000)</f>
        <v>3.8630000000000001E-3</v>
      </c>
      <c r="D57">
        <f>IF(GainsImpToNIB!C56="","",GainsImpToNIB!C56/1000)</f>
        <v>3.8630000000000001E-3</v>
      </c>
      <c r="E57">
        <f>IF(GainsImpToNIB!D56="","",GainsImpToNIB!D56/1000)</f>
        <v>3.8630000000000001E-3</v>
      </c>
    </row>
    <row r="58" spans="3:5">
      <c r="C58">
        <f>IF(GainsImpToNIB!B57="","",GainsImpToNIB!B57/1000)</f>
        <v>-4.5209999999999998E-3</v>
      </c>
      <c r="D58">
        <f>IF(GainsImpToNIB!C57="","",GainsImpToNIB!C57/1000)</f>
        <v>-4.5209999999999998E-3</v>
      </c>
      <c r="E58">
        <f>IF(GainsImpToNIB!D57="","",GainsImpToNIB!D57/1000)</f>
        <v>-4.5209999999999998E-3</v>
      </c>
    </row>
    <row r="59" spans="3:5">
      <c r="C59">
        <f>IF(GainsImpToNIB!B58="","",GainsImpToNIB!B58/1000)</f>
        <v>-3.2919999999999998E-3</v>
      </c>
      <c r="D59">
        <f>IF(GainsImpToNIB!C58="","",GainsImpToNIB!C58/1000)</f>
        <v>-3.2919999999999998E-3</v>
      </c>
      <c r="E59">
        <f>IF(GainsImpToNIB!D58="","",GainsImpToNIB!D58/1000)</f>
        <v>-3.2919999999999998E-3</v>
      </c>
    </row>
    <row r="60" spans="3:5">
      <c r="C60">
        <f>IF(GainsImpToNIB!B59="","",GainsImpToNIB!B59/1000)</f>
        <v>2.0279999999999999E-3</v>
      </c>
      <c r="D60">
        <f>IF(GainsImpToNIB!C59="","",GainsImpToNIB!C59/1000)</f>
        <v>2.0279999999999999E-3</v>
      </c>
      <c r="E60">
        <f>IF(GainsImpToNIB!D59="","",GainsImpToNIB!D59/1000)</f>
        <v>2.0279999999999999E-3</v>
      </c>
    </row>
    <row r="61" spans="3:5">
      <c r="C61">
        <f>IF(GainsImpToNIB!B60="","",GainsImpToNIB!B60/1000)</f>
        <v>7.5000000000000002E-4</v>
      </c>
      <c r="D61">
        <f>IF(GainsImpToNIB!C60="","",GainsImpToNIB!C60/1000)</f>
        <v>7.5000000000000002E-4</v>
      </c>
      <c r="E61">
        <f>IF(GainsImpToNIB!D60="","",GainsImpToNIB!D60/1000)</f>
        <v>7.5000000000000002E-4</v>
      </c>
    </row>
    <row r="62" spans="3:5">
      <c r="C62">
        <f>IF(GainsImpToNIB!B61="","",GainsImpToNIB!B61/1000)</f>
        <v>5.9439999999999996E-3</v>
      </c>
      <c r="D62">
        <f>IF(GainsImpToNIB!C61="","",GainsImpToNIB!C61/1000)</f>
        <v>5.9439999999999996E-3</v>
      </c>
      <c r="E62">
        <f>IF(GainsImpToNIB!D61="","",GainsImpToNIB!D61/1000)</f>
        <v>5.9439999999999996E-3</v>
      </c>
    </row>
    <row r="63" spans="3:5">
      <c r="C63">
        <f>IF(GainsImpToNIB!B62="","",GainsImpToNIB!B62/1000)</f>
        <v>6.4560000000000008E-3</v>
      </c>
      <c r="D63">
        <f>IF(GainsImpToNIB!C62="","",GainsImpToNIB!C62/1000)</f>
        <v>6.4560000000000008E-3</v>
      </c>
      <c r="E63">
        <f>IF(GainsImpToNIB!D62="","",GainsImpToNIB!D62/1000)</f>
        <v>6.4560000000000008E-3</v>
      </c>
    </row>
    <row r="64" spans="3:5">
      <c r="C64">
        <f>IF(GainsImpToNIB!B63="","",GainsImpToNIB!B63/1000)</f>
        <v>9.0840000000000001E-3</v>
      </c>
      <c r="D64">
        <f>IF(GainsImpToNIB!C63="","",GainsImpToNIB!C63/1000)</f>
        <v>9.0840000000000001E-3</v>
      </c>
      <c r="E64">
        <f>IF(GainsImpToNIB!D63="","",GainsImpToNIB!D63/1000)</f>
        <v>9.0840000000000001E-3</v>
      </c>
    </row>
    <row r="65" spans="3:5">
      <c r="C65" t="str">
        <f>IF(GainsImpToNIB!B64="","",GainsImpToNIB!B64/1000)</f>
        <v/>
      </c>
      <c r="D65" t="str">
        <f>IF(GainsImpToNIB!C64="","",GainsImpToNIB!C64/1000)</f>
        <v/>
      </c>
      <c r="E65" t="str">
        <f>IF(GainsImpToNIB!D64="","",GainsImpToNIB!D64/1000)</f>
        <v/>
      </c>
    </row>
    <row r="66" spans="3:5">
      <c r="C66" t="str">
        <f>IF(GainsImpToNIB!B65="","",GainsImpToNIB!B65/1000)</f>
        <v/>
      </c>
      <c r="D66" t="str">
        <f>IF(GainsImpToNIB!C65="","",GainsImpToNIB!C65/1000)</f>
        <v/>
      </c>
      <c r="E66" t="str">
        <f>IF(GainsImpToNIB!D65="","",GainsImpToNIB!D65/1000)</f>
        <v/>
      </c>
    </row>
    <row r="67" spans="3:5">
      <c r="C67" t="str">
        <f>IF(GainsImpToNIB!B66="","",GainsImpToNIB!B66/1000)</f>
        <v/>
      </c>
      <c r="D67" t="str">
        <f>IF(GainsImpToNIB!C66="","",GainsImpToNIB!C66/1000)</f>
        <v/>
      </c>
      <c r="E67" t="str">
        <f>IF(GainsImpToNIB!D66="","",GainsImpToNIB!D66/1000)</f>
        <v/>
      </c>
    </row>
    <row r="68" spans="3:5">
      <c r="C68" t="str">
        <f>IF(GainsImpToNIB!B67="","",GainsImpToNIB!B67/1000)</f>
        <v/>
      </c>
      <c r="D68" t="str">
        <f>IF(GainsImpToNIB!C67="","",GainsImpToNIB!C67/1000)</f>
        <v/>
      </c>
      <c r="E68" t="str">
        <f>IF(GainsImpToNIB!D67="","",GainsImpToNIB!D67/1000)</f>
        <v/>
      </c>
    </row>
    <row r="69" spans="3:5">
      <c r="C69" t="str">
        <f>IF(GainsImpToNIB!B68="","",GainsImpToNIB!B68/1000)</f>
        <v/>
      </c>
      <c r="D69" t="str">
        <f>IF(GainsImpToNIB!C68="","",GainsImpToNIB!C68/1000)</f>
        <v/>
      </c>
      <c r="E69" t="str">
        <f>IF(GainsImpToNIB!D68="","",GainsImpToNIB!D68/1000)</f>
        <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1854</vt:i4>
      </vt:variant>
    </vt:vector>
  </HeadingPairs>
  <TitlesOfParts>
    <vt:vector size="188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2019-01-15T22:47:05Z</dcterms:modified>
</cp:coreProperties>
</file>