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Current Projects\API\CBRFC Ensemble\"/>
    </mc:Choice>
  </mc:AlternateContent>
  <bookViews>
    <workbookView xWindow="0" yWindow="0" windowWidth="28800" windowHeight="13935" tabRatio="907" firstSheet="22" activeTab="22"/>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L83" i="29" l="1"/>
  <c r="I83" i="29"/>
  <c r="H83" i="29"/>
  <c r="E83" i="29"/>
  <c r="D83" i="29"/>
  <c r="B47" i="29"/>
  <c r="B83" i="29" s="1"/>
  <c r="C47" i="29"/>
  <c r="C83" i="29" s="1"/>
  <c r="D47" i="29"/>
  <c r="E47" i="29"/>
  <c r="F47" i="29"/>
  <c r="F83" i="29" s="1"/>
  <c r="G47" i="29"/>
  <c r="G83" i="29" s="1"/>
  <c r="H47" i="29"/>
  <c r="I47" i="29"/>
  <c r="J47" i="29"/>
  <c r="J83" i="29" s="1"/>
  <c r="K47" i="29"/>
  <c r="K83" i="29" s="1"/>
  <c r="L47" i="29"/>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35"/>
  <c r="U4" i="51"/>
  <c r="Q4" i="39"/>
  <c r="N4" i="39"/>
  <c r="AA4" i="35"/>
  <c r="O4" i="50"/>
  <c r="G4" i="52"/>
  <c r="R4" i="39"/>
  <c r="AE4" i="39"/>
  <c r="Z4" i="39"/>
  <c r="O4" i="52"/>
  <c r="L4" i="39"/>
  <c r="AC4" i="32"/>
  <c r="R4" i="35"/>
  <c r="AA4" i="39"/>
  <c r="T4" i="49"/>
  <c r="H4" i="50"/>
  <c r="AD4" i="51"/>
  <c r="Y4" i="49"/>
  <c r="Y4" i="35"/>
  <c r="AL4" i="52"/>
  <c r="G4" i="51"/>
  <c r="AG4" i="49"/>
  <c r="AE4" i="52"/>
  <c r="J4" i="51"/>
  <c r="I4" i="32"/>
  <c r="Y4" i="32"/>
  <c r="AE4" i="51"/>
  <c r="R4" i="32"/>
  <c r="AB4" i="50"/>
  <c r="G4" i="35"/>
  <c r="AM4" i="32"/>
  <c r="AH4" i="52"/>
  <c r="E4" i="35"/>
  <c r="P4" i="39"/>
  <c r="AK4" i="51"/>
  <c r="V4" i="49"/>
  <c r="X4" i="52"/>
  <c r="U4" i="35"/>
  <c r="AA4" i="32"/>
  <c r="L4" i="35"/>
  <c r="P4" i="49"/>
  <c r="AF4" i="35"/>
  <c r="AB4" i="51"/>
  <c r="AC4" i="52"/>
  <c r="AB4" i="32"/>
  <c r="U4" i="49"/>
  <c r="AH4" i="51"/>
  <c r="F4" i="39"/>
  <c r="AB4" i="49"/>
  <c r="F4" i="35"/>
  <c r="X4" i="50"/>
  <c r="T4" i="51"/>
  <c r="X4" i="32"/>
  <c r="E4" i="39"/>
  <c r="AI4" i="51"/>
  <c r="U4" i="50"/>
  <c r="T4" i="50"/>
  <c r="AL4" i="49"/>
  <c r="AM4" i="50"/>
  <c r="Z4" i="49"/>
  <c r="W4" i="52"/>
  <c r="AK4" i="32"/>
  <c r="I4" i="35"/>
  <c r="N4" i="49"/>
  <c r="I4" i="49"/>
  <c r="AE4" i="49"/>
  <c r="AM4" i="39"/>
  <c r="S4" i="32"/>
  <c r="P4" i="51"/>
  <c r="AA4" i="52"/>
  <c r="AC4" i="49"/>
  <c r="AK4" i="39"/>
  <c r="AJ4" i="52"/>
  <c r="L4" i="32"/>
  <c r="O4" i="51"/>
  <c r="M4" i="49"/>
  <c r="N4" i="32"/>
  <c r="AJ4" i="39"/>
  <c r="J4" i="52"/>
  <c r="AB4" i="39"/>
  <c r="AM4" i="51"/>
  <c r="E4" i="32"/>
  <c r="AJ4" i="50"/>
  <c r="W4" i="51"/>
  <c r="X4" i="39"/>
  <c r="AG4" i="51"/>
  <c r="F4" i="49"/>
  <c r="M4" i="32"/>
  <c r="V4" i="39"/>
  <c r="AI4" i="39"/>
  <c r="AJ4" i="32"/>
  <c r="AD4" i="35"/>
  <c r="AK4" i="50"/>
  <c r="H4" i="35"/>
  <c r="J4" i="32"/>
  <c r="U4" i="39"/>
  <c r="AH4" i="35"/>
  <c r="AJ4" i="35"/>
  <c r="W4" i="39"/>
  <c r="AC4" i="51"/>
  <c r="Q4" i="51"/>
  <c r="U4" i="52"/>
  <c r="AE4" i="32"/>
  <c r="AM4" i="52"/>
  <c r="S4" i="35"/>
  <c r="AA4" i="49"/>
  <c r="AL4" i="51"/>
  <c r="T4" i="32"/>
  <c r="Q4" i="49"/>
  <c r="H4" i="52"/>
  <c r="L4" i="49"/>
  <c r="Z4" i="35"/>
  <c r="AE4" i="50"/>
  <c r="E4" i="51"/>
  <c r="P4" i="32"/>
  <c r="AB4" i="52"/>
  <c r="AK4" i="35"/>
  <c r="M4" i="52"/>
  <c r="W4" i="50"/>
  <c r="O4" i="49"/>
  <c r="K4" i="39"/>
  <c r="Q4" i="35"/>
  <c r="AF4" i="39"/>
  <c r="Q4" i="32"/>
  <c r="X4" i="35"/>
  <c r="Y4" i="50"/>
  <c r="Z4" i="50"/>
  <c r="E4" i="52"/>
  <c r="AF4" i="50"/>
  <c r="J4" i="35"/>
  <c r="J4" i="50"/>
  <c r="U5" i="25" l="1"/>
  <c r="U6" i="25" l="1"/>
  <c r="V4" i="25"/>
  <c r="W4" i="25"/>
  <c r="M4" i="51"/>
  <c r="L4" i="51"/>
  <c r="AL4" i="50"/>
  <c r="U4" i="32"/>
  <c r="AH4" i="49"/>
  <c r="Y4" i="51"/>
  <c r="AC4" i="50"/>
  <c r="AD4" i="39"/>
  <c r="AM4" i="49"/>
  <c r="Z4" i="51"/>
  <c r="Z4" i="52"/>
  <c r="G4" i="49"/>
  <c r="AA4" i="50"/>
  <c r="AG4" i="32"/>
  <c r="P4" i="50"/>
  <c r="R4" i="52"/>
  <c r="AE4" i="35"/>
  <c r="P4" i="35"/>
  <c r="K4" i="52"/>
  <c r="W4" i="32"/>
  <c r="R4" i="51"/>
  <c r="O4" i="35"/>
  <c r="AK4" i="52"/>
  <c r="AI4" i="35"/>
  <c r="AL4" i="39"/>
  <c r="K4" i="35"/>
  <c r="J4" i="49"/>
  <c r="P4" i="52"/>
  <c r="AD4" i="49"/>
  <c r="E4" i="50"/>
  <c r="L4" i="50"/>
  <c r="K4" i="49"/>
  <c r="I4" i="39"/>
  <c r="AF4" i="52"/>
  <c r="AG4" i="39"/>
  <c r="L4" i="52"/>
  <c r="M4" i="50"/>
  <c r="N4" i="50"/>
  <c r="N4" i="35"/>
  <c r="V4" i="51"/>
  <c r="AD4" i="50"/>
  <c r="AI4" i="49"/>
  <c r="X4" i="25"/>
  <c r="W4" i="35"/>
  <c r="Y4" i="39"/>
  <c r="S4" i="52"/>
  <c r="H4" i="51"/>
  <c r="AK4" i="49"/>
  <c r="I4" i="50"/>
  <c r="T4" i="39"/>
  <c r="AI4" i="50"/>
  <c r="M4" i="35"/>
  <c r="F4" i="32"/>
  <c r="BE4" i="25"/>
  <c r="W4" i="49"/>
  <c r="S4" i="51"/>
  <c r="M4" i="39"/>
  <c r="Q4" i="50"/>
  <c r="AG4" i="50"/>
  <c r="N4" i="51"/>
  <c r="F4" i="51"/>
  <c r="AM4" i="35"/>
  <c r="AC4" i="39"/>
  <c r="AA4" i="51"/>
  <c r="AH4" i="39"/>
  <c r="AH4" i="32"/>
  <c r="V4" i="32"/>
  <c r="F4" i="50"/>
  <c r="O4" i="39"/>
  <c r="AF4" i="32"/>
  <c r="AJ4" i="49"/>
  <c r="AG4" i="52"/>
  <c r="Q4" i="52"/>
  <c r="N4" i="52"/>
  <c r="Z4" i="32"/>
  <c r="AL4" i="32"/>
  <c r="T4" i="35"/>
  <c r="J4" i="39"/>
  <c r="O4" i="32"/>
  <c r="AI4" i="52"/>
  <c r="K4" i="51"/>
  <c r="AD4" i="32"/>
  <c r="AF4" i="51"/>
  <c r="R4" i="50"/>
  <c r="H4" i="49"/>
  <c r="E4" i="49"/>
  <c r="R4" i="49"/>
  <c r="AH4" i="50"/>
  <c r="X4" i="51"/>
  <c r="I4" i="51"/>
  <c r="K4" i="32"/>
  <c r="X4" i="49"/>
  <c r="S4" i="50"/>
  <c r="V4" i="52"/>
  <c r="AB4" i="35"/>
  <c r="AL4" i="35"/>
  <c r="H4" i="39"/>
  <c r="K4" i="50"/>
  <c r="AG4" i="35"/>
  <c r="S4" i="39"/>
  <c r="G4" i="50"/>
  <c r="Y4" i="52"/>
  <c r="AJ4" i="51"/>
  <c r="V4" i="35"/>
  <c r="AF4" i="49"/>
  <c r="AM4" i="25"/>
  <c r="V4" i="50"/>
  <c r="T4" i="52"/>
  <c r="H4" i="32"/>
  <c r="AD4" i="52"/>
  <c r="AI4" i="32"/>
  <c r="F4" i="52"/>
  <c r="S4" i="49"/>
  <c r="G4" i="32"/>
  <c r="I4" i="52"/>
  <c r="G4" i="39"/>
  <c r="U7" i="25" l="1"/>
  <c r="Z4" i="25"/>
  <c r="AN4" i="25"/>
  <c r="AV4" i="25"/>
  <c r="AC4" i="25"/>
  <c r="BA4" i="25"/>
  <c r="AK4" i="25"/>
  <c r="AP4" i="25"/>
  <c r="AA4" i="25"/>
  <c r="AJ4" i="25"/>
  <c r="AF4" i="25"/>
  <c r="AQ4" i="25"/>
  <c r="AY4" i="25"/>
  <c r="AO4" i="25"/>
  <c r="BG4" i="25"/>
  <c r="AR4" i="25"/>
  <c r="AS4" i="25"/>
  <c r="AU4" i="25"/>
  <c r="AI4" i="25"/>
  <c r="AW4" i="25"/>
  <c r="AG4" i="25"/>
  <c r="AE4" i="25"/>
  <c r="BD4" i="25"/>
  <c r="BB4" i="25"/>
  <c r="AT4" i="25"/>
  <c r="AD4" i="25"/>
  <c r="BC4" i="25"/>
  <c r="AL4" i="25"/>
  <c r="Y4" i="25"/>
  <c r="AZ4" i="25"/>
  <c r="AB4" i="25"/>
  <c r="AH4" i="25"/>
  <c r="BF4" i="25"/>
  <c r="AX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N:\COM460\RiverWare Models\Monthly Models\MTOM_Production\_FEB18\Inflow Forecasts\ESP Traces\BMDC2.espmvol.txt">
      <textFields>
        <textField/>
      </textFields>
    </textPr>
  </connection>
  <connection id="2" name="CLSC2.espmvol" type="6" refreshedVersion="0" deleted="1" background="1" saveData="1">
    <textPr prompt="0" sourceFile="N:\COM460\RiverWare Models\Monthly Models\MTOM_Production\_FEB18\Inflow Forecasts\ESP 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N:\COM460\RiverWare Models\Monthly Models\MTOM_Production\_FEB18\Inflow Forecasts\ESP Traces\DRGC2.espmvol.txt">
      <textFields>
        <textField/>
      </textFields>
    </textPr>
  </connection>
  <connection id="6" name="GBRW4.espmvol" type="6" refreshedVersion="0" deleted="1" background="1" saveData="1">
    <textPr prompt="0" sourceFile="N:\COM460\RiverWare Models\Monthly Models\MTOM_Production\_FEB18\Inflow Forecasts\ESP Traces\GBRW4.espmvol.txt">
      <textFields>
        <textField/>
      </textFields>
    </textPr>
  </connection>
  <connection id="7" name="GJLOC.espmvol" type="6" refreshedVersion="0" deleted="1" background="1" saveData="1">
    <textPr prompt="0" sourceFile="N:\COM460\RiverWare Models\Monthly Models\MTOM_Production\_FEB18\Inflow Forecasts\ESP Traces\GJLOC.espmvol.txt">
      <textFields>
        <textField/>
      </textFields>
    </textPr>
  </connection>
  <connection id="8" name="GLDA3.espmvol" type="6" refreshedVersion="0" deleted="1" background="1" saveData="1">
    <textPr prompt="0" sourceFile="N:\COM460\RiverWare Models\Monthly Models\MTOM_Production\_FEB18\Inflow Forecasts\ESP Traces\GLDA3.espmvol.txt">
      <textFields>
        <textField/>
      </textFields>
    </textPr>
  </connection>
  <connection id="9" name="GRNU1.espmvol" type="6" refreshedVersion="0" deleted="1" background="1" saveData="1">
    <textPr prompt="0" sourceFile="N:\COM460\RiverWare Models\Monthly Models\MTOM_Production\_FEB18\Inflow Forecasts\ESP Traces\GRNU1.espmvol.txt">
      <textFields>
        <textField/>
      </textFields>
    </textPr>
  </connection>
  <connection id="10" name="MPSC2.espmvol" type="6" refreshedVersion="0" deleted="1" background="1" saveData="1">
    <textPr prompt="0" sourceFile="N:\COM460\RiverWare Models\Monthly Models\MTOM_Production\_FEB18\Inflow Forecasts\ESP Traces\MPSC2.espmvol.txt">
      <textFields>
        <textField/>
      </textFields>
    </textPr>
  </connection>
  <connection id="11" name="NVRN5.espmvol" type="6" refreshedVersion="0" deleted="1" background="1" saveData="1">
    <textPr prompt="0" sourceFile="N:\COM460\RiverWare Models\Monthly Models\MTOM_Production\_FEB18\Inflow Forecasts\ESP Traces\NVRN5.espmvol.txt">
      <textFields>
        <textField/>
      </textFields>
    </textPr>
  </connection>
  <connection id="12" name="TPIC2.espmvol" type="6" refreshedVersion="0" deleted="1" background="1" saveData="1">
    <textPr prompt="0" sourceFile="N:\COM460\RiverWare Models\Monthly Models\MTOM_Production\_FEB18\Inflow Forecasts\ESP Traces\TPIC2.espmvol.txt">
      <textFields>
        <textField/>
      </textFields>
    </textPr>
  </connection>
  <connection id="13" name="VCRC2.espmvol" type="6" refreshedVersion="0" deleted="1" background="1" saveData="1">
    <textPr prompt="0" sourceFile="N:\COM460\RiverWare Models\Monthly Models\MTOM_Production\_FEB18\Inflow Forecasts\ESP Traces\VCRC2.espmvol.txt">
      <textFields>
        <textField/>
      </textFields>
    </textPr>
  </connection>
  <connection id="14" name="YDLC2.espmvol" type="6" refreshedVersion="0" deleted="1" background="1" saveData="1">
    <textPr prompt="0" sourceFile="N:\COM460\RiverWare Models\Monthly Models\MTOM_Production\_FEB18\Inflow Forecasts\ESP Traces\YDLC2.espmvol.txt">
      <textFields>
        <textField/>
      </textFields>
    </textPr>
  </connection>
</connections>
</file>

<file path=xl/sharedStrings.xml><?xml version="1.0" encoding="utf-8"?>
<sst xmlns="http://schemas.openxmlformats.org/spreadsheetml/2006/main" count="3594" uniqueCount="252">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</sst>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Comparison!$Y$4:$Y$71</c:f>
              <c:numCache>
                <c:formatCode>0.00</c:formatCode>
                <c:ptCount val="68"/>
                <c:pt idx="0">
                  <c:v>21.445</c:v>
                </c:pt>
                <c:pt idx="1">
                  <c:v>25.594999999999999</c:v>
                </c:pt>
                <c:pt idx="2">
                  <c:v>57.762</c:v>
                </c:pt>
                <c:pt idx="3">
                  <c:v>142.32599999999999</c:v>
                </c:pt>
                <c:pt idx="4">
                  <c:v>132.04900000000001</c:v>
                </c:pt>
                <c:pt idx="5">
                  <c:v>54.734000000000002</c:v>
                </c:pt>
                <c:pt idx="6">
                  <c:v>31.347000000000001</c:v>
                </c:pt>
                <c:pt idx="7">
                  <c:v>25.282</c:v>
                </c:pt>
                <c:pt idx="8">
                  <c:v>26.658999999999999</c:v>
                </c:pt>
                <c:pt idx="9">
                  <c:v>24.382999999999999</c:v>
                </c:pt>
                <c:pt idx="10">
                  <c:v>20.07</c:v>
                </c:pt>
                <c:pt idx="11">
                  <c:v>17.486000000000001</c:v>
                </c:pt>
                <c:pt idx="12">
                  <c:v>14.590999999999999</c:v>
                </c:pt>
                <c:pt idx="13">
                  <c:v>24.782</c:v>
                </c:pt>
                <c:pt idx="14">
                  <c:v>42.454000000000001</c:v>
                </c:pt>
                <c:pt idx="15">
                  <c:v>148.46</c:v>
                </c:pt>
                <c:pt idx="16">
                  <c:v>294.64499999999998</c:v>
                </c:pt>
                <c:pt idx="17">
                  <c:v>173.59800000000001</c:v>
                </c:pt>
                <c:pt idx="18">
                  <c:v>88.668000000000006</c:v>
                </c:pt>
                <c:pt idx="19">
                  <c:v>72.47</c:v>
                </c:pt>
                <c:pt idx="20">
                  <c:v>45.502000000000002</c:v>
                </c:pt>
                <c:pt idx="21">
                  <c:v>31.236000000000001</c:v>
                </c:pt>
                <c:pt idx="22">
                  <c:v>27.44</c:v>
                </c:pt>
                <c:pt idx="23">
                  <c:v>24.515999999999998</c:v>
                </c:pt>
                <c:pt idx="24">
                  <c:v>21.361000000000001</c:v>
                </c:pt>
                <c:pt idx="25">
                  <c:v>32.481000000000002</c:v>
                </c:pt>
                <c:pt idx="26">
                  <c:v>40.088000000000001</c:v>
                </c:pt>
                <c:pt idx="27">
                  <c:v>145.87799999999999</c:v>
                </c:pt>
                <c:pt idx="28">
                  <c:v>367.25700000000001</c:v>
                </c:pt>
                <c:pt idx="29">
                  <c:v>209.82400000000001</c:v>
                </c:pt>
                <c:pt idx="30">
                  <c:v>80.825999999999993</c:v>
                </c:pt>
                <c:pt idx="31">
                  <c:v>40.822000000000003</c:v>
                </c:pt>
                <c:pt idx="32">
                  <c:v>34.093000000000004</c:v>
                </c:pt>
                <c:pt idx="33">
                  <c:v>29.106999999999999</c:v>
                </c:pt>
                <c:pt idx="34">
                  <c:v>27.931000000000001</c:v>
                </c:pt>
                <c:pt idx="35">
                  <c:v>26.748999999999999</c:v>
                </c:pt>
                <c:pt idx="36">
                  <c:v>20.614000000000001</c:v>
                </c:pt>
                <c:pt idx="37">
                  <c:v>21.056000000000001</c:v>
                </c:pt>
                <c:pt idx="38">
                  <c:v>44.856999999999999</c:v>
                </c:pt>
                <c:pt idx="39">
                  <c:v>448.60899999999998</c:v>
                </c:pt>
                <c:pt idx="40">
                  <c:v>679.173</c:v>
                </c:pt>
                <c:pt idx="41">
                  <c:v>322.15499999999997</c:v>
                </c:pt>
                <c:pt idx="42">
                  <c:v>120.468</c:v>
                </c:pt>
                <c:pt idx="43">
                  <c:v>67.882999999999996</c:v>
                </c:pt>
                <c:pt idx="44">
                  <c:v>57.37</c:v>
                </c:pt>
                <c:pt idx="45">
                  <c:v>46.323999999999998</c:v>
                </c:pt>
                <c:pt idx="46">
                  <c:v>40.777000000000001</c:v>
                </c:pt>
                <c:pt idx="47">
                  <c:v>36.518000000000001</c:v>
                </c:pt>
                <c:pt idx="48">
                  <c:v>30.361999999999998</c:v>
                </c:pt>
                <c:pt idx="49">
                  <c:v>44.317</c:v>
                </c:pt>
                <c:pt idx="50">
                  <c:v>97.188000000000002</c:v>
                </c:pt>
                <c:pt idx="51">
                  <c:v>380.30799999999999</c:v>
                </c:pt>
                <c:pt idx="52">
                  <c:v>397.61399999999998</c:v>
                </c:pt>
                <c:pt idx="53">
                  <c:v>128.441</c:v>
                </c:pt>
                <c:pt idx="54">
                  <c:v>58.953000000000003</c:v>
                </c:pt>
                <c:pt idx="55">
                  <c:v>56.505000000000003</c:v>
                </c:pt>
                <c:pt idx="56">
                  <c:v>86.087000000000003</c:v>
                </c:pt>
                <c:pt idx="57">
                  <c:v>50.209000000000003</c:v>
                </c:pt>
                <c:pt idx="58">
                  <c:v>36.198999999999998</c:v>
                </c:pt>
                <c:pt idx="59">
                  <c:v>31.292000000000002</c:v>
                </c:pt>
                <c:pt idx="60">
                  <c:v>40.006999999999998</c:v>
                </c:pt>
                <c:pt idx="61">
                  <c:v>71.236000000000004</c:v>
                </c:pt>
                <c:pt idx="62">
                  <c:v>122.283</c:v>
                </c:pt>
                <c:pt idx="63">
                  <c:v>326.28199999999998</c:v>
                </c:pt>
                <c:pt idx="64">
                  <c:v>402.66399999999999</c:v>
                </c:pt>
                <c:pt idx="65">
                  <c:v>169.40899999999999</c:v>
                </c:pt>
                <c:pt idx="66">
                  <c:v>64.787999999999997</c:v>
                </c:pt>
                <c:pt idx="67">
                  <c:v>62.319000000000003</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Comparison!$Z$4:$Z$71</c:f>
              <c:numCache>
                <c:formatCode>0.00</c:formatCode>
                <c:ptCount val="68"/>
                <c:pt idx="0">
                  <c:v>20.135000000000002</c:v>
                </c:pt>
                <c:pt idx="1">
                  <c:v>30.11</c:v>
                </c:pt>
                <c:pt idx="2">
                  <c:v>34.139000000000003</c:v>
                </c:pt>
                <c:pt idx="3">
                  <c:v>106.33499999999999</c:v>
                </c:pt>
                <c:pt idx="4">
                  <c:v>162.161</c:v>
                </c:pt>
                <c:pt idx="5">
                  <c:v>82.504999999999995</c:v>
                </c:pt>
                <c:pt idx="6">
                  <c:v>52.29</c:v>
                </c:pt>
                <c:pt idx="7">
                  <c:v>51.991999999999997</c:v>
                </c:pt>
                <c:pt idx="8">
                  <c:v>36.387999999999998</c:v>
                </c:pt>
                <c:pt idx="9">
                  <c:v>25.170999999999999</c:v>
                </c:pt>
                <c:pt idx="10">
                  <c:v>22.015000000000001</c:v>
                </c:pt>
                <c:pt idx="11">
                  <c:v>19.687999999999999</c:v>
                </c:pt>
                <c:pt idx="12">
                  <c:v>16.649999999999999</c:v>
                </c:pt>
                <c:pt idx="13">
                  <c:v>27.893999999999998</c:v>
                </c:pt>
                <c:pt idx="14">
                  <c:v>34.390999999999998</c:v>
                </c:pt>
                <c:pt idx="15">
                  <c:v>122.98099999999999</c:v>
                </c:pt>
                <c:pt idx="16">
                  <c:v>349.79700000000003</c:v>
                </c:pt>
                <c:pt idx="17">
                  <c:v>211.983</c:v>
                </c:pt>
                <c:pt idx="18">
                  <c:v>80.519000000000005</c:v>
                </c:pt>
                <c:pt idx="19">
                  <c:v>39.764000000000003</c:v>
                </c:pt>
                <c:pt idx="20">
                  <c:v>32.92</c:v>
                </c:pt>
                <c:pt idx="21">
                  <c:v>28.099</c:v>
                </c:pt>
                <c:pt idx="22">
                  <c:v>26.773</c:v>
                </c:pt>
                <c:pt idx="23">
                  <c:v>25.97</c:v>
                </c:pt>
                <c:pt idx="24">
                  <c:v>20.556000000000001</c:v>
                </c:pt>
                <c:pt idx="25">
                  <c:v>20.187999999999999</c:v>
                </c:pt>
                <c:pt idx="26">
                  <c:v>43.783000000000001</c:v>
                </c:pt>
                <c:pt idx="27">
                  <c:v>445.46699999999998</c:v>
                </c:pt>
                <c:pt idx="28">
                  <c:v>677.43299999999999</c:v>
                </c:pt>
                <c:pt idx="29">
                  <c:v>322.04700000000003</c:v>
                </c:pt>
                <c:pt idx="30">
                  <c:v>120.401</c:v>
                </c:pt>
                <c:pt idx="31">
                  <c:v>67.75</c:v>
                </c:pt>
                <c:pt idx="32">
                  <c:v>57.2</c:v>
                </c:pt>
                <c:pt idx="33">
                  <c:v>46.17</c:v>
                </c:pt>
                <c:pt idx="34">
                  <c:v>40.642000000000003</c:v>
                </c:pt>
                <c:pt idx="35">
                  <c:v>36.39</c:v>
                </c:pt>
                <c:pt idx="36">
                  <c:v>30.256</c:v>
                </c:pt>
                <c:pt idx="37">
                  <c:v>44.180999999999997</c:v>
                </c:pt>
                <c:pt idx="38">
                  <c:v>97.012</c:v>
                </c:pt>
                <c:pt idx="39">
                  <c:v>380.00700000000001</c:v>
                </c:pt>
                <c:pt idx="40">
                  <c:v>397.50200000000001</c:v>
                </c:pt>
                <c:pt idx="41">
                  <c:v>128.381</c:v>
                </c:pt>
                <c:pt idx="42">
                  <c:v>58.908000000000001</c:v>
                </c:pt>
                <c:pt idx="43">
                  <c:v>56.463999999999999</c:v>
                </c:pt>
                <c:pt idx="44">
                  <c:v>86.043000000000006</c:v>
                </c:pt>
                <c:pt idx="45">
                  <c:v>50.177</c:v>
                </c:pt>
                <c:pt idx="46">
                  <c:v>36.168999999999997</c:v>
                </c:pt>
                <c:pt idx="47">
                  <c:v>31.265999999999998</c:v>
                </c:pt>
                <c:pt idx="48">
                  <c:v>40.006999999999998</c:v>
                </c:pt>
                <c:pt idx="49">
                  <c:v>71.236000000000004</c:v>
                </c:pt>
                <c:pt idx="50">
                  <c:v>122.283</c:v>
                </c:pt>
                <c:pt idx="51">
                  <c:v>326.28199999999998</c:v>
                </c:pt>
                <c:pt idx="52">
                  <c:v>402.66399999999999</c:v>
                </c:pt>
                <c:pt idx="53">
                  <c:v>169.40899999999999</c:v>
                </c:pt>
                <c:pt idx="54">
                  <c:v>64.787999999999997</c:v>
                </c:pt>
                <c:pt idx="55">
                  <c:v>62.319000000000003</c:v>
                </c:pt>
                <c:pt idx="56">
                  <c:v>68.412999999999997</c:v>
                </c:pt>
                <c:pt idx="57">
                  <c:v>47.154000000000003</c:v>
                </c:pt>
                <c:pt idx="58">
                  <c:v>36.231000000000002</c:v>
                </c:pt>
                <c:pt idx="59">
                  <c:v>30.562999999999999</c:v>
                </c:pt>
                <c:pt idx="60">
                  <c:v>27.914999999999999</c:v>
                </c:pt>
                <c:pt idx="61">
                  <c:v>32.691000000000003</c:v>
                </c:pt>
                <c:pt idx="62">
                  <c:v>84.245999999999995</c:v>
                </c:pt>
                <c:pt idx="63">
                  <c:v>292.935</c:v>
                </c:pt>
                <c:pt idx="64">
                  <c:v>277.43099999999998</c:v>
                </c:pt>
                <c:pt idx="65">
                  <c:v>96.483000000000004</c:v>
                </c:pt>
                <c:pt idx="66">
                  <c:v>53.314999999999998</c:v>
                </c:pt>
                <c:pt idx="67">
                  <c:v>41.569000000000003</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Comparison!$AA$4:$AA$71</c:f>
              <c:numCache>
                <c:formatCode>0.00</c:formatCode>
                <c:ptCount val="68"/>
                <c:pt idx="0">
                  <c:v>21.245999999999999</c:v>
                </c:pt>
                <c:pt idx="1">
                  <c:v>33.895000000000003</c:v>
                </c:pt>
                <c:pt idx="2">
                  <c:v>33.548999999999999</c:v>
                </c:pt>
                <c:pt idx="3">
                  <c:v>110.544</c:v>
                </c:pt>
                <c:pt idx="4">
                  <c:v>281.90100000000001</c:v>
                </c:pt>
                <c:pt idx="5">
                  <c:v>182.11099999999999</c:v>
                </c:pt>
                <c:pt idx="6">
                  <c:v>67.247</c:v>
                </c:pt>
                <c:pt idx="7">
                  <c:v>34.433</c:v>
                </c:pt>
                <c:pt idx="8">
                  <c:v>31.321000000000002</c:v>
                </c:pt>
                <c:pt idx="9">
                  <c:v>26.922000000000001</c:v>
                </c:pt>
                <c:pt idx="10">
                  <c:v>25.741</c:v>
                </c:pt>
                <c:pt idx="11">
                  <c:v>25.082000000000001</c:v>
                </c:pt>
                <c:pt idx="12">
                  <c:v>19.164000000000001</c:v>
                </c:pt>
                <c:pt idx="13">
                  <c:v>19.5</c:v>
                </c:pt>
                <c:pt idx="14">
                  <c:v>42.037999999999997</c:v>
                </c:pt>
                <c:pt idx="15">
                  <c:v>412.303</c:v>
                </c:pt>
                <c:pt idx="16">
                  <c:v>677.31700000000001</c:v>
                </c:pt>
                <c:pt idx="17">
                  <c:v>331.678</c:v>
                </c:pt>
                <c:pt idx="18">
                  <c:v>122.566</c:v>
                </c:pt>
                <c:pt idx="19">
                  <c:v>68.53</c:v>
                </c:pt>
                <c:pt idx="20">
                  <c:v>57.429000000000002</c:v>
                </c:pt>
                <c:pt idx="21">
                  <c:v>46.341000000000001</c:v>
                </c:pt>
                <c:pt idx="22">
                  <c:v>40.661999999999999</c:v>
                </c:pt>
                <c:pt idx="23">
                  <c:v>36.406999999999996</c:v>
                </c:pt>
                <c:pt idx="24">
                  <c:v>31.271000000000001</c:v>
                </c:pt>
                <c:pt idx="25">
                  <c:v>44.124000000000002</c:v>
                </c:pt>
                <c:pt idx="26">
                  <c:v>96.888000000000005</c:v>
                </c:pt>
                <c:pt idx="27">
                  <c:v>381.20400000000001</c:v>
                </c:pt>
                <c:pt idx="28">
                  <c:v>398.31900000000002</c:v>
                </c:pt>
                <c:pt idx="29">
                  <c:v>128.893</c:v>
                </c:pt>
                <c:pt idx="30">
                  <c:v>59.103000000000002</c:v>
                </c:pt>
                <c:pt idx="31">
                  <c:v>56.527000000000001</c:v>
                </c:pt>
                <c:pt idx="32">
                  <c:v>86.054000000000002</c:v>
                </c:pt>
                <c:pt idx="33">
                  <c:v>50.185000000000002</c:v>
                </c:pt>
                <c:pt idx="34">
                  <c:v>36.182000000000002</c:v>
                </c:pt>
                <c:pt idx="35">
                  <c:v>31.273</c:v>
                </c:pt>
                <c:pt idx="36">
                  <c:v>40.024999999999999</c:v>
                </c:pt>
                <c:pt idx="37">
                  <c:v>71.251000000000005</c:v>
                </c:pt>
                <c:pt idx="38">
                  <c:v>122.277</c:v>
                </c:pt>
                <c:pt idx="39">
                  <c:v>326.28399999999999</c:v>
                </c:pt>
                <c:pt idx="40">
                  <c:v>402.68200000000002</c:v>
                </c:pt>
                <c:pt idx="41">
                  <c:v>169.41499999999999</c:v>
                </c:pt>
                <c:pt idx="42">
                  <c:v>64.792000000000002</c:v>
                </c:pt>
                <c:pt idx="43">
                  <c:v>62.320999999999998</c:v>
                </c:pt>
                <c:pt idx="44">
                  <c:v>68.415000000000006</c:v>
                </c:pt>
                <c:pt idx="45">
                  <c:v>47.156999999999996</c:v>
                </c:pt>
                <c:pt idx="46">
                  <c:v>36.234999999999999</c:v>
                </c:pt>
                <c:pt idx="47">
                  <c:v>30.565999999999999</c:v>
                </c:pt>
                <c:pt idx="48">
                  <c:v>27.914999999999999</c:v>
                </c:pt>
                <c:pt idx="49">
                  <c:v>32.691000000000003</c:v>
                </c:pt>
                <c:pt idx="50">
                  <c:v>84.245999999999995</c:v>
                </c:pt>
                <c:pt idx="51">
                  <c:v>292.935</c:v>
                </c:pt>
                <c:pt idx="52">
                  <c:v>277.43099999999998</c:v>
                </c:pt>
                <c:pt idx="53">
                  <c:v>96.483000000000004</c:v>
                </c:pt>
                <c:pt idx="54">
                  <c:v>53.314999999999998</c:v>
                </c:pt>
                <c:pt idx="55">
                  <c:v>41.569000000000003</c:v>
                </c:pt>
                <c:pt idx="56">
                  <c:v>32.758000000000003</c:v>
                </c:pt>
                <c:pt idx="57">
                  <c:v>30.684000000000001</c:v>
                </c:pt>
                <c:pt idx="58">
                  <c:v>27.667000000000002</c:v>
                </c:pt>
                <c:pt idx="59">
                  <c:v>24.591999999999999</c:v>
                </c:pt>
                <c:pt idx="60">
                  <c:v>19.969000000000001</c:v>
                </c:pt>
                <c:pt idx="61">
                  <c:v>28.11</c:v>
                </c:pt>
                <c:pt idx="62">
                  <c:v>64.037000000000006</c:v>
                </c:pt>
                <c:pt idx="63">
                  <c:v>141.50200000000001</c:v>
                </c:pt>
                <c:pt idx="64">
                  <c:v>175.07499999999999</c:v>
                </c:pt>
                <c:pt idx="65">
                  <c:v>72.004000000000005</c:v>
                </c:pt>
                <c:pt idx="66">
                  <c:v>40.902000000000001</c:v>
                </c:pt>
                <c:pt idx="67">
                  <c:v>39.262</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Comparison!$AB$4:$AB$71</c:f>
              <c:numCache>
                <c:formatCode>0.00</c:formatCode>
                <c:ptCount val="68"/>
                <c:pt idx="0">
                  <c:v>19.972999999999999</c:v>
                </c:pt>
                <c:pt idx="1">
                  <c:v>22.321000000000002</c:v>
                </c:pt>
                <c:pt idx="2">
                  <c:v>28.675999999999998</c:v>
                </c:pt>
                <c:pt idx="3">
                  <c:v>191.017</c:v>
                </c:pt>
                <c:pt idx="4">
                  <c:v>274.57499999999999</c:v>
                </c:pt>
                <c:pt idx="5">
                  <c:v>144.506</c:v>
                </c:pt>
                <c:pt idx="6">
                  <c:v>64.628</c:v>
                </c:pt>
                <c:pt idx="7">
                  <c:v>40.140999999999998</c:v>
                </c:pt>
                <c:pt idx="8">
                  <c:v>37.78</c:v>
                </c:pt>
                <c:pt idx="9">
                  <c:v>30.262</c:v>
                </c:pt>
                <c:pt idx="10">
                  <c:v>26.157</c:v>
                </c:pt>
                <c:pt idx="11">
                  <c:v>23.454999999999998</c:v>
                </c:pt>
                <c:pt idx="12">
                  <c:v>19.641999999999999</c:v>
                </c:pt>
                <c:pt idx="13">
                  <c:v>31.407</c:v>
                </c:pt>
                <c:pt idx="14">
                  <c:v>76.870999999999995</c:v>
                </c:pt>
                <c:pt idx="15">
                  <c:v>327.27699999999999</c:v>
                </c:pt>
                <c:pt idx="16">
                  <c:v>387.233</c:v>
                </c:pt>
                <c:pt idx="17">
                  <c:v>125.208</c:v>
                </c:pt>
                <c:pt idx="18">
                  <c:v>55.241999999999997</c:v>
                </c:pt>
                <c:pt idx="19">
                  <c:v>51.518000000000001</c:v>
                </c:pt>
                <c:pt idx="20">
                  <c:v>82.025999999999996</c:v>
                </c:pt>
                <c:pt idx="21">
                  <c:v>48.082999999999998</c:v>
                </c:pt>
                <c:pt idx="22">
                  <c:v>33.487000000000002</c:v>
                </c:pt>
                <c:pt idx="23">
                  <c:v>28.718</c:v>
                </c:pt>
                <c:pt idx="24">
                  <c:v>38.456000000000003</c:v>
                </c:pt>
                <c:pt idx="25">
                  <c:v>68.31</c:v>
                </c:pt>
                <c:pt idx="26">
                  <c:v>119.24299999999999</c:v>
                </c:pt>
                <c:pt idx="27">
                  <c:v>322.75900000000001</c:v>
                </c:pt>
                <c:pt idx="28">
                  <c:v>401.46800000000002</c:v>
                </c:pt>
                <c:pt idx="29">
                  <c:v>168.77600000000001</c:v>
                </c:pt>
                <c:pt idx="30">
                  <c:v>63.976999999999997</c:v>
                </c:pt>
                <c:pt idx="31">
                  <c:v>61.442</c:v>
                </c:pt>
                <c:pt idx="32">
                  <c:v>67.528999999999996</c:v>
                </c:pt>
                <c:pt idx="33">
                  <c:v>46.386000000000003</c:v>
                </c:pt>
                <c:pt idx="34">
                  <c:v>35.545000000000002</c:v>
                </c:pt>
                <c:pt idx="35">
                  <c:v>29.946000000000002</c:v>
                </c:pt>
                <c:pt idx="36">
                  <c:v>27.38</c:v>
                </c:pt>
                <c:pt idx="37">
                  <c:v>32.103999999999999</c:v>
                </c:pt>
                <c:pt idx="38">
                  <c:v>83.412000000000006</c:v>
                </c:pt>
                <c:pt idx="39">
                  <c:v>291.89999999999998</c:v>
                </c:pt>
                <c:pt idx="40">
                  <c:v>276.96800000000002</c:v>
                </c:pt>
                <c:pt idx="41">
                  <c:v>96.164000000000001</c:v>
                </c:pt>
                <c:pt idx="42">
                  <c:v>53.030999999999999</c:v>
                </c:pt>
                <c:pt idx="43">
                  <c:v>41.317</c:v>
                </c:pt>
                <c:pt idx="44">
                  <c:v>32.530999999999999</c:v>
                </c:pt>
                <c:pt idx="45">
                  <c:v>30.478999999999999</c:v>
                </c:pt>
                <c:pt idx="46">
                  <c:v>27.472999999999999</c:v>
                </c:pt>
                <c:pt idx="47">
                  <c:v>24.414000000000001</c:v>
                </c:pt>
                <c:pt idx="48">
                  <c:v>19.969000000000001</c:v>
                </c:pt>
                <c:pt idx="49">
                  <c:v>28.11</c:v>
                </c:pt>
                <c:pt idx="50">
                  <c:v>64.037000000000006</c:v>
                </c:pt>
                <c:pt idx="51">
                  <c:v>141.50200000000001</c:v>
                </c:pt>
                <c:pt idx="52">
                  <c:v>175.07499999999999</c:v>
                </c:pt>
                <c:pt idx="53">
                  <c:v>72.004000000000005</c:v>
                </c:pt>
                <c:pt idx="54">
                  <c:v>40.902000000000001</c:v>
                </c:pt>
                <c:pt idx="55">
                  <c:v>39.262</c:v>
                </c:pt>
                <c:pt idx="56">
                  <c:v>30.576000000000001</c:v>
                </c:pt>
                <c:pt idx="57">
                  <c:v>23.689</c:v>
                </c:pt>
                <c:pt idx="58">
                  <c:v>21.652999999999999</c:v>
                </c:pt>
                <c:pt idx="59">
                  <c:v>19.416</c:v>
                </c:pt>
                <c:pt idx="60">
                  <c:v>15.907999999999999</c:v>
                </c:pt>
                <c:pt idx="61">
                  <c:v>42.372</c:v>
                </c:pt>
                <c:pt idx="62">
                  <c:v>103.79300000000001</c:v>
                </c:pt>
                <c:pt idx="63">
                  <c:v>181.517</c:v>
                </c:pt>
                <c:pt idx="64">
                  <c:v>150.358</c:v>
                </c:pt>
                <c:pt idx="65">
                  <c:v>64.944999999999993</c:v>
                </c:pt>
                <c:pt idx="66">
                  <c:v>48.594999999999999</c:v>
                </c:pt>
                <c:pt idx="67">
                  <c:v>32.841000000000001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Comparison!$AC$4:$AC$71</c:f>
              <c:numCache>
                <c:formatCode>0.00</c:formatCode>
                <c:ptCount val="68"/>
                <c:pt idx="0">
                  <c:v>20.605</c:v>
                </c:pt>
                <c:pt idx="1">
                  <c:v>28.588999999999999</c:v>
                </c:pt>
                <c:pt idx="2">
                  <c:v>55.335000000000001</c:v>
                </c:pt>
                <c:pt idx="3">
                  <c:v>228.499</c:v>
                </c:pt>
                <c:pt idx="4">
                  <c:v>206.23400000000001</c:v>
                </c:pt>
                <c:pt idx="5">
                  <c:v>68.793999999999997</c:v>
                </c:pt>
                <c:pt idx="6">
                  <c:v>35.601999999999997</c:v>
                </c:pt>
                <c:pt idx="7">
                  <c:v>38.081000000000003</c:v>
                </c:pt>
                <c:pt idx="8">
                  <c:v>68.418999999999997</c:v>
                </c:pt>
                <c:pt idx="9">
                  <c:v>38.905000000000001</c:v>
                </c:pt>
                <c:pt idx="10">
                  <c:v>26.736999999999998</c:v>
                </c:pt>
                <c:pt idx="11">
                  <c:v>22.919</c:v>
                </c:pt>
                <c:pt idx="12">
                  <c:v>32.173999999999999</c:v>
                </c:pt>
                <c:pt idx="13">
                  <c:v>61.286999999999999</c:v>
                </c:pt>
                <c:pt idx="14">
                  <c:v>108.069</c:v>
                </c:pt>
                <c:pt idx="15">
                  <c:v>303.94499999999999</c:v>
                </c:pt>
                <c:pt idx="16">
                  <c:v>391.57799999999997</c:v>
                </c:pt>
                <c:pt idx="17">
                  <c:v>165.09800000000001</c:v>
                </c:pt>
                <c:pt idx="18">
                  <c:v>61.835999999999999</c:v>
                </c:pt>
                <c:pt idx="19">
                  <c:v>59.622999999999998</c:v>
                </c:pt>
                <c:pt idx="20">
                  <c:v>65.852999999999994</c:v>
                </c:pt>
                <c:pt idx="21">
                  <c:v>45.009</c:v>
                </c:pt>
                <c:pt idx="22">
                  <c:v>34.313000000000002</c:v>
                </c:pt>
                <c:pt idx="23">
                  <c:v>28.841999999999999</c:v>
                </c:pt>
                <c:pt idx="24">
                  <c:v>27.352</c:v>
                </c:pt>
                <c:pt idx="25">
                  <c:v>31.042000000000002</c:v>
                </c:pt>
                <c:pt idx="26">
                  <c:v>89.516999999999996</c:v>
                </c:pt>
                <c:pt idx="27">
                  <c:v>288.81099999999998</c:v>
                </c:pt>
                <c:pt idx="28">
                  <c:v>277.56</c:v>
                </c:pt>
                <c:pt idx="29">
                  <c:v>91.849000000000004</c:v>
                </c:pt>
                <c:pt idx="30">
                  <c:v>52.671999999999997</c:v>
                </c:pt>
                <c:pt idx="31">
                  <c:v>40.430999999999997</c:v>
                </c:pt>
                <c:pt idx="32">
                  <c:v>32.112000000000002</c:v>
                </c:pt>
                <c:pt idx="33">
                  <c:v>30.135999999999999</c:v>
                </c:pt>
                <c:pt idx="34">
                  <c:v>27.105</c:v>
                </c:pt>
                <c:pt idx="35">
                  <c:v>24.09</c:v>
                </c:pt>
                <c:pt idx="36">
                  <c:v>19.733000000000001</c:v>
                </c:pt>
                <c:pt idx="37">
                  <c:v>28.582999999999998</c:v>
                </c:pt>
                <c:pt idx="38">
                  <c:v>65.198999999999998</c:v>
                </c:pt>
                <c:pt idx="39">
                  <c:v>146.08600000000001</c:v>
                </c:pt>
                <c:pt idx="40">
                  <c:v>173.89699999999999</c:v>
                </c:pt>
                <c:pt idx="41">
                  <c:v>68.311999999999998</c:v>
                </c:pt>
                <c:pt idx="42">
                  <c:v>40.642000000000003</c:v>
                </c:pt>
                <c:pt idx="43">
                  <c:v>39.142000000000003</c:v>
                </c:pt>
                <c:pt idx="44">
                  <c:v>30.132000000000001</c:v>
                </c:pt>
                <c:pt idx="45">
                  <c:v>23.533999999999999</c:v>
                </c:pt>
                <c:pt idx="46">
                  <c:v>21.542000000000002</c:v>
                </c:pt>
                <c:pt idx="47">
                  <c:v>19.321999999999999</c:v>
                </c:pt>
                <c:pt idx="48">
                  <c:v>15.907999999999999</c:v>
                </c:pt>
                <c:pt idx="49">
                  <c:v>42.372</c:v>
                </c:pt>
                <c:pt idx="50">
                  <c:v>103.79300000000001</c:v>
                </c:pt>
                <c:pt idx="51">
                  <c:v>181.517</c:v>
                </c:pt>
                <c:pt idx="52">
                  <c:v>150.358</c:v>
                </c:pt>
                <c:pt idx="53">
                  <c:v>64.944999999999993</c:v>
                </c:pt>
                <c:pt idx="54">
                  <c:v>48.594999999999999</c:v>
                </c:pt>
                <c:pt idx="55">
                  <c:v>32.841000000000001</c:v>
                </c:pt>
                <c:pt idx="56">
                  <c:v>30.68</c:v>
                </c:pt>
                <c:pt idx="57">
                  <c:v>24.736000000000001</c:v>
                </c:pt>
                <c:pt idx="58">
                  <c:v>22.347999999999999</c:v>
                </c:pt>
                <c:pt idx="59">
                  <c:v>20.035</c:v>
                </c:pt>
                <c:pt idx="60">
                  <c:v>16.896999999999998</c:v>
                </c:pt>
                <c:pt idx="61">
                  <c:v>26.771000000000001</c:v>
                </c:pt>
                <c:pt idx="62">
                  <c:v>57.578000000000003</c:v>
                </c:pt>
                <c:pt idx="63">
                  <c:v>114.066</c:v>
                </c:pt>
                <c:pt idx="64">
                  <c:v>174.297</c:v>
                </c:pt>
                <c:pt idx="65">
                  <c:v>72.349000000000004</c:v>
                </c:pt>
                <c:pt idx="66">
                  <c:v>37.637999999999998</c:v>
                </c:pt>
                <c:pt idx="67">
                  <c:v>31.059000000000001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Comparison!$AD$4:$AD$71</c:f>
              <c:numCache>
                <c:formatCode>0.00</c:formatCode>
                <c:ptCount val="68"/>
                <c:pt idx="0">
                  <c:v>28.442</c:v>
                </c:pt>
                <c:pt idx="1">
                  <c:v>48.802</c:v>
                </c:pt>
                <c:pt idx="2">
                  <c:v>70.262</c:v>
                </c:pt>
                <c:pt idx="3">
                  <c:v>198.79</c:v>
                </c:pt>
                <c:pt idx="4">
                  <c:v>228.495</c:v>
                </c:pt>
                <c:pt idx="5">
                  <c:v>99.676000000000002</c:v>
                </c:pt>
                <c:pt idx="6">
                  <c:v>42.046999999999997</c:v>
                </c:pt>
                <c:pt idx="7">
                  <c:v>45.344999999999999</c:v>
                </c:pt>
                <c:pt idx="8">
                  <c:v>56.637999999999998</c:v>
                </c:pt>
                <c:pt idx="9">
                  <c:v>38.445999999999998</c:v>
                </c:pt>
                <c:pt idx="10">
                  <c:v>28.777000000000001</c:v>
                </c:pt>
                <c:pt idx="11">
                  <c:v>23.960999999999999</c:v>
                </c:pt>
                <c:pt idx="12">
                  <c:v>22.419</c:v>
                </c:pt>
                <c:pt idx="13">
                  <c:v>26.954999999999998</c:v>
                </c:pt>
                <c:pt idx="14">
                  <c:v>74.501999999999995</c:v>
                </c:pt>
                <c:pt idx="15">
                  <c:v>273.87799999999999</c:v>
                </c:pt>
                <c:pt idx="16">
                  <c:v>269.19900000000001</c:v>
                </c:pt>
                <c:pt idx="17">
                  <c:v>93.049000000000007</c:v>
                </c:pt>
                <c:pt idx="18">
                  <c:v>50.682000000000002</c:v>
                </c:pt>
                <c:pt idx="19">
                  <c:v>39.351999999999997</c:v>
                </c:pt>
                <c:pt idx="20">
                  <c:v>30.806999999999999</c:v>
                </c:pt>
                <c:pt idx="21">
                  <c:v>29.004000000000001</c:v>
                </c:pt>
                <c:pt idx="22">
                  <c:v>26.023</c:v>
                </c:pt>
                <c:pt idx="23">
                  <c:v>23.097999999999999</c:v>
                </c:pt>
                <c:pt idx="24">
                  <c:v>19.577999999999999</c:v>
                </c:pt>
                <c:pt idx="25">
                  <c:v>27.667999999999999</c:v>
                </c:pt>
                <c:pt idx="26">
                  <c:v>63.941000000000003</c:v>
                </c:pt>
                <c:pt idx="27">
                  <c:v>145.12200000000001</c:v>
                </c:pt>
                <c:pt idx="28">
                  <c:v>173.434</c:v>
                </c:pt>
                <c:pt idx="29">
                  <c:v>68.024000000000001</c:v>
                </c:pt>
                <c:pt idx="30">
                  <c:v>40.323</c:v>
                </c:pt>
                <c:pt idx="31">
                  <c:v>38.749000000000002</c:v>
                </c:pt>
                <c:pt idx="32">
                  <c:v>29.766999999999999</c:v>
                </c:pt>
                <c:pt idx="33">
                  <c:v>23.184999999999999</c:v>
                </c:pt>
                <c:pt idx="34">
                  <c:v>21.206</c:v>
                </c:pt>
                <c:pt idx="35">
                  <c:v>19.013000000000002</c:v>
                </c:pt>
                <c:pt idx="36">
                  <c:v>15.65</c:v>
                </c:pt>
                <c:pt idx="37">
                  <c:v>42.042000000000002</c:v>
                </c:pt>
                <c:pt idx="38">
                  <c:v>103.35</c:v>
                </c:pt>
                <c:pt idx="39">
                  <c:v>181.15700000000001</c:v>
                </c:pt>
                <c:pt idx="40">
                  <c:v>150.149</c:v>
                </c:pt>
                <c:pt idx="41">
                  <c:v>64.778000000000006</c:v>
                </c:pt>
                <c:pt idx="42">
                  <c:v>48.436</c:v>
                </c:pt>
                <c:pt idx="43">
                  <c:v>32.707000000000001</c:v>
                </c:pt>
                <c:pt idx="44">
                  <c:v>30.565000000000001</c:v>
                </c:pt>
                <c:pt idx="45">
                  <c:v>24.643999999999998</c:v>
                </c:pt>
                <c:pt idx="46">
                  <c:v>22.242000000000001</c:v>
                </c:pt>
                <c:pt idx="47">
                  <c:v>19.937000000000001</c:v>
                </c:pt>
                <c:pt idx="48">
                  <c:v>16.896999999999998</c:v>
                </c:pt>
                <c:pt idx="49">
                  <c:v>26.771000000000001</c:v>
                </c:pt>
                <c:pt idx="50">
                  <c:v>57.578000000000003</c:v>
                </c:pt>
                <c:pt idx="51">
                  <c:v>114.066</c:v>
                </c:pt>
                <c:pt idx="52">
                  <c:v>174.297</c:v>
                </c:pt>
                <c:pt idx="53">
                  <c:v>72.349000000000004</c:v>
                </c:pt>
                <c:pt idx="54">
                  <c:v>37.637999999999998</c:v>
                </c:pt>
                <c:pt idx="55">
                  <c:v>31.059000000000001</c:v>
                </c:pt>
                <c:pt idx="56">
                  <c:v>46.9</c:v>
                </c:pt>
                <c:pt idx="57">
                  <c:v>39.247</c:v>
                </c:pt>
                <c:pt idx="58">
                  <c:v>27.88</c:v>
                </c:pt>
                <c:pt idx="59">
                  <c:v>22.117000000000001</c:v>
                </c:pt>
                <c:pt idx="60">
                  <c:v>19.021000000000001</c:v>
                </c:pt>
                <c:pt idx="61">
                  <c:v>27.498000000000001</c:v>
                </c:pt>
                <c:pt idx="62">
                  <c:v>51.719000000000001</c:v>
                </c:pt>
                <c:pt idx="63">
                  <c:v>158.71299999999999</c:v>
                </c:pt>
                <c:pt idx="64">
                  <c:v>275.70499999999998</c:v>
                </c:pt>
                <c:pt idx="65">
                  <c:v>132.65199999999999</c:v>
                </c:pt>
                <c:pt idx="66">
                  <c:v>56.018999999999998</c:v>
                </c:pt>
                <c:pt idx="67">
                  <c:v>34.768000000000001</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Comparison!$AE$4:$AE$71</c:f>
              <c:numCache>
                <c:formatCode>0.00</c:formatCode>
                <c:ptCount val="68"/>
                <c:pt idx="0">
                  <c:v>19.786999999999999</c:v>
                </c:pt>
                <c:pt idx="1">
                  <c:v>27.923999999999999</c:v>
                </c:pt>
                <c:pt idx="2">
                  <c:v>49.438000000000002</c:v>
                </c:pt>
                <c:pt idx="3">
                  <c:v>159.62799999999999</c:v>
                </c:pt>
                <c:pt idx="4">
                  <c:v>128.43100000000001</c:v>
                </c:pt>
                <c:pt idx="5">
                  <c:v>49.161999999999999</c:v>
                </c:pt>
                <c:pt idx="6">
                  <c:v>33.006999999999998</c:v>
                </c:pt>
                <c:pt idx="7">
                  <c:v>28</c:v>
                </c:pt>
                <c:pt idx="8">
                  <c:v>23.324999999999999</c:v>
                </c:pt>
                <c:pt idx="9">
                  <c:v>22.652999999999999</c:v>
                </c:pt>
                <c:pt idx="10">
                  <c:v>20.137</c:v>
                </c:pt>
                <c:pt idx="11">
                  <c:v>17.809000000000001</c:v>
                </c:pt>
                <c:pt idx="12">
                  <c:v>14.635999999999999</c:v>
                </c:pt>
                <c:pt idx="13">
                  <c:v>22.56</c:v>
                </c:pt>
                <c:pt idx="14">
                  <c:v>56.81</c:v>
                </c:pt>
                <c:pt idx="15">
                  <c:v>128.87799999999999</c:v>
                </c:pt>
                <c:pt idx="16">
                  <c:v>166.304</c:v>
                </c:pt>
                <c:pt idx="17">
                  <c:v>68.322999999999993</c:v>
                </c:pt>
                <c:pt idx="18">
                  <c:v>37.981000000000002</c:v>
                </c:pt>
                <c:pt idx="19">
                  <c:v>36.771999999999998</c:v>
                </c:pt>
                <c:pt idx="20">
                  <c:v>28.475000000000001</c:v>
                </c:pt>
                <c:pt idx="21">
                  <c:v>21.84</c:v>
                </c:pt>
                <c:pt idx="22">
                  <c:v>19.908000000000001</c:v>
                </c:pt>
                <c:pt idx="23">
                  <c:v>17.823</c:v>
                </c:pt>
                <c:pt idx="24">
                  <c:v>15.164999999999999</c:v>
                </c:pt>
                <c:pt idx="25">
                  <c:v>40.805</c:v>
                </c:pt>
                <c:pt idx="26">
                  <c:v>101.816</c:v>
                </c:pt>
                <c:pt idx="27">
                  <c:v>179.702</c:v>
                </c:pt>
                <c:pt idx="28">
                  <c:v>149.34100000000001</c:v>
                </c:pt>
                <c:pt idx="29">
                  <c:v>64.489000000000004</c:v>
                </c:pt>
                <c:pt idx="30">
                  <c:v>48.076000000000001</c:v>
                </c:pt>
                <c:pt idx="31">
                  <c:v>32.311</c:v>
                </c:pt>
                <c:pt idx="32">
                  <c:v>30.178999999999998</c:v>
                </c:pt>
                <c:pt idx="33">
                  <c:v>24.3</c:v>
                </c:pt>
                <c:pt idx="34">
                  <c:v>21.898</c:v>
                </c:pt>
                <c:pt idx="35">
                  <c:v>19.617999999999999</c:v>
                </c:pt>
                <c:pt idx="36">
                  <c:v>16.635999999999999</c:v>
                </c:pt>
                <c:pt idx="37">
                  <c:v>26.468</c:v>
                </c:pt>
                <c:pt idx="38">
                  <c:v>57.198</c:v>
                </c:pt>
                <c:pt idx="39">
                  <c:v>113.643</c:v>
                </c:pt>
                <c:pt idx="40">
                  <c:v>174.00399999999999</c:v>
                </c:pt>
                <c:pt idx="41">
                  <c:v>72.150000000000006</c:v>
                </c:pt>
                <c:pt idx="42">
                  <c:v>37.472999999999999</c:v>
                </c:pt>
                <c:pt idx="43">
                  <c:v>30.908999999999999</c:v>
                </c:pt>
                <c:pt idx="44">
                  <c:v>46.746000000000002</c:v>
                </c:pt>
                <c:pt idx="45">
                  <c:v>39.121000000000002</c:v>
                </c:pt>
                <c:pt idx="46">
                  <c:v>27.763000000000002</c:v>
                </c:pt>
                <c:pt idx="47">
                  <c:v>22.01</c:v>
                </c:pt>
                <c:pt idx="48">
                  <c:v>19.021000000000001</c:v>
                </c:pt>
                <c:pt idx="49">
                  <c:v>27.498000000000001</c:v>
                </c:pt>
                <c:pt idx="50">
                  <c:v>51.719000000000001</c:v>
                </c:pt>
                <c:pt idx="51">
                  <c:v>158.71299999999999</c:v>
                </c:pt>
                <c:pt idx="52">
                  <c:v>275.70499999999998</c:v>
                </c:pt>
                <c:pt idx="53">
                  <c:v>132.65199999999999</c:v>
                </c:pt>
                <c:pt idx="54">
                  <c:v>56.018999999999998</c:v>
                </c:pt>
                <c:pt idx="55">
                  <c:v>34.768000000000001</c:v>
                </c:pt>
                <c:pt idx="56">
                  <c:v>29.172000000000001</c:v>
                </c:pt>
                <c:pt idx="57">
                  <c:v>26.753</c:v>
                </c:pt>
                <c:pt idx="58">
                  <c:v>24.414999999999999</c:v>
                </c:pt>
                <c:pt idx="59">
                  <c:v>21.39</c:v>
                </c:pt>
                <c:pt idx="60">
                  <c:v>18.222000000000001</c:v>
                </c:pt>
                <c:pt idx="61">
                  <c:v>28.07</c:v>
                </c:pt>
                <c:pt idx="62">
                  <c:v>70.391999999999996</c:v>
                </c:pt>
                <c:pt idx="63">
                  <c:v>196.923</c:v>
                </c:pt>
                <c:pt idx="64">
                  <c:v>171.64</c:v>
                </c:pt>
                <c:pt idx="65">
                  <c:v>67.599999999999994</c:v>
                </c:pt>
                <c:pt idx="66">
                  <c:v>50.889000000000003</c:v>
                </c:pt>
                <c:pt idx="67">
                  <c:v>42.456000000000003</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Comparison!$AF$4:$AF$71</c:f>
              <c:numCache>
                <c:formatCode>0.00</c:formatCode>
                <c:ptCount val="68"/>
                <c:pt idx="0">
                  <c:v>19.388999999999999</c:v>
                </c:pt>
                <c:pt idx="1">
                  <c:v>24.577999999999999</c:v>
                </c:pt>
                <c:pt idx="2">
                  <c:v>38.927</c:v>
                </c:pt>
                <c:pt idx="3">
                  <c:v>102.10599999999999</c:v>
                </c:pt>
                <c:pt idx="4">
                  <c:v>86.524000000000001</c:v>
                </c:pt>
                <c:pt idx="5">
                  <c:v>36.418999999999997</c:v>
                </c:pt>
                <c:pt idx="6">
                  <c:v>26.091999999999999</c:v>
                </c:pt>
                <c:pt idx="7">
                  <c:v>28</c:v>
                </c:pt>
                <c:pt idx="8">
                  <c:v>23.335999999999999</c:v>
                </c:pt>
                <c:pt idx="9">
                  <c:v>17.681999999999999</c:v>
                </c:pt>
                <c:pt idx="10">
                  <c:v>16.132000000000001</c:v>
                </c:pt>
                <c:pt idx="11">
                  <c:v>14.477</c:v>
                </c:pt>
                <c:pt idx="12">
                  <c:v>11.895</c:v>
                </c:pt>
                <c:pt idx="13">
                  <c:v>36.329000000000001</c:v>
                </c:pt>
                <c:pt idx="14">
                  <c:v>94.775000000000006</c:v>
                </c:pt>
                <c:pt idx="15">
                  <c:v>167.26599999999999</c:v>
                </c:pt>
                <c:pt idx="16">
                  <c:v>148.37700000000001</c:v>
                </c:pt>
                <c:pt idx="17">
                  <c:v>63.478999999999999</c:v>
                </c:pt>
                <c:pt idx="18">
                  <c:v>47.185000000000002</c:v>
                </c:pt>
                <c:pt idx="19">
                  <c:v>31.073</c:v>
                </c:pt>
                <c:pt idx="20">
                  <c:v>29.436</c:v>
                </c:pt>
                <c:pt idx="21">
                  <c:v>23.545999999999999</c:v>
                </c:pt>
                <c:pt idx="22">
                  <c:v>21.163</c:v>
                </c:pt>
                <c:pt idx="23">
                  <c:v>18.927</c:v>
                </c:pt>
                <c:pt idx="24">
                  <c:v>16.608000000000001</c:v>
                </c:pt>
                <c:pt idx="25">
                  <c:v>25.721</c:v>
                </c:pt>
                <c:pt idx="26">
                  <c:v>56.381999999999998</c:v>
                </c:pt>
                <c:pt idx="27">
                  <c:v>112.92400000000001</c:v>
                </c:pt>
                <c:pt idx="28">
                  <c:v>173.69900000000001</c:v>
                </c:pt>
                <c:pt idx="29">
                  <c:v>72.215000000000003</c:v>
                </c:pt>
                <c:pt idx="30">
                  <c:v>37.344999999999999</c:v>
                </c:pt>
                <c:pt idx="31">
                  <c:v>30.695</c:v>
                </c:pt>
                <c:pt idx="32">
                  <c:v>46.465000000000003</c:v>
                </c:pt>
                <c:pt idx="33">
                  <c:v>38.886000000000003</c:v>
                </c:pt>
                <c:pt idx="34">
                  <c:v>27.558</c:v>
                </c:pt>
                <c:pt idx="35">
                  <c:v>21.823</c:v>
                </c:pt>
                <c:pt idx="36">
                  <c:v>18.864000000000001</c:v>
                </c:pt>
                <c:pt idx="37">
                  <c:v>27.314</c:v>
                </c:pt>
                <c:pt idx="38">
                  <c:v>51.515999999999998</c:v>
                </c:pt>
                <c:pt idx="39">
                  <c:v>158.43100000000001</c:v>
                </c:pt>
                <c:pt idx="40">
                  <c:v>275.49599999999998</c:v>
                </c:pt>
                <c:pt idx="41">
                  <c:v>132.542</c:v>
                </c:pt>
                <c:pt idx="42">
                  <c:v>55.929000000000002</c:v>
                </c:pt>
                <c:pt idx="43">
                  <c:v>34.692</c:v>
                </c:pt>
                <c:pt idx="44">
                  <c:v>29.097999999999999</c:v>
                </c:pt>
                <c:pt idx="45">
                  <c:v>26.686</c:v>
                </c:pt>
                <c:pt idx="46">
                  <c:v>24.350999999999999</c:v>
                </c:pt>
                <c:pt idx="47">
                  <c:v>21.332999999999998</c:v>
                </c:pt>
                <c:pt idx="48">
                  <c:v>18.222000000000001</c:v>
                </c:pt>
                <c:pt idx="49">
                  <c:v>28.07</c:v>
                </c:pt>
                <c:pt idx="50">
                  <c:v>70.391999999999996</c:v>
                </c:pt>
                <c:pt idx="51">
                  <c:v>196.923</c:v>
                </c:pt>
                <c:pt idx="52">
                  <c:v>171.64</c:v>
                </c:pt>
                <c:pt idx="53">
                  <c:v>67.599999999999994</c:v>
                </c:pt>
                <c:pt idx="54">
                  <c:v>50.889000000000003</c:v>
                </c:pt>
                <c:pt idx="55">
                  <c:v>42.456000000000003</c:v>
                </c:pt>
                <c:pt idx="56">
                  <c:v>28.466000000000001</c:v>
                </c:pt>
                <c:pt idx="57">
                  <c:v>23.835999999999999</c:v>
                </c:pt>
                <c:pt idx="58">
                  <c:v>21.984999999999999</c:v>
                </c:pt>
                <c:pt idx="59">
                  <c:v>20.003</c:v>
                </c:pt>
                <c:pt idx="60">
                  <c:v>18.395</c:v>
                </c:pt>
                <c:pt idx="61">
                  <c:v>32.603999999999999</c:v>
                </c:pt>
                <c:pt idx="62">
                  <c:v>93.191999999999993</c:v>
                </c:pt>
                <c:pt idx="63">
                  <c:v>273.67700000000002</c:v>
                </c:pt>
                <c:pt idx="64">
                  <c:v>413.52600000000001</c:v>
                </c:pt>
                <c:pt idx="65">
                  <c:v>197.89500000000001</c:v>
                </c:pt>
                <c:pt idx="66">
                  <c:v>66.605999999999995</c:v>
                </c:pt>
                <c:pt idx="67">
                  <c:v>55.780999999999999</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Comparison!$AG$4:$AG$71</c:f>
              <c:numCache>
                <c:formatCode>0.00</c:formatCode>
                <c:ptCount val="68"/>
                <c:pt idx="0">
                  <c:v>20.472000000000001</c:v>
                </c:pt>
                <c:pt idx="1">
                  <c:v>40.848999999999997</c:v>
                </c:pt>
                <c:pt idx="2">
                  <c:v>70.759</c:v>
                </c:pt>
                <c:pt idx="3">
                  <c:v>115.477</c:v>
                </c:pt>
                <c:pt idx="4">
                  <c:v>63.591000000000001</c:v>
                </c:pt>
                <c:pt idx="5">
                  <c:v>31.238</c:v>
                </c:pt>
                <c:pt idx="6">
                  <c:v>33.15</c:v>
                </c:pt>
                <c:pt idx="7">
                  <c:v>22.619</c:v>
                </c:pt>
                <c:pt idx="8">
                  <c:v>23.593</c:v>
                </c:pt>
                <c:pt idx="9">
                  <c:v>18.861999999999998</c:v>
                </c:pt>
                <c:pt idx="10">
                  <c:v>16.969000000000001</c:v>
                </c:pt>
                <c:pt idx="11">
                  <c:v>15.244999999999999</c:v>
                </c:pt>
                <c:pt idx="12">
                  <c:v>13.105</c:v>
                </c:pt>
                <c:pt idx="13">
                  <c:v>22.634</c:v>
                </c:pt>
                <c:pt idx="14">
                  <c:v>52.284999999999997</c:v>
                </c:pt>
                <c:pt idx="15">
                  <c:v>104.33499999999999</c:v>
                </c:pt>
                <c:pt idx="16">
                  <c:v>166.172</c:v>
                </c:pt>
                <c:pt idx="17">
                  <c:v>69.364999999999995</c:v>
                </c:pt>
                <c:pt idx="18">
                  <c:v>35.658999999999999</c:v>
                </c:pt>
                <c:pt idx="19">
                  <c:v>29.388999999999999</c:v>
                </c:pt>
                <c:pt idx="20">
                  <c:v>45.168999999999997</c:v>
                </c:pt>
                <c:pt idx="21">
                  <c:v>37.890999999999998</c:v>
                </c:pt>
                <c:pt idx="22">
                  <c:v>26.695</c:v>
                </c:pt>
                <c:pt idx="23">
                  <c:v>21.06</c:v>
                </c:pt>
                <c:pt idx="24">
                  <c:v>18.960999999999999</c:v>
                </c:pt>
                <c:pt idx="25">
                  <c:v>26.803999999999998</c:v>
                </c:pt>
                <c:pt idx="26">
                  <c:v>51.365000000000002</c:v>
                </c:pt>
                <c:pt idx="27">
                  <c:v>165.31299999999999</c:v>
                </c:pt>
                <c:pt idx="28">
                  <c:v>274.14499999999998</c:v>
                </c:pt>
                <c:pt idx="29">
                  <c:v>128.66800000000001</c:v>
                </c:pt>
                <c:pt idx="30">
                  <c:v>54.844000000000001</c:v>
                </c:pt>
                <c:pt idx="31">
                  <c:v>34.316000000000003</c:v>
                </c:pt>
                <c:pt idx="32">
                  <c:v>28.837</c:v>
                </c:pt>
                <c:pt idx="33">
                  <c:v>26.515000000000001</c:v>
                </c:pt>
                <c:pt idx="34">
                  <c:v>24.087</c:v>
                </c:pt>
                <c:pt idx="35">
                  <c:v>21.146000000000001</c:v>
                </c:pt>
                <c:pt idx="36">
                  <c:v>18.143999999999998</c:v>
                </c:pt>
                <c:pt idx="37">
                  <c:v>28.532</c:v>
                </c:pt>
                <c:pt idx="38">
                  <c:v>73.953999999999994</c:v>
                </c:pt>
                <c:pt idx="39">
                  <c:v>200.33199999999999</c:v>
                </c:pt>
                <c:pt idx="40">
                  <c:v>168.477</c:v>
                </c:pt>
                <c:pt idx="41">
                  <c:v>66.278000000000006</c:v>
                </c:pt>
                <c:pt idx="42">
                  <c:v>51.2</c:v>
                </c:pt>
                <c:pt idx="43">
                  <c:v>41.338999999999999</c:v>
                </c:pt>
                <c:pt idx="44">
                  <c:v>28.236999999999998</c:v>
                </c:pt>
                <c:pt idx="45">
                  <c:v>23.751000000000001</c:v>
                </c:pt>
                <c:pt idx="46">
                  <c:v>21.91</c:v>
                </c:pt>
                <c:pt idx="47">
                  <c:v>19.956</c:v>
                </c:pt>
                <c:pt idx="48">
                  <c:v>18.395</c:v>
                </c:pt>
                <c:pt idx="49">
                  <c:v>32.603999999999999</c:v>
                </c:pt>
                <c:pt idx="50">
                  <c:v>93.191999999999993</c:v>
                </c:pt>
                <c:pt idx="51">
                  <c:v>273.67700000000002</c:v>
                </c:pt>
                <c:pt idx="52">
                  <c:v>413.52600000000001</c:v>
                </c:pt>
                <c:pt idx="53">
                  <c:v>197.89500000000001</c:v>
                </c:pt>
                <c:pt idx="54">
                  <c:v>66.605999999999995</c:v>
                </c:pt>
                <c:pt idx="55">
                  <c:v>55.780999999999999</c:v>
                </c:pt>
                <c:pt idx="56">
                  <c:v>47.548999999999999</c:v>
                </c:pt>
                <c:pt idx="57">
                  <c:v>36.835999999999999</c:v>
                </c:pt>
                <c:pt idx="58">
                  <c:v>31.949000000000002</c:v>
                </c:pt>
                <c:pt idx="59">
                  <c:v>28.59</c:v>
                </c:pt>
                <c:pt idx="60">
                  <c:v>23.314</c:v>
                </c:pt>
                <c:pt idx="61">
                  <c:v>41.113999999999997</c:v>
                </c:pt>
                <c:pt idx="62">
                  <c:v>78.326999999999998</c:v>
                </c:pt>
                <c:pt idx="63">
                  <c:v>214.351</c:v>
                </c:pt>
                <c:pt idx="64">
                  <c:v>223.869</c:v>
                </c:pt>
                <c:pt idx="65">
                  <c:v>72.009</c:v>
                </c:pt>
                <c:pt idx="66">
                  <c:v>41.21</c:v>
                </c:pt>
                <c:pt idx="67">
                  <c:v>36.72</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Comparison!$AH$4:$AH$71</c:f>
              <c:numCache>
                <c:formatCode>0.00</c:formatCode>
                <c:ptCount val="68"/>
                <c:pt idx="0">
                  <c:v>19.777000000000001</c:v>
                </c:pt>
                <c:pt idx="1">
                  <c:v>31.26</c:v>
                </c:pt>
                <c:pt idx="2">
                  <c:v>61.575000000000003</c:v>
                </c:pt>
                <c:pt idx="3">
                  <c:v>127.068</c:v>
                </c:pt>
                <c:pt idx="4">
                  <c:v>173.12899999999999</c:v>
                </c:pt>
                <c:pt idx="5">
                  <c:v>75.695999999999998</c:v>
                </c:pt>
                <c:pt idx="6">
                  <c:v>36.853000000000002</c:v>
                </c:pt>
                <c:pt idx="7">
                  <c:v>29.48</c:v>
                </c:pt>
                <c:pt idx="8">
                  <c:v>47.427</c:v>
                </c:pt>
                <c:pt idx="9">
                  <c:v>39.637</c:v>
                </c:pt>
                <c:pt idx="10">
                  <c:v>28.288</c:v>
                </c:pt>
                <c:pt idx="11">
                  <c:v>22.49</c:v>
                </c:pt>
                <c:pt idx="12">
                  <c:v>19.408000000000001</c:v>
                </c:pt>
                <c:pt idx="13">
                  <c:v>27.904</c:v>
                </c:pt>
                <c:pt idx="14">
                  <c:v>52.186</c:v>
                </c:pt>
                <c:pt idx="15">
                  <c:v>159.37299999999999</c:v>
                </c:pt>
                <c:pt idx="16">
                  <c:v>276.47500000000002</c:v>
                </c:pt>
                <c:pt idx="17">
                  <c:v>132.898</c:v>
                </c:pt>
                <c:pt idx="18">
                  <c:v>56.165999999999997</c:v>
                </c:pt>
                <c:pt idx="19">
                  <c:v>34.880000000000003</c:v>
                </c:pt>
                <c:pt idx="20">
                  <c:v>29.236000000000001</c:v>
                </c:pt>
                <c:pt idx="21">
                  <c:v>26.809000000000001</c:v>
                </c:pt>
                <c:pt idx="22">
                  <c:v>24.503</c:v>
                </c:pt>
                <c:pt idx="23">
                  <c:v>21.475999999999999</c:v>
                </c:pt>
                <c:pt idx="24">
                  <c:v>19.024999999999999</c:v>
                </c:pt>
                <c:pt idx="25">
                  <c:v>28.69</c:v>
                </c:pt>
                <c:pt idx="26">
                  <c:v>74.197999999999993</c:v>
                </c:pt>
                <c:pt idx="27">
                  <c:v>201.006</c:v>
                </c:pt>
                <c:pt idx="28">
                  <c:v>168.994</c:v>
                </c:pt>
                <c:pt idx="29">
                  <c:v>66.741</c:v>
                </c:pt>
                <c:pt idx="30">
                  <c:v>51.527000000000001</c:v>
                </c:pt>
                <c:pt idx="31">
                  <c:v>41.521000000000001</c:v>
                </c:pt>
                <c:pt idx="32">
                  <c:v>28.350999999999999</c:v>
                </c:pt>
                <c:pt idx="33">
                  <c:v>23.850999999999999</c:v>
                </c:pt>
                <c:pt idx="34">
                  <c:v>22.006</c:v>
                </c:pt>
                <c:pt idx="35">
                  <c:v>20.045000000000002</c:v>
                </c:pt>
                <c:pt idx="36">
                  <c:v>18.468</c:v>
                </c:pt>
                <c:pt idx="37">
                  <c:v>32.704999999999998</c:v>
                </c:pt>
                <c:pt idx="38">
                  <c:v>93.384</c:v>
                </c:pt>
                <c:pt idx="39">
                  <c:v>273.93299999999999</c:v>
                </c:pt>
                <c:pt idx="40">
                  <c:v>413.661</c:v>
                </c:pt>
                <c:pt idx="41">
                  <c:v>197.94300000000001</c:v>
                </c:pt>
                <c:pt idx="42">
                  <c:v>66.637</c:v>
                </c:pt>
                <c:pt idx="43">
                  <c:v>55.813000000000002</c:v>
                </c:pt>
                <c:pt idx="44">
                  <c:v>47.578000000000003</c:v>
                </c:pt>
                <c:pt idx="45">
                  <c:v>36.86</c:v>
                </c:pt>
                <c:pt idx="46">
                  <c:v>31.972000000000001</c:v>
                </c:pt>
                <c:pt idx="47">
                  <c:v>28.611000000000001</c:v>
                </c:pt>
                <c:pt idx="48">
                  <c:v>23.314</c:v>
                </c:pt>
                <c:pt idx="49">
                  <c:v>41.113999999999997</c:v>
                </c:pt>
                <c:pt idx="50">
                  <c:v>78.326999999999998</c:v>
                </c:pt>
                <c:pt idx="51">
                  <c:v>214.351</c:v>
                </c:pt>
                <c:pt idx="52">
                  <c:v>223.869</c:v>
                </c:pt>
                <c:pt idx="53">
                  <c:v>72.009</c:v>
                </c:pt>
                <c:pt idx="54">
                  <c:v>41.21</c:v>
                </c:pt>
                <c:pt idx="55">
                  <c:v>36.72</c:v>
                </c:pt>
                <c:pt idx="56">
                  <c:v>32.929000000000002</c:v>
                </c:pt>
                <c:pt idx="57">
                  <c:v>29.978999999999999</c:v>
                </c:pt>
                <c:pt idx="58">
                  <c:v>25.852</c:v>
                </c:pt>
                <c:pt idx="59">
                  <c:v>23.015000000000001</c:v>
                </c:pt>
                <c:pt idx="60">
                  <c:v>22.841000000000001</c:v>
                </c:pt>
                <c:pt idx="61">
                  <c:v>49.456000000000003</c:v>
                </c:pt>
                <c:pt idx="62">
                  <c:v>60.948</c:v>
                </c:pt>
                <c:pt idx="63">
                  <c:v>188.04300000000001</c:v>
                </c:pt>
                <c:pt idx="64">
                  <c:v>543.82399999999996</c:v>
                </c:pt>
                <c:pt idx="65">
                  <c:v>502.12</c:v>
                </c:pt>
                <c:pt idx="66">
                  <c:v>136.06800000000001</c:v>
                </c:pt>
                <c:pt idx="67">
                  <c:v>63.749000000000002</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Comparison!$AI$4:$AI$71</c:f>
              <c:numCache>
                <c:formatCode>0.00</c:formatCode>
                <c:ptCount val="68"/>
                <c:pt idx="0">
                  <c:v>19.594999999999999</c:v>
                </c:pt>
                <c:pt idx="1">
                  <c:v>27.207999999999998</c:v>
                </c:pt>
                <c:pt idx="2">
                  <c:v>39.652999999999999</c:v>
                </c:pt>
                <c:pt idx="3">
                  <c:v>112.693</c:v>
                </c:pt>
                <c:pt idx="4">
                  <c:v>201.8</c:v>
                </c:pt>
                <c:pt idx="5">
                  <c:v>98.481999999999999</c:v>
                </c:pt>
                <c:pt idx="6">
                  <c:v>43.045000000000002</c:v>
                </c:pt>
                <c:pt idx="7">
                  <c:v>27.58</c:v>
                </c:pt>
                <c:pt idx="8">
                  <c:v>25.233000000000001</c:v>
                </c:pt>
                <c:pt idx="9">
                  <c:v>23.434999999999999</c:v>
                </c:pt>
                <c:pt idx="10">
                  <c:v>21.393000000000001</c:v>
                </c:pt>
                <c:pt idx="11">
                  <c:v>18.702000000000002</c:v>
                </c:pt>
                <c:pt idx="12">
                  <c:v>16.071999999999999</c:v>
                </c:pt>
                <c:pt idx="13">
                  <c:v>25.675000000000001</c:v>
                </c:pt>
                <c:pt idx="14">
                  <c:v>67.001000000000005</c:v>
                </c:pt>
                <c:pt idx="15">
                  <c:v>190.548</c:v>
                </c:pt>
                <c:pt idx="16">
                  <c:v>168.37</c:v>
                </c:pt>
                <c:pt idx="17">
                  <c:v>66.429000000000002</c:v>
                </c:pt>
                <c:pt idx="18">
                  <c:v>49.802</c:v>
                </c:pt>
                <c:pt idx="19">
                  <c:v>41.606000000000002</c:v>
                </c:pt>
                <c:pt idx="20">
                  <c:v>27.751000000000001</c:v>
                </c:pt>
                <c:pt idx="21">
                  <c:v>23.218</c:v>
                </c:pt>
                <c:pt idx="22">
                  <c:v>21.405000000000001</c:v>
                </c:pt>
                <c:pt idx="23">
                  <c:v>19.472999999999999</c:v>
                </c:pt>
                <c:pt idx="24">
                  <c:v>18.574999999999999</c:v>
                </c:pt>
                <c:pt idx="25">
                  <c:v>32.08</c:v>
                </c:pt>
                <c:pt idx="26">
                  <c:v>92.397000000000006</c:v>
                </c:pt>
                <c:pt idx="27">
                  <c:v>272.75299999999999</c:v>
                </c:pt>
                <c:pt idx="28">
                  <c:v>413.36099999999999</c:v>
                </c:pt>
                <c:pt idx="29">
                  <c:v>198.066</c:v>
                </c:pt>
                <c:pt idx="30">
                  <c:v>66.623999999999995</c:v>
                </c:pt>
                <c:pt idx="31">
                  <c:v>55.698</c:v>
                </c:pt>
                <c:pt idx="32">
                  <c:v>47.429000000000002</c:v>
                </c:pt>
                <c:pt idx="33">
                  <c:v>36.725000000000001</c:v>
                </c:pt>
                <c:pt idx="34">
                  <c:v>31.852</c:v>
                </c:pt>
                <c:pt idx="35">
                  <c:v>28.495000000000001</c:v>
                </c:pt>
                <c:pt idx="36">
                  <c:v>23.216999999999999</c:v>
                </c:pt>
                <c:pt idx="37">
                  <c:v>40.987000000000002</c:v>
                </c:pt>
                <c:pt idx="38">
                  <c:v>78.164000000000001</c:v>
                </c:pt>
                <c:pt idx="39">
                  <c:v>214.13900000000001</c:v>
                </c:pt>
                <c:pt idx="40">
                  <c:v>223.77600000000001</c:v>
                </c:pt>
                <c:pt idx="41">
                  <c:v>71.947999999999993</c:v>
                </c:pt>
                <c:pt idx="42">
                  <c:v>41.15</c:v>
                </c:pt>
                <c:pt idx="43">
                  <c:v>36.668999999999997</c:v>
                </c:pt>
                <c:pt idx="44">
                  <c:v>32.880000000000003</c:v>
                </c:pt>
                <c:pt idx="45">
                  <c:v>29.934999999999999</c:v>
                </c:pt>
                <c:pt idx="46">
                  <c:v>25.811</c:v>
                </c:pt>
                <c:pt idx="47">
                  <c:v>22.975999999999999</c:v>
                </c:pt>
                <c:pt idx="48">
                  <c:v>22.841000000000001</c:v>
                </c:pt>
                <c:pt idx="49">
                  <c:v>49.456000000000003</c:v>
                </c:pt>
                <c:pt idx="50">
                  <c:v>60.948</c:v>
                </c:pt>
                <c:pt idx="51">
                  <c:v>188.04300000000001</c:v>
                </c:pt>
                <c:pt idx="52">
                  <c:v>543.82399999999996</c:v>
                </c:pt>
                <c:pt idx="53">
                  <c:v>502.12</c:v>
                </c:pt>
                <c:pt idx="54">
                  <c:v>136.06800000000001</c:v>
                </c:pt>
                <c:pt idx="55">
                  <c:v>63.749000000000002</c:v>
                </c:pt>
                <c:pt idx="56">
                  <c:v>56.771999999999998</c:v>
                </c:pt>
                <c:pt idx="57">
                  <c:v>43.116999999999997</c:v>
                </c:pt>
                <c:pt idx="58">
                  <c:v>38.954000000000001</c:v>
                </c:pt>
                <c:pt idx="59">
                  <c:v>33.954000000000001</c:v>
                </c:pt>
                <c:pt idx="60">
                  <c:v>30.218</c:v>
                </c:pt>
                <c:pt idx="61">
                  <c:v>40.090000000000003</c:v>
                </c:pt>
                <c:pt idx="62">
                  <c:v>87.957999999999998</c:v>
                </c:pt>
                <c:pt idx="63">
                  <c:v>345.3</c:v>
                </c:pt>
                <c:pt idx="64">
                  <c:v>314.46600000000001</c:v>
                </c:pt>
                <c:pt idx="65">
                  <c:v>126.889</c:v>
                </c:pt>
                <c:pt idx="66">
                  <c:v>52.646000000000001</c:v>
                </c:pt>
                <c:pt idx="67">
                  <c:v>40.42</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Comparison!$AJ$4:$AJ$71</c:f>
              <c:numCache>
                <c:formatCode>0.00</c:formatCode>
                <c:ptCount val="68"/>
                <c:pt idx="0">
                  <c:v>19.5</c:v>
                </c:pt>
                <c:pt idx="1">
                  <c:v>29.495000000000001</c:v>
                </c:pt>
                <c:pt idx="2">
                  <c:v>64.984999999999999</c:v>
                </c:pt>
                <c:pt idx="3">
                  <c:v>172.49</c:v>
                </c:pt>
                <c:pt idx="4">
                  <c:v>125.48699999999999</c:v>
                </c:pt>
                <c:pt idx="5">
                  <c:v>50.173999999999999</c:v>
                </c:pt>
                <c:pt idx="6">
                  <c:v>42.411000000000001</c:v>
                </c:pt>
                <c:pt idx="7">
                  <c:v>36.231000000000002</c:v>
                </c:pt>
                <c:pt idx="8">
                  <c:v>25.802</c:v>
                </c:pt>
                <c:pt idx="9">
                  <c:v>21.658999999999999</c:v>
                </c:pt>
                <c:pt idx="10">
                  <c:v>19.998999999999999</c:v>
                </c:pt>
                <c:pt idx="11">
                  <c:v>18.231000000000002</c:v>
                </c:pt>
                <c:pt idx="12">
                  <c:v>16.858000000000001</c:v>
                </c:pt>
                <c:pt idx="13">
                  <c:v>29.338000000000001</c:v>
                </c:pt>
                <c:pt idx="14">
                  <c:v>88.772000000000006</c:v>
                </c:pt>
                <c:pt idx="15">
                  <c:v>254.149</c:v>
                </c:pt>
                <c:pt idx="16">
                  <c:v>409.767</c:v>
                </c:pt>
                <c:pt idx="17">
                  <c:v>204.05600000000001</c:v>
                </c:pt>
                <c:pt idx="18">
                  <c:v>66.760999999999996</c:v>
                </c:pt>
                <c:pt idx="19">
                  <c:v>55.509</c:v>
                </c:pt>
                <c:pt idx="20">
                  <c:v>47.402999999999999</c:v>
                </c:pt>
                <c:pt idx="21">
                  <c:v>36.764000000000003</c:v>
                </c:pt>
                <c:pt idx="22">
                  <c:v>31.664000000000001</c:v>
                </c:pt>
                <c:pt idx="23">
                  <c:v>28.297000000000001</c:v>
                </c:pt>
                <c:pt idx="24">
                  <c:v>23.838000000000001</c:v>
                </c:pt>
                <c:pt idx="25">
                  <c:v>40.777999999999999</c:v>
                </c:pt>
                <c:pt idx="26">
                  <c:v>77.894000000000005</c:v>
                </c:pt>
                <c:pt idx="27">
                  <c:v>214.095</c:v>
                </c:pt>
                <c:pt idx="28">
                  <c:v>224.07599999999999</c:v>
                </c:pt>
                <c:pt idx="29">
                  <c:v>72.227999999999994</c:v>
                </c:pt>
                <c:pt idx="30">
                  <c:v>41.252000000000002</c:v>
                </c:pt>
                <c:pt idx="31">
                  <c:v>36.659999999999997</c:v>
                </c:pt>
                <c:pt idx="32">
                  <c:v>32.823999999999998</c:v>
                </c:pt>
                <c:pt idx="33">
                  <c:v>29.879000000000001</c:v>
                </c:pt>
                <c:pt idx="34">
                  <c:v>25.763000000000002</c:v>
                </c:pt>
                <c:pt idx="35">
                  <c:v>22.927</c:v>
                </c:pt>
                <c:pt idx="36">
                  <c:v>22.802</c:v>
                </c:pt>
                <c:pt idx="37">
                  <c:v>49.430999999999997</c:v>
                </c:pt>
                <c:pt idx="38">
                  <c:v>60.905000000000001</c:v>
                </c:pt>
                <c:pt idx="39">
                  <c:v>187.91499999999999</c:v>
                </c:pt>
                <c:pt idx="40">
                  <c:v>543.69399999999996</c:v>
                </c:pt>
                <c:pt idx="41">
                  <c:v>502.09</c:v>
                </c:pt>
                <c:pt idx="42">
                  <c:v>136.054</c:v>
                </c:pt>
                <c:pt idx="43">
                  <c:v>63.738</c:v>
                </c:pt>
                <c:pt idx="44">
                  <c:v>56.762</c:v>
                </c:pt>
                <c:pt idx="45">
                  <c:v>43.107999999999997</c:v>
                </c:pt>
                <c:pt idx="46">
                  <c:v>38.945</c:v>
                </c:pt>
                <c:pt idx="47">
                  <c:v>33.945999999999998</c:v>
                </c:pt>
                <c:pt idx="48">
                  <c:v>30.218</c:v>
                </c:pt>
                <c:pt idx="49">
                  <c:v>40.090000000000003</c:v>
                </c:pt>
                <c:pt idx="50">
                  <c:v>87.957999999999998</c:v>
                </c:pt>
                <c:pt idx="51">
                  <c:v>345.3</c:v>
                </c:pt>
                <c:pt idx="52">
                  <c:v>314.46600000000001</c:v>
                </c:pt>
                <c:pt idx="53">
                  <c:v>126.889</c:v>
                </c:pt>
                <c:pt idx="54">
                  <c:v>52.646000000000001</c:v>
                </c:pt>
                <c:pt idx="55">
                  <c:v>40.42</c:v>
                </c:pt>
                <c:pt idx="56">
                  <c:v>45.350999999999999</c:v>
                </c:pt>
                <c:pt idx="57">
                  <c:v>35.518000000000001</c:v>
                </c:pt>
                <c:pt idx="58">
                  <c:v>31.847000000000001</c:v>
                </c:pt>
                <c:pt idx="59">
                  <c:v>27.282</c:v>
                </c:pt>
                <c:pt idx="60">
                  <c:v>22.15</c:v>
                </c:pt>
                <c:pt idx="61">
                  <c:v>39.277000000000001</c:v>
                </c:pt>
                <c:pt idx="62">
                  <c:v>79.230999999999995</c:v>
                </c:pt>
                <c:pt idx="63">
                  <c:v>311.67599999999999</c:v>
                </c:pt>
                <c:pt idx="64">
                  <c:v>512.37400000000002</c:v>
                </c:pt>
                <c:pt idx="65">
                  <c:v>189.203</c:v>
                </c:pt>
                <c:pt idx="66">
                  <c:v>79.929000000000002</c:v>
                </c:pt>
                <c:pt idx="67">
                  <c:v>56.414000000000001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Comparison!$AK$4:$AK$71</c:f>
              <c:numCache>
                <c:formatCode>0.00</c:formatCode>
                <c:ptCount val="68"/>
                <c:pt idx="0">
                  <c:v>22.010999999999999</c:v>
                </c:pt>
                <c:pt idx="1">
                  <c:v>36.238</c:v>
                </c:pt>
                <c:pt idx="2">
                  <c:v>70.319999999999993</c:v>
                </c:pt>
                <c:pt idx="3">
                  <c:v>194.375</c:v>
                </c:pt>
                <c:pt idx="4">
                  <c:v>260.88799999999998</c:v>
                </c:pt>
                <c:pt idx="5">
                  <c:v>131.964</c:v>
                </c:pt>
                <c:pt idx="6">
                  <c:v>47.161999999999999</c:v>
                </c:pt>
                <c:pt idx="7">
                  <c:v>42.244999999999997</c:v>
                </c:pt>
                <c:pt idx="8">
                  <c:v>39.412999999999997</c:v>
                </c:pt>
                <c:pt idx="9">
                  <c:v>30.347999999999999</c:v>
                </c:pt>
                <c:pt idx="10">
                  <c:v>26.113</c:v>
                </c:pt>
                <c:pt idx="11">
                  <c:v>23.356999999999999</c:v>
                </c:pt>
                <c:pt idx="12">
                  <c:v>19.045000000000002</c:v>
                </c:pt>
                <c:pt idx="13">
                  <c:v>36.002000000000002</c:v>
                </c:pt>
                <c:pt idx="14">
                  <c:v>70.804000000000002</c:v>
                </c:pt>
                <c:pt idx="15">
                  <c:v>200.70400000000001</c:v>
                </c:pt>
                <c:pt idx="16">
                  <c:v>217.54300000000001</c:v>
                </c:pt>
                <c:pt idx="17">
                  <c:v>69.328000000000003</c:v>
                </c:pt>
                <c:pt idx="18">
                  <c:v>39.024000000000001</c:v>
                </c:pt>
                <c:pt idx="19">
                  <c:v>34.816000000000003</c:v>
                </c:pt>
                <c:pt idx="20">
                  <c:v>31.187999999999999</c:v>
                </c:pt>
                <c:pt idx="21">
                  <c:v>28.428999999999998</c:v>
                </c:pt>
                <c:pt idx="22">
                  <c:v>24.398</c:v>
                </c:pt>
                <c:pt idx="23">
                  <c:v>21.696000000000002</c:v>
                </c:pt>
                <c:pt idx="24">
                  <c:v>22.754999999999999</c:v>
                </c:pt>
                <c:pt idx="25">
                  <c:v>48.457999999999998</c:v>
                </c:pt>
                <c:pt idx="26">
                  <c:v>61.853999999999999</c:v>
                </c:pt>
                <c:pt idx="27">
                  <c:v>191.851</c:v>
                </c:pt>
                <c:pt idx="28">
                  <c:v>554.54700000000003</c:v>
                </c:pt>
                <c:pt idx="29">
                  <c:v>490.26799999999997</c:v>
                </c:pt>
                <c:pt idx="30">
                  <c:v>130.90600000000001</c:v>
                </c:pt>
                <c:pt idx="31">
                  <c:v>62.682000000000002</c:v>
                </c:pt>
                <c:pt idx="32">
                  <c:v>55.831000000000003</c:v>
                </c:pt>
                <c:pt idx="33">
                  <c:v>42.597000000000001</c:v>
                </c:pt>
                <c:pt idx="34">
                  <c:v>38.481999999999999</c:v>
                </c:pt>
                <c:pt idx="35">
                  <c:v>33.622999999999998</c:v>
                </c:pt>
                <c:pt idx="36">
                  <c:v>30.222000000000001</c:v>
                </c:pt>
                <c:pt idx="37">
                  <c:v>40.256999999999998</c:v>
                </c:pt>
                <c:pt idx="38">
                  <c:v>89.328999999999994</c:v>
                </c:pt>
                <c:pt idx="39">
                  <c:v>352.01100000000002</c:v>
                </c:pt>
                <c:pt idx="40">
                  <c:v>312.50700000000001</c:v>
                </c:pt>
                <c:pt idx="41">
                  <c:v>121.946</c:v>
                </c:pt>
                <c:pt idx="42">
                  <c:v>51.744999999999997</c:v>
                </c:pt>
                <c:pt idx="43">
                  <c:v>40.283999999999999</c:v>
                </c:pt>
                <c:pt idx="44">
                  <c:v>45.018000000000001</c:v>
                </c:pt>
                <c:pt idx="45">
                  <c:v>35.343000000000004</c:v>
                </c:pt>
                <c:pt idx="46">
                  <c:v>31.556000000000001</c:v>
                </c:pt>
                <c:pt idx="47">
                  <c:v>27.123000000000001</c:v>
                </c:pt>
                <c:pt idx="48">
                  <c:v>22.15</c:v>
                </c:pt>
                <c:pt idx="49">
                  <c:v>39.277000000000001</c:v>
                </c:pt>
                <c:pt idx="50">
                  <c:v>79.230999999999995</c:v>
                </c:pt>
                <c:pt idx="51">
                  <c:v>311.67599999999999</c:v>
                </c:pt>
                <c:pt idx="52">
                  <c:v>512.37400000000002</c:v>
                </c:pt>
                <c:pt idx="53">
                  <c:v>189.203</c:v>
                </c:pt>
                <c:pt idx="54">
                  <c:v>79.929000000000002</c:v>
                </c:pt>
                <c:pt idx="55">
                  <c:v>56.414000000000001</c:v>
                </c:pt>
                <c:pt idx="56">
                  <c:v>58.201999999999998</c:v>
                </c:pt>
                <c:pt idx="57">
                  <c:v>41.241999999999997</c:v>
                </c:pt>
                <c:pt idx="58">
                  <c:v>34.405000000000001</c:v>
                </c:pt>
                <c:pt idx="59">
                  <c:v>30.904</c:v>
                </c:pt>
                <c:pt idx="60">
                  <c:v>26.532</c:v>
                </c:pt>
                <c:pt idx="61">
                  <c:v>39.61</c:v>
                </c:pt>
                <c:pt idx="62">
                  <c:v>57.679000000000002</c:v>
                </c:pt>
                <c:pt idx="63">
                  <c:v>190.14</c:v>
                </c:pt>
                <c:pt idx="64">
                  <c:v>198.44800000000001</c:v>
                </c:pt>
                <c:pt idx="65">
                  <c:v>99.155000000000001</c:v>
                </c:pt>
                <c:pt idx="66">
                  <c:v>46.933</c:v>
                </c:pt>
                <c:pt idx="67">
                  <c:v>32.741999999999997</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Comparison!$AL$4:$AL$71</c:f>
              <c:numCache>
                <c:formatCode>0.00</c:formatCode>
                <c:ptCount val="68"/>
                <c:pt idx="0">
                  <c:v>20</c:v>
                </c:pt>
                <c:pt idx="1">
                  <c:v>31.832999999999998</c:v>
                </c:pt>
                <c:pt idx="2">
                  <c:v>52.420999999999999</c:v>
                </c:pt>
                <c:pt idx="3">
                  <c:v>163.739</c:v>
                </c:pt>
                <c:pt idx="4">
                  <c:v>144.27799999999999</c:v>
                </c:pt>
                <c:pt idx="5">
                  <c:v>50.865000000000002</c:v>
                </c:pt>
                <c:pt idx="6">
                  <c:v>29.93</c:v>
                </c:pt>
                <c:pt idx="7">
                  <c:v>27.265999999999998</c:v>
                </c:pt>
                <c:pt idx="8">
                  <c:v>26.513000000000002</c:v>
                </c:pt>
                <c:pt idx="9">
                  <c:v>24.43</c:v>
                </c:pt>
                <c:pt idx="10">
                  <c:v>20.678000000000001</c:v>
                </c:pt>
                <c:pt idx="11">
                  <c:v>18.338999999999999</c:v>
                </c:pt>
                <c:pt idx="12">
                  <c:v>19.007999999999999</c:v>
                </c:pt>
                <c:pt idx="13">
                  <c:v>44.420999999999999</c:v>
                </c:pt>
                <c:pt idx="14">
                  <c:v>56.021000000000001</c:v>
                </c:pt>
                <c:pt idx="15">
                  <c:v>177.70400000000001</c:v>
                </c:pt>
                <c:pt idx="16">
                  <c:v>527.49400000000003</c:v>
                </c:pt>
                <c:pt idx="17">
                  <c:v>496.93299999999999</c:v>
                </c:pt>
                <c:pt idx="18">
                  <c:v>134.441</c:v>
                </c:pt>
                <c:pt idx="19">
                  <c:v>62.524000000000001</c:v>
                </c:pt>
                <c:pt idx="20">
                  <c:v>55.651000000000003</c:v>
                </c:pt>
                <c:pt idx="21">
                  <c:v>42.192999999999998</c:v>
                </c:pt>
                <c:pt idx="22">
                  <c:v>38.082999999999998</c:v>
                </c:pt>
                <c:pt idx="23">
                  <c:v>33.165999999999997</c:v>
                </c:pt>
                <c:pt idx="24">
                  <c:v>30.757000000000001</c:v>
                </c:pt>
                <c:pt idx="25">
                  <c:v>39.595999999999997</c:v>
                </c:pt>
                <c:pt idx="26">
                  <c:v>88.47</c:v>
                </c:pt>
                <c:pt idx="27">
                  <c:v>352.14400000000001</c:v>
                </c:pt>
                <c:pt idx="28">
                  <c:v>312.99099999999999</c:v>
                </c:pt>
                <c:pt idx="29">
                  <c:v>122.17400000000001</c:v>
                </c:pt>
                <c:pt idx="30">
                  <c:v>51.728999999999999</c:v>
                </c:pt>
                <c:pt idx="31">
                  <c:v>40.156999999999996</c:v>
                </c:pt>
                <c:pt idx="32">
                  <c:v>44.848999999999997</c:v>
                </c:pt>
                <c:pt idx="33">
                  <c:v>35.186999999999998</c:v>
                </c:pt>
                <c:pt idx="34">
                  <c:v>31.414999999999999</c:v>
                </c:pt>
                <c:pt idx="35">
                  <c:v>26.99</c:v>
                </c:pt>
                <c:pt idx="36">
                  <c:v>22.036999999999999</c:v>
                </c:pt>
                <c:pt idx="37">
                  <c:v>39.116999999999997</c:v>
                </c:pt>
                <c:pt idx="38">
                  <c:v>79.037000000000006</c:v>
                </c:pt>
                <c:pt idx="39">
                  <c:v>311.40199999999999</c:v>
                </c:pt>
                <c:pt idx="40">
                  <c:v>512.23900000000003</c:v>
                </c:pt>
                <c:pt idx="41">
                  <c:v>189.131</c:v>
                </c:pt>
                <c:pt idx="42">
                  <c:v>79.867999999999995</c:v>
                </c:pt>
                <c:pt idx="43">
                  <c:v>56.366</c:v>
                </c:pt>
                <c:pt idx="44">
                  <c:v>58.155999999999999</c:v>
                </c:pt>
                <c:pt idx="45">
                  <c:v>41.198</c:v>
                </c:pt>
                <c:pt idx="46">
                  <c:v>34.362000000000002</c:v>
                </c:pt>
                <c:pt idx="47">
                  <c:v>30.864000000000001</c:v>
                </c:pt>
                <c:pt idx="48">
                  <c:v>26.532</c:v>
                </c:pt>
                <c:pt idx="49">
                  <c:v>39.61</c:v>
                </c:pt>
                <c:pt idx="50">
                  <c:v>57.679000000000002</c:v>
                </c:pt>
                <c:pt idx="51">
                  <c:v>190.14</c:v>
                </c:pt>
                <c:pt idx="52">
                  <c:v>198.44800000000001</c:v>
                </c:pt>
                <c:pt idx="53">
                  <c:v>99.155000000000001</c:v>
                </c:pt>
                <c:pt idx="54">
                  <c:v>46.933</c:v>
                </c:pt>
                <c:pt idx="55">
                  <c:v>32.741999999999997</c:v>
                </c:pt>
                <c:pt idx="56">
                  <c:v>37.927</c:v>
                </c:pt>
                <c:pt idx="57">
                  <c:v>31.105</c:v>
                </c:pt>
                <c:pt idx="58">
                  <c:v>29.175000000000001</c:v>
                </c:pt>
                <c:pt idx="59">
                  <c:v>25.146999999999998</c:v>
                </c:pt>
                <c:pt idx="60">
                  <c:v>24.222999999999999</c:v>
                </c:pt>
                <c:pt idx="61">
                  <c:v>32.881999999999998</c:v>
                </c:pt>
                <c:pt idx="62">
                  <c:v>42.970999999999997</c:v>
                </c:pt>
                <c:pt idx="63">
                  <c:v>190.291</c:v>
                </c:pt>
                <c:pt idx="64">
                  <c:v>338.11599999999999</c:v>
                </c:pt>
                <c:pt idx="65">
                  <c:v>215.42099999999999</c:v>
                </c:pt>
                <c:pt idx="66">
                  <c:v>82.867000000000004</c:v>
                </c:pt>
                <c:pt idx="67">
                  <c:v>45.189</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Comparison!$AM$4:$AM$71</c:f>
              <c:numCache>
                <c:formatCode>0.00</c:formatCode>
                <c:ptCount val="68"/>
                <c:pt idx="0">
                  <c:v>21.311</c:v>
                </c:pt>
                <c:pt idx="1">
                  <c:v>49.280999999999999</c:v>
                </c:pt>
                <c:pt idx="2">
                  <c:v>51.954000000000001</c:v>
                </c:pt>
                <c:pt idx="3">
                  <c:v>158.904</c:v>
                </c:pt>
                <c:pt idx="4">
                  <c:v>412.36</c:v>
                </c:pt>
                <c:pt idx="5">
                  <c:v>398.61</c:v>
                </c:pt>
                <c:pt idx="6">
                  <c:v>101.55500000000001</c:v>
                </c:pt>
                <c:pt idx="7">
                  <c:v>50.424999999999997</c:v>
                </c:pt>
                <c:pt idx="8">
                  <c:v>50.686999999999998</c:v>
                </c:pt>
                <c:pt idx="9">
                  <c:v>38.265999999999998</c:v>
                </c:pt>
                <c:pt idx="10">
                  <c:v>34.951000000000001</c:v>
                </c:pt>
                <c:pt idx="11">
                  <c:v>30.472000000000001</c:v>
                </c:pt>
                <c:pt idx="12">
                  <c:v>27.326000000000001</c:v>
                </c:pt>
                <c:pt idx="13">
                  <c:v>36.973999999999997</c:v>
                </c:pt>
                <c:pt idx="14">
                  <c:v>82.754000000000005</c:v>
                </c:pt>
                <c:pt idx="15">
                  <c:v>330.60199999999998</c:v>
                </c:pt>
                <c:pt idx="16">
                  <c:v>309.52</c:v>
                </c:pt>
                <c:pt idx="17">
                  <c:v>125.072</c:v>
                </c:pt>
                <c:pt idx="18">
                  <c:v>51.353999999999999</c:v>
                </c:pt>
                <c:pt idx="19">
                  <c:v>39.293999999999997</c:v>
                </c:pt>
                <c:pt idx="20">
                  <c:v>44.247</c:v>
                </c:pt>
                <c:pt idx="21">
                  <c:v>34.570999999999998</c:v>
                </c:pt>
                <c:pt idx="22">
                  <c:v>30.972000000000001</c:v>
                </c:pt>
                <c:pt idx="23">
                  <c:v>26.501000000000001</c:v>
                </c:pt>
                <c:pt idx="24">
                  <c:v>22.367999999999999</c:v>
                </c:pt>
                <c:pt idx="25">
                  <c:v>38.624000000000002</c:v>
                </c:pt>
                <c:pt idx="26">
                  <c:v>78.27</c:v>
                </c:pt>
                <c:pt idx="27">
                  <c:v>310.52300000000002</c:v>
                </c:pt>
                <c:pt idx="28">
                  <c:v>512.27200000000005</c:v>
                </c:pt>
                <c:pt idx="29">
                  <c:v>189.41499999999999</c:v>
                </c:pt>
                <c:pt idx="30">
                  <c:v>79.908000000000001</c:v>
                </c:pt>
                <c:pt idx="31">
                  <c:v>56.292000000000002</c:v>
                </c:pt>
                <c:pt idx="32">
                  <c:v>58.034999999999997</c:v>
                </c:pt>
                <c:pt idx="33">
                  <c:v>41.09</c:v>
                </c:pt>
                <c:pt idx="34">
                  <c:v>34.265999999999998</c:v>
                </c:pt>
                <c:pt idx="35">
                  <c:v>30.771000000000001</c:v>
                </c:pt>
                <c:pt idx="36">
                  <c:v>26.454999999999998</c:v>
                </c:pt>
                <c:pt idx="37">
                  <c:v>39.518999999999998</c:v>
                </c:pt>
                <c:pt idx="38">
                  <c:v>57.563000000000002</c:v>
                </c:pt>
                <c:pt idx="39">
                  <c:v>189.99299999999999</c:v>
                </c:pt>
                <c:pt idx="40">
                  <c:v>198.386</c:v>
                </c:pt>
                <c:pt idx="41">
                  <c:v>99.105000000000004</c:v>
                </c:pt>
                <c:pt idx="42">
                  <c:v>46.887</c:v>
                </c:pt>
                <c:pt idx="43">
                  <c:v>32.701000000000001</c:v>
                </c:pt>
                <c:pt idx="44">
                  <c:v>37.886000000000003</c:v>
                </c:pt>
                <c:pt idx="45">
                  <c:v>31.071999999999999</c:v>
                </c:pt>
                <c:pt idx="46">
                  <c:v>29.14</c:v>
                </c:pt>
                <c:pt idx="47">
                  <c:v>25.116</c:v>
                </c:pt>
                <c:pt idx="48">
                  <c:v>24.222999999999999</c:v>
                </c:pt>
                <c:pt idx="49">
                  <c:v>32.881999999999998</c:v>
                </c:pt>
                <c:pt idx="50">
                  <c:v>42.970999999999997</c:v>
                </c:pt>
                <c:pt idx="51">
                  <c:v>190.291</c:v>
                </c:pt>
                <c:pt idx="52">
                  <c:v>338.11599999999999</c:v>
                </c:pt>
                <c:pt idx="53">
                  <c:v>215.42099999999999</c:v>
                </c:pt>
                <c:pt idx="54">
                  <c:v>82.867000000000004</c:v>
                </c:pt>
                <c:pt idx="55">
                  <c:v>45.189</c:v>
                </c:pt>
                <c:pt idx="56">
                  <c:v>36.344999999999999</c:v>
                </c:pt>
                <c:pt idx="57">
                  <c:v>28.946000000000002</c:v>
                </c:pt>
                <c:pt idx="58">
                  <c:v>26.72</c:v>
                </c:pt>
                <c:pt idx="59">
                  <c:v>25.884</c:v>
                </c:pt>
                <c:pt idx="60">
                  <c:v>25.709</c:v>
                </c:pt>
                <c:pt idx="61">
                  <c:v>29.030999999999999</c:v>
                </c:pt>
                <c:pt idx="62">
                  <c:v>70.879000000000005</c:v>
                </c:pt>
                <c:pt idx="63">
                  <c:v>219.51400000000001</c:v>
                </c:pt>
                <c:pt idx="64">
                  <c:v>161.63</c:v>
                </c:pt>
                <c:pt idx="65">
                  <c:v>50.710999999999999</c:v>
                </c:pt>
                <c:pt idx="66">
                  <c:v>40.234999999999999</c:v>
                </c:pt>
                <c:pt idx="67">
                  <c:v>33.259</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Comparison!$AN$4:$AN$71</c:f>
              <c:numCache>
                <c:formatCode>0.00</c:formatCode>
                <c:ptCount val="68"/>
                <c:pt idx="0">
                  <c:v>21.215</c:v>
                </c:pt>
                <c:pt idx="1">
                  <c:v>27.934999999999999</c:v>
                </c:pt>
                <c:pt idx="2">
                  <c:v>44.488</c:v>
                </c:pt>
                <c:pt idx="3">
                  <c:v>171.31800000000001</c:v>
                </c:pt>
                <c:pt idx="4">
                  <c:v>134.53</c:v>
                </c:pt>
                <c:pt idx="5">
                  <c:v>62.225999999999999</c:v>
                </c:pt>
                <c:pt idx="6">
                  <c:v>29.129000000000001</c:v>
                </c:pt>
                <c:pt idx="7">
                  <c:v>23.984999999999999</c:v>
                </c:pt>
                <c:pt idx="8">
                  <c:v>31.472000000000001</c:v>
                </c:pt>
                <c:pt idx="9">
                  <c:v>24.306999999999999</c:v>
                </c:pt>
                <c:pt idx="10">
                  <c:v>21.484999999999999</c:v>
                </c:pt>
                <c:pt idx="11">
                  <c:v>18.119</c:v>
                </c:pt>
                <c:pt idx="12">
                  <c:v>14.882</c:v>
                </c:pt>
                <c:pt idx="13">
                  <c:v>29.489000000000001</c:v>
                </c:pt>
                <c:pt idx="14">
                  <c:v>67.043000000000006</c:v>
                </c:pt>
                <c:pt idx="15">
                  <c:v>273.73599999999999</c:v>
                </c:pt>
                <c:pt idx="16">
                  <c:v>491.56700000000001</c:v>
                </c:pt>
                <c:pt idx="17">
                  <c:v>191.291</c:v>
                </c:pt>
                <c:pt idx="18">
                  <c:v>78.873000000000005</c:v>
                </c:pt>
                <c:pt idx="19">
                  <c:v>54.128999999999998</c:v>
                </c:pt>
                <c:pt idx="20">
                  <c:v>56.74</c:v>
                </c:pt>
                <c:pt idx="21">
                  <c:v>39.926000000000002</c:v>
                </c:pt>
                <c:pt idx="22">
                  <c:v>32.853999999999999</c:v>
                </c:pt>
                <c:pt idx="23">
                  <c:v>29.431000000000001</c:v>
                </c:pt>
                <c:pt idx="24">
                  <c:v>26.167999999999999</c:v>
                </c:pt>
                <c:pt idx="25">
                  <c:v>37.901000000000003</c:v>
                </c:pt>
                <c:pt idx="26">
                  <c:v>55.817999999999998</c:v>
                </c:pt>
                <c:pt idx="27">
                  <c:v>188.56700000000001</c:v>
                </c:pt>
                <c:pt idx="28">
                  <c:v>197.797</c:v>
                </c:pt>
                <c:pt idx="29">
                  <c:v>98.813999999999993</c:v>
                </c:pt>
                <c:pt idx="30">
                  <c:v>46.424999999999997</c:v>
                </c:pt>
                <c:pt idx="31">
                  <c:v>32.191000000000003</c:v>
                </c:pt>
                <c:pt idx="32">
                  <c:v>37.332000000000001</c:v>
                </c:pt>
                <c:pt idx="33">
                  <c:v>30.603999999999999</c:v>
                </c:pt>
                <c:pt idx="34">
                  <c:v>28.661000000000001</c:v>
                </c:pt>
                <c:pt idx="35">
                  <c:v>24.675000000000001</c:v>
                </c:pt>
                <c:pt idx="36">
                  <c:v>23.824000000000002</c:v>
                </c:pt>
                <c:pt idx="37">
                  <c:v>32.450000000000003</c:v>
                </c:pt>
                <c:pt idx="38">
                  <c:v>42.567</c:v>
                </c:pt>
                <c:pt idx="39">
                  <c:v>189.55699999999999</c:v>
                </c:pt>
                <c:pt idx="40">
                  <c:v>337.73500000000001</c:v>
                </c:pt>
                <c:pt idx="41">
                  <c:v>215.17</c:v>
                </c:pt>
                <c:pt idx="42">
                  <c:v>82.655000000000001</c:v>
                </c:pt>
                <c:pt idx="43">
                  <c:v>45</c:v>
                </c:pt>
                <c:pt idx="44">
                  <c:v>36.165999999999997</c:v>
                </c:pt>
                <c:pt idx="45">
                  <c:v>28.8</c:v>
                </c:pt>
                <c:pt idx="46">
                  <c:v>26.57</c:v>
                </c:pt>
                <c:pt idx="47">
                  <c:v>25.74</c:v>
                </c:pt>
                <c:pt idx="48">
                  <c:v>25.709</c:v>
                </c:pt>
                <c:pt idx="49">
                  <c:v>29.030999999999999</c:v>
                </c:pt>
                <c:pt idx="50">
                  <c:v>70.879000000000005</c:v>
                </c:pt>
                <c:pt idx="51">
                  <c:v>219.51400000000001</c:v>
                </c:pt>
                <c:pt idx="52">
                  <c:v>161.63</c:v>
                </c:pt>
                <c:pt idx="53">
                  <c:v>50.710999999999999</c:v>
                </c:pt>
                <c:pt idx="54">
                  <c:v>40.234999999999999</c:v>
                </c:pt>
                <c:pt idx="55">
                  <c:v>33.259</c:v>
                </c:pt>
                <c:pt idx="56">
                  <c:v>28.026</c:v>
                </c:pt>
                <c:pt idx="57">
                  <c:v>24.425999999999998</c:v>
                </c:pt>
                <c:pt idx="58">
                  <c:v>21.949000000000002</c:v>
                </c:pt>
                <c:pt idx="59">
                  <c:v>19.64</c:v>
                </c:pt>
                <c:pt idx="60">
                  <c:v>19.64</c:v>
                </c:pt>
                <c:pt idx="61">
                  <c:v>19.64</c:v>
                </c:pt>
                <c:pt idx="62">
                  <c:v>19.64</c:v>
                </c:pt>
                <c:pt idx="63">
                  <c:v>19.64</c:v>
                </c:pt>
                <c:pt idx="64">
                  <c:v>19.64</c:v>
                </c:pt>
                <c:pt idx="65">
                  <c:v>19.64</c:v>
                </c:pt>
                <c:pt idx="66">
                  <c:v>19.64</c:v>
                </c:pt>
                <c:pt idx="67">
                  <c:v>19.64</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Comparison!$AO$4:$AO$71</c:f>
              <c:numCache>
                <c:formatCode>0.00</c:formatCode>
                <c:ptCount val="68"/>
                <c:pt idx="0">
                  <c:v>19.475000000000001</c:v>
                </c:pt>
                <c:pt idx="1">
                  <c:v>31.244</c:v>
                </c:pt>
                <c:pt idx="2">
                  <c:v>36.167000000000002</c:v>
                </c:pt>
                <c:pt idx="3">
                  <c:v>123.917</c:v>
                </c:pt>
                <c:pt idx="4">
                  <c:v>169.048</c:v>
                </c:pt>
                <c:pt idx="5">
                  <c:v>57</c:v>
                </c:pt>
                <c:pt idx="6">
                  <c:v>35</c:v>
                </c:pt>
                <c:pt idx="7">
                  <c:v>30.391999999999999</c:v>
                </c:pt>
                <c:pt idx="8">
                  <c:v>36.948999999999998</c:v>
                </c:pt>
                <c:pt idx="9">
                  <c:v>25.751999999999999</c:v>
                </c:pt>
                <c:pt idx="10">
                  <c:v>20.954000000000001</c:v>
                </c:pt>
                <c:pt idx="11">
                  <c:v>18.931000000000001</c:v>
                </c:pt>
                <c:pt idx="12">
                  <c:v>16.884</c:v>
                </c:pt>
                <c:pt idx="13">
                  <c:v>28.448</c:v>
                </c:pt>
                <c:pt idx="14">
                  <c:v>45.402999999999999</c:v>
                </c:pt>
                <c:pt idx="15">
                  <c:v>160.489</c:v>
                </c:pt>
                <c:pt idx="16">
                  <c:v>182.28399999999999</c:v>
                </c:pt>
                <c:pt idx="17">
                  <c:v>91.997</c:v>
                </c:pt>
                <c:pt idx="18">
                  <c:v>41.776000000000003</c:v>
                </c:pt>
                <c:pt idx="19">
                  <c:v>28.446000000000002</c:v>
                </c:pt>
                <c:pt idx="20">
                  <c:v>33.823999999999998</c:v>
                </c:pt>
                <c:pt idx="21">
                  <c:v>27.765000000000001</c:v>
                </c:pt>
                <c:pt idx="22">
                  <c:v>25.76</c:v>
                </c:pt>
                <c:pt idx="23">
                  <c:v>22.094999999999999</c:v>
                </c:pt>
                <c:pt idx="24">
                  <c:v>22.454999999999998</c:v>
                </c:pt>
                <c:pt idx="25">
                  <c:v>30.683</c:v>
                </c:pt>
                <c:pt idx="26">
                  <c:v>41.335999999999999</c:v>
                </c:pt>
                <c:pt idx="27">
                  <c:v>193.54900000000001</c:v>
                </c:pt>
                <c:pt idx="28">
                  <c:v>336.16800000000001</c:v>
                </c:pt>
                <c:pt idx="29">
                  <c:v>207.83</c:v>
                </c:pt>
                <c:pt idx="30">
                  <c:v>79.400999999999996</c:v>
                </c:pt>
                <c:pt idx="31">
                  <c:v>43.706000000000003</c:v>
                </c:pt>
                <c:pt idx="32">
                  <c:v>35.076999999999998</c:v>
                </c:pt>
                <c:pt idx="33">
                  <c:v>28.08</c:v>
                </c:pt>
                <c:pt idx="34">
                  <c:v>25.876999999999999</c:v>
                </c:pt>
                <c:pt idx="35">
                  <c:v>25.225999999999999</c:v>
                </c:pt>
                <c:pt idx="36">
                  <c:v>25.224</c:v>
                </c:pt>
                <c:pt idx="37">
                  <c:v>28.817</c:v>
                </c:pt>
                <c:pt idx="38">
                  <c:v>73.783000000000001</c:v>
                </c:pt>
                <c:pt idx="39">
                  <c:v>222.96600000000001</c:v>
                </c:pt>
                <c:pt idx="40">
                  <c:v>155.04599999999999</c:v>
                </c:pt>
                <c:pt idx="41">
                  <c:v>49.28</c:v>
                </c:pt>
                <c:pt idx="42">
                  <c:v>39.984999999999999</c:v>
                </c:pt>
                <c:pt idx="43">
                  <c:v>32.585999999999999</c:v>
                </c:pt>
                <c:pt idx="44">
                  <c:v>27.635999999999999</c:v>
                </c:pt>
                <c:pt idx="45">
                  <c:v>24.099</c:v>
                </c:pt>
                <c:pt idx="46">
                  <c:v>21.670999999999999</c:v>
                </c:pt>
                <c:pt idx="47">
                  <c:v>19.393999999999998</c:v>
                </c:pt>
                <c:pt idx="48">
                  <c:v>19.105</c:v>
                </c:pt>
                <c:pt idx="49">
                  <c:v>29.419</c:v>
                </c:pt>
                <c:pt idx="50">
                  <c:v>56.884</c:v>
                </c:pt>
                <c:pt idx="51">
                  <c:v>238.26300000000001</c:v>
                </c:pt>
                <c:pt idx="52">
                  <c:v>196.56399999999999</c:v>
                </c:pt>
                <c:pt idx="53">
                  <c:v>58.113</c:v>
                </c:pt>
                <c:pt idx="54">
                  <c:v>44.386000000000003</c:v>
                </c:pt>
                <c:pt idx="55">
                  <c:v>30.332000000000001</c:v>
                </c:pt>
                <c:pt idx="56">
                  <c:v>26.837</c:v>
                </c:pt>
                <c:pt idx="57">
                  <c:v>26.556000000000001</c:v>
                </c:pt>
                <c:pt idx="58">
                  <c:v>22.84</c:v>
                </c:pt>
                <c:pt idx="59">
                  <c:v>20.18</c:v>
                </c:pt>
                <c:pt idx="60">
                  <c:v>20.18</c:v>
                </c:pt>
                <c:pt idx="61">
                  <c:v>20.18</c:v>
                </c:pt>
                <c:pt idx="62">
                  <c:v>20.18</c:v>
                </c:pt>
                <c:pt idx="63">
                  <c:v>20.18</c:v>
                </c:pt>
                <c:pt idx="64">
                  <c:v>20.18</c:v>
                </c:pt>
                <c:pt idx="65">
                  <c:v>20.18</c:v>
                </c:pt>
                <c:pt idx="66">
                  <c:v>20.18</c:v>
                </c:pt>
                <c:pt idx="67">
                  <c:v>20.18</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Comparison!$AP$4:$AP$71</c:f>
              <c:numCache>
                <c:formatCode>0.00</c:formatCode>
                <c:ptCount val="68"/>
                <c:pt idx="0">
                  <c:v>20.254000000000001</c:v>
                </c:pt>
                <c:pt idx="1">
                  <c:v>29.73</c:v>
                </c:pt>
                <c:pt idx="2">
                  <c:v>38.271000000000001</c:v>
                </c:pt>
                <c:pt idx="3">
                  <c:v>118.267</c:v>
                </c:pt>
                <c:pt idx="4">
                  <c:v>116.691</c:v>
                </c:pt>
                <c:pt idx="5">
                  <c:v>52.956000000000003</c:v>
                </c:pt>
                <c:pt idx="6">
                  <c:v>29.498999999999999</c:v>
                </c:pt>
                <c:pt idx="7">
                  <c:v>21.507999999999999</c:v>
                </c:pt>
                <c:pt idx="8">
                  <c:v>29.135999999999999</c:v>
                </c:pt>
                <c:pt idx="9">
                  <c:v>24.219000000000001</c:v>
                </c:pt>
                <c:pt idx="10">
                  <c:v>22.591999999999999</c:v>
                </c:pt>
                <c:pt idx="11">
                  <c:v>19.312999999999999</c:v>
                </c:pt>
                <c:pt idx="12">
                  <c:v>19.344999999999999</c:v>
                </c:pt>
                <c:pt idx="13">
                  <c:v>27.498000000000001</c:v>
                </c:pt>
                <c:pt idx="14">
                  <c:v>37.847000000000001</c:v>
                </c:pt>
                <c:pt idx="15">
                  <c:v>175.08</c:v>
                </c:pt>
                <c:pt idx="16">
                  <c:v>324.94900000000001</c:v>
                </c:pt>
                <c:pt idx="17">
                  <c:v>210.93799999999999</c:v>
                </c:pt>
                <c:pt idx="18">
                  <c:v>80.616</c:v>
                </c:pt>
                <c:pt idx="19">
                  <c:v>43.423999999999999</c:v>
                </c:pt>
                <c:pt idx="20">
                  <c:v>34.72</c:v>
                </c:pt>
                <c:pt idx="21">
                  <c:v>27.631</c:v>
                </c:pt>
                <c:pt idx="22">
                  <c:v>25.4</c:v>
                </c:pt>
                <c:pt idx="23">
                  <c:v>24.635999999999999</c:v>
                </c:pt>
                <c:pt idx="24">
                  <c:v>25.655999999999999</c:v>
                </c:pt>
                <c:pt idx="25">
                  <c:v>28.283999999999999</c:v>
                </c:pt>
                <c:pt idx="26">
                  <c:v>73.171000000000006</c:v>
                </c:pt>
                <c:pt idx="27">
                  <c:v>223.048</c:v>
                </c:pt>
                <c:pt idx="28">
                  <c:v>154.98099999999999</c:v>
                </c:pt>
                <c:pt idx="29">
                  <c:v>49.356999999999999</c:v>
                </c:pt>
                <c:pt idx="30">
                  <c:v>39.945</c:v>
                </c:pt>
                <c:pt idx="31">
                  <c:v>32.469000000000001</c:v>
                </c:pt>
                <c:pt idx="32">
                  <c:v>27.494</c:v>
                </c:pt>
                <c:pt idx="33">
                  <c:v>23.959</c:v>
                </c:pt>
                <c:pt idx="34">
                  <c:v>21.533999999999999</c:v>
                </c:pt>
                <c:pt idx="35">
                  <c:v>19.266999999999999</c:v>
                </c:pt>
                <c:pt idx="36">
                  <c:v>18.989000000000001</c:v>
                </c:pt>
                <c:pt idx="37">
                  <c:v>29.279</c:v>
                </c:pt>
                <c:pt idx="38">
                  <c:v>56.731000000000002</c:v>
                </c:pt>
                <c:pt idx="39">
                  <c:v>238.04300000000001</c:v>
                </c:pt>
                <c:pt idx="40">
                  <c:v>196.464</c:v>
                </c:pt>
                <c:pt idx="41">
                  <c:v>58.042000000000002</c:v>
                </c:pt>
                <c:pt idx="42">
                  <c:v>44.32</c:v>
                </c:pt>
                <c:pt idx="43">
                  <c:v>30.276</c:v>
                </c:pt>
                <c:pt idx="44">
                  <c:v>26.783000000000001</c:v>
                </c:pt>
                <c:pt idx="45">
                  <c:v>26.509</c:v>
                </c:pt>
                <c:pt idx="46">
                  <c:v>22.792000000000002</c:v>
                </c:pt>
                <c:pt idx="47">
                  <c:v>20.135999999999999</c:v>
                </c:pt>
                <c:pt idx="48">
                  <c:v>16.5</c:v>
                </c:pt>
                <c:pt idx="49">
                  <c:v>20.105</c:v>
                </c:pt>
                <c:pt idx="50">
                  <c:v>51.051000000000002</c:v>
                </c:pt>
                <c:pt idx="51">
                  <c:v>72.721999999999994</c:v>
                </c:pt>
                <c:pt idx="52">
                  <c:v>54.220999999999997</c:v>
                </c:pt>
                <c:pt idx="53">
                  <c:v>21.754999999999999</c:v>
                </c:pt>
                <c:pt idx="54">
                  <c:v>17.332999999999998</c:v>
                </c:pt>
                <c:pt idx="55">
                  <c:v>19.126000000000001</c:v>
                </c:pt>
                <c:pt idx="56">
                  <c:v>26.442</c:v>
                </c:pt>
                <c:pt idx="57">
                  <c:v>16.434999999999999</c:v>
                </c:pt>
                <c:pt idx="58">
                  <c:v>13.938000000000001</c:v>
                </c:pt>
                <c:pt idx="59">
                  <c:v>12.589</c:v>
                </c:pt>
                <c:pt idx="60">
                  <c:v>12.589</c:v>
                </c:pt>
                <c:pt idx="61">
                  <c:v>12.589</c:v>
                </c:pt>
                <c:pt idx="62">
                  <c:v>12.589</c:v>
                </c:pt>
                <c:pt idx="63">
                  <c:v>12.589</c:v>
                </c:pt>
                <c:pt idx="64">
                  <c:v>12.589</c:v>
                </c:pt>
                <c:pt idx="65">
                  <c:v>12.589</c:v>
                </c:pt>
                <c:pt idx="66">
                  <c:v>12.589</c:v>
                </c:pt>
                <c:pt idx="67">
                  <c:v>12.589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Comparison!$AQ$4:$AQ$71</c:f>
              <c:numCache>
                <c:formatCode>0.00</c:formatCode>
                <c:ptCount val="68"/>
                <c:pt idx="0">
                  <c:v>19.936</c:v>
                </c:pt>
                <c:pt idx="1">
                  <c:v>30</c:v>
                </c:pt>
                <c:pt idx="2">
                  <c:v>34.347000000000001</c:v>
                </c:pt>
                <c:pt idx="3">
                  <c:v>140</c:v>
                </c:pt>
                <c:pt idx="4">
                  <c:v>222.07499999999999</c:v>
                </c:pt>
                <c:pt idx="5">
                  <c:v>130.56</c:v>
                </c:pt>
                <c:pt idx="6">
                  <c:v>56.499000000000002</c:v>
                </c:pt>
                <c:pt idx="7">
                  <c:v>33.786999999999999</c:v>
                </c:pt>
                <c:pt idx="8">
                  <c:v>30.007000000000001</c:v>
                </c:pt>
                <c:pt idx="9">
                  <c:v>24.068000000000001</c:v>
                </c:pt>
                <c:pt idx="10">
                  <c:v>22.097999999999999</c:v>
                </c:pt>
                <c:pt idx="11">
                  <c:v>21.634</c:v>
                </c:pt>
                <c:pt idx="12">
                  <c:v>22.283000000000001</c:v>
                </c:pt>
                <c:pt idx="13">
                  <c:v>25.446999999999999</c:v>
                </c:pt>
                <c:pt idx="14">
                  <c:v>65.608000000000004</c:v>
                </c:pt>
                <c:pt idx="15">
                  <c:v>209.31700000000001</c:v>
                </c:pt>
                <c:pt idx="16">
                  <c:v>157.21299999999999</c:v>
                </c:pt>
                <c:pt idx="17">
                  <c:v>48.749000000000002</c:v>
                </c:pt>
                <c:pt idx="18">
                  <c:v>38.503999999999998</c:v>
                </c:pt>
                <c:pt idx="19">
                  <c:v>31.850999999999999</c:v>
                </c:pt>
                <c:pt idx="20">
                  <c:v>26.815999999999999</c:v>
                </c:pt>
                <c:pt idx="21">
                  <c:v>23.344999999999999</c:v>
                </c:pt>
                <c:pt idx="22">
                  <c:v>20.888000000000002</c:v>
                </c:pt>
                <c:pt idx="23">
                  <c:v>18.670999999999999</c:v>
                </c:pt>
                <c:pt idx="24">
                  <c:v>19.068000000000001</c:v>
                </c:pt>
                <c:pt idx="25">
                  <c:v>28.657</c:v>
                </c:pt>
                <c:pt idx="26">
                  <c:v>55.851999999999997</c:v>
                </c:pt>
                <c:pt idx="27">
                  <c:v>237.28899999999999</c:v>
                </c:pt>
                <c:pt idx="28">
                  <c:v>196.27600000000001</c:v>
                </c:pt>
                <c:pt idx="29">
                  <c:v>58.158000000000001</c:v>
                </c:pt>
                <c:pt idx="30">
                  <c:v>44.259</c:v>
                </c:pt>
                <c:pt idx="31">
                  <c:v>30.135000000000002</c:v>
                </c:pt>
                <c:pt idx="32">
                  <c:v>26.609000000000002</c:v>
                </c:pt>
                <c:pt idx="33">
                  <c:v>26.355</c:v>
                </c:pt>
                <c:pt idx="34">
                  <c:v>22.629000000000001</c:v>
                </c:pt>
                <c:pt idx="35">
                  <c:v>19.986000000000001</c:v>
                </c:pt>
                <c:pt idx="36">
                  <c:v>16.375</c:v>
                </c:pt>
                <c:pt idx="37">
                  <c:v>19.968</c:v>
                </c:pt>
                <c:pt idx="38">
                  <c:v>50.893999999999998</c:v>
                </c:pt>
                <c:pt idx="39">
                  <c:v>72.603999999999999</c:v>
                </c:pt>
                <c:pt idx="40">
                  <c:v>54.146000000000001</c:v>
                </c:pt>
                <c:pt idx="41">
                  <c:v>21.68</c:v>
                </c:pt>
                <c:pt idx="42">
                  <c:v>17.253</c:v>
                </c:pt>
                <c:pt idx="43">
                  <c:v>19.047999999999998</c:v>
                </c:pt>
                <c:pt idx="44">
                  <c:v>26.37</c:v>
                </c:pt>
                <c:pt idx="45">
                  <c:v>16.37</c:v>
                </c:pt>
                <c:pt idx="46">
                  <c:v>13.875999999999999</c:v>
                </c:pt>
                <c:pt idx="47">
                  <c:v>12.532</c:v>
                </c:pt>
                <c:pt idx="48">
                  <c:v>15.510999999999999</c:v>
                </c:pt>
                <c:pt idx="49">
                  <c:v>24.792000000000002</c:v>
                </c:pt>
                <c:pt idx="50">
                  <c:v>49.197000000000003</c:v>
                </c:pt>
                <c:pt idx="51">
                  <c:v>147.161</c:v>
                </c:pt>
                <c:pt idx="52">
                  <c:v>221.69399999999999</c:v>
                </c:pt>
                <c:pt idx="53">
                  <c:v>64.912000000000006</c:v>
                </c:pt>
                <c:pt idx="54">
                  <c:v>37.536999999999999</c:v>
                </c:pt>
                <c:pt idx="55">
                  <c:v>52.83</c:v>
                </c:pt>
                <c:pt idx="56">
                  <c:v>34.078000000000003</c:v>
                </c:pt>
                <c:pt idx="57">
                  <c:v>24.077000000000002</c:v>
                </c:pt>
                <c:pt idx="58">
                  <c:v>22.321000000000002</c:v>
                </c:pt>
                <c:pt idx="59">
                  <c:v>19.797999999999998</c:v>
                </c:pt>
                <c:pt idx="60">
                  <c:v>19.797999999999998</c:v>
                </c:pt>
                <c:pt idx="61">
                  <c:v>19.797999999999998</c:v>
                </c:pt>
                <c:pt idx="62">
                  <c:v>19.797999999999998</c:v>
                </c:pt>
                <c:pt idx="63">
                  <c:v>19.797999999999998</c:v>
                </c:pt>
                <c:pt idx="64">
                  <c:v>19.797999999999998</c:v>
                </c:pt>
                <c:pt idx="65">
                  <c:v>19.797999999999998</c:v>
                </c:pt>
                <c:pt idx="66">
                  <c:v>19.797999999999998</c:v>
                </c:pt>
                <c:pt idx="67">
                  <c:v>19.797999999999998</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Comparison!$AR$4:$AR$71</c:f>
              <c:numCache>
                <c:formatCode>0.00</c:formatCode>
                <c:ptCount val="68"/>
                <c:pt idx="0">
                  <c:v>20.843</c:v>
                </c:pt>
                <c:pt idx="1">
                  <c:v>25.651</c:v>
                </c:pt>
                <c:pt idx="2">
                  <c:v>61.578000000000003</c:v>
                </c:pt>
                <c:pt idx="3">
                  <c:v>204.52199999999999</c:v>
                </c:pt>
                <c:pt idx="4">
                  <c:v>136.84399999999999</c:v>
                </c:pt>
                <c:pt idx="5">
                  <c:v>46.984999999999999</c:v>
                </c:pt>
                <c:pt idx="6">
                  <c:v>35.25</c:v>
                </c:pt>
                <c:pt idx="7">
                  <c:v>28.282</c:v>
                </c:pt>
                <c:pt idx="8">
                  <c:v>25.539000000000001</c:v>
                </c:pt>
                <c:pt idx="9">
                  <c:v>22.280999999999999</c:v>
                </c:pt>
                <c:pt idx="10">
                  <c:v>19.920999999999999</c:v>
                </c:pt>
                <c:pt idx="11">
                  <c:v>17.812999999999999</c:v>
                </c:pt>
                <c:pt idx="12">
                  <c:v>17.597999999999999</c:v>
                </c:pt>
                <c:pt idx="13">
                  <c:v>27.338999999999999</c:v>
                </c:pt>
                <c:pt idx="14">
                  <c:v>52.453000000000003</c:v>
                </c:pt>
                <c:pt idx="15">
                  <c:v>228.852</c:v>
                </c:pt>
                <c:pt idx="16">
                  <c:v>199.839</c:v>
                </c:pt>
                <c:pt idx="17">
                  <c:v>59.029000000000003</c:v>
                </c:pt>
                <c:pt idx="18">
                  <c:v>43.892000000000003</c:v>
                </c:pt>
                <c:pt idx="19">
                  <c:v>30.04</c:v>
                </c:pt>
                <c:pt idx="20">
                  <c:v>26.292999999999999</c:v>
                </c:pt>
                <c:pt idx="21">
                  <c:v>26.209</c:v>
                </c:pt>
                <c:pt idx="22">
                  <c:v>22.498000000000001</c:v>
                </c:pt>
                <c:pt idx="23">
                  <c:v>19.815999999999999</c:v>
                </c:pt>
                <c:pt idx="24">
                  <c:v>16.78</c:v>
                </c:pt>
                <c:pt idx="25">
                  <c:v>19.727</c:v>
                </c:pt>
                <c:pt idx="26">
                  <c:v>50.584000000000003</c:v>
                </c:pt>
                <c:pt idx="27">
                  <c:v>72.757000000000005</c:v>
                </c:pt>
                <c:pt idx="28">
                  <c:v>54.37</c:v>
                </c:pt>
                <c:pt idx="29">
                  <c:v>21.811</c:v>
                </c:pt>
                <c:pt idx="30">
                  <c:v>17.3</c:v>
                </c:pt>
                <c:pt idx="31">
                  <c:v>19.033000000000001</c:v>
                </c:pt>
                <c:pt idx="32">
                  <c:v>26.312999999999999</c:v>
                </c:pt>
                <c:pt idx="33">
                  <c:v>16.309000000000001</c:v>
                </c:pt>
                <c:pt idx="34">
                  <c:v>13.817</c:v>
                </c:pt>
                <c:pt idx="35">
                  <c:v>12.477</c:v>
                </c:pt>
                <c:pt idx="36">
                  <c:v>15.452999999999999</c:v>
                </c:pt>
                <c:pt idx="37">
                  <c:v>24.709</c:v>
                </c:pt>
                <c:pt idx="38">
                  <c:v>49.127000000000002</c:v>
                </c:pt>
                <c:pt idx="39">
                  <c:v>147.13399999999999</c:v>
                </c:pt>
                <c:pt idx="40">
                  <c:v>221.691</c:v>
                </c:pt>
                <c:pt idx="41">
                  <c:v>64.882999999999996</c:v>
                </c:pt>
                <c:pt idx="42">
                  <c:v>37.506</c:v>
                </c:pt>
                <c:pt idx="43">
                  <c:v>52.787999999999997</c:v>
                </c:pt>
                <c:pt idx="44">
                  <c:v>34.048000000000002</c:v>
                </c:pt>
                <c:pt idx="45">
                  <c:v>24.052</c:v>
                </c:pt>
                <c:pt idx="46">
                  <c:v>22.295999999999999</c:v>
                </c:pt>
                <c:pt idx="47">
                  <c:v>19.776</c:v>
                </c:pt>
                <c:pt idx="48">
                  <c:v>16.388000000000002</c:v>
                </c:pt>
                <c:pt idx="49">
                  <c:v>43.853000000000002</c:v>
                </c:pt>
                <c:pt idx="50">
                  <c:v>89.174000000000007</c:v>
                </c:pt>
                <c:pt idx="51">
                  <c:v>208.119</c:v>
                </c:pt>
                <c:pt idx="52">
                  <c:v>142.22200000000001</c:v>
                </c:pt>
                <c:pt idx="53">
                  <c:v>53.408000000000001</c:v>
                </c:pt>
                <c:pt idx="54">
                  <c:v>33.347999999999999</c:v>
                </c:pt>
                <c:pt idx="55">
                  <c:v>32.356999999999999</c:v>
                </c:pt>
                <c:pt idx="56">
                  <c:v>31.11</c:v>
                </c:pt>
                <c:pt idx="57">
                  <c:v>26.03</c:v>
                </c:pt>
                <c:pt idx="58">
                  <c:v>22.042000000000002</c:v>
                </c:pt>
                <c:pt idx="59">
                  <c:v>22.872</c:v>
                </c:pt>
                <c:pt idx="60">
                  <c:v>22.872</c:v>
                </c:pt>
                <c:pt idx="61">
                  <c:v>22.872</c:v>
                </c:pt>
                <c:pt idx="62">
                  <c:v>22.872</c:v>
                </c:pt>
                <c:pt idx="63">
                  <c:v>22.872</c:v>
                </c:pt>
                <c:pt idx="64">
                  <c:v>22.872</c:v>
                </c:pt>
                <c:pt idx="65">
                  <c:v>22.872</c:v>
                </c:pt>
                <c:pt idx="66">
                  <c:v>22.872</c:v>
                </c:pt>
                <c:pt idx="67">
                  <c:v>22.872</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Comparison!$AS$4:$AS$71</c:f>
              <c:numCache>
                <c:formatCode>0.00</c:formatCode>
                <c:ptCount val="68"/>
                <c:pt idx="0">
                  <c:v>21.864000000000001</c:v>
                </c:pt>
                <c:pt idx="1">
                  <c:v>30.891999999999999</c:v>
                </c:pt>
                <c:pt idx="2">
                  <c:v>53.908000000000001</c:v>
                </c:pt>
                <c:pt idx="3">
                  <c:v>219.13200000000001</c:v>
                </c:pt>
                <c:pt idx="4">
                  <c:v>135.99700000000001</c:v>
                </c:pt>
                <c:pt idx="5">
                  <c:v>47.49</c:v>
                </c:pt>
                <c:pt idx="6">
                  <c:v>37.539000000000001</c:v>
                </c:pt>
                <c:pt idx="7">
                  <c:v>25.693999999999999</c:v>
                </c:pt>
                <c:pt idx="8">
                  <c:v>24.658999999999999</c:v>
                </c:pt>
                <c:pt idx="9">
                  <c:v>24.684000000000001</c:v>
                </c:pt>
                <c:pt idx="10">
                  <c:v>21.219000000000001</c:v>
                </c:pt>
                <c:pt idx="11">
                  <c:v>18.741</c:v>
                </c:pt>
                <c:pt idx="12">
                  <c:v>15.371</c:v>
                </c:pt>
                <c:pt idx="13">
                  <c:v>18.911000000000001</c:v>
                </c:pt>
                <c:pt idx="14">
                  <c:v>49.488</c:v>
                </c:pt>
                <c:pt idx="15">
                  <c:v>70.045000000000002</c:v>
                </c:pt>
                <c:pt idx="16">
                  <c:v>52.938000000000002</c:v>
                </c:pt>
                <c:pt idx="17">
                  <c:v>21.138000000000002</c:v>
                </c:pt>
                <c:pt idx="18">
                  <c:v>16.655999999999999</c:v>
                </c:pt>
                <c:pt idx="19">
                  <c:v>18.452000000000002</c:v>
                </c:pt>
                <c:pt idx="20">
                  <c:v>25.77</c:v>
                </c:pt>
                <c:pt idx="21">
                  <c:v>15.92</c:v>
                </c:pt>
                <c:pt idx="22">
                  <c:v>13.47</c:v>
                </c:pt>
                <c:pt idx="23">
                  <c:v>12.169</c:v>
                </c:pt>
                <c:pt idx="24">
                  <c:v>15.691000000000001</c:v>
                </c:pt>
                <c:pt idx="25">
                  <c:v>24.800999999999998</c:v>
                </c:pt>
                <c:pt idx="26">
                  <c:v>50.381</c:v>
                </c:pt>
                <c:pt idx="27">
                  <c:v>157.001</c:v>
                </c:pt>
                <c:pt idx="28">
                  <c:v>213.97300000000001</c:v>
                </c:pt>
                <c:pt idx="29">
                  <c:v>63.094000000000001</c:v>
                </c:pt>
                <c:pt idx="30">
                  <c:v>37.356999999999999</c:v>
                </c:pt>
                <c:pt idx="31">
                  <c:v>53.052</c:v>
                </c:pt>
                <c:pt idx="32">
                  <c:v>33.363</c:v>
                </c:pt>
                <c:pt idx="33">
                  <c:v>23.873000000000001</c:v>
                </c:pt>
                <c:pt idx="34">
                  <c:v>22.177</c:v>
                </c:pt>
                <c:pt idx="35">
                  <c:v>19.675999999999998</c:v>
                </c:pt>
                <c:pt idx="36">
                  <c:v>16.456</c:v>
                </c:pt>
                <c:pt idx="37">
                  <c:v>45.152999999999999</c:v>
                </c:pt>
                <c:pt idx="38">
                  <c:v>90.656000000000006</c:v>
                </c:pt>
                <c:pt idx="39">
                  <c:v>210.596</c:v>
                </c:pt>
                <c:pt idx="40">
                  <c:v>139.58799999999999</c:v>
                </c:pt>
                <c:pt idx="41">
                  <c:v>52.52</c:v>
                </c:pt>
                <c:pt idx="42">
                  <c:v>33.000999999999998</c:v>
                </c:pt>
                <c:pt idx="43">
                  <c:v>32.758000000000003</c:v>
                </c:pt>
                <c:pt idx="44">
                  <c:v>30.626999999999999</c:v>
                </c:pt>
                <c:pt idx="45">
                  <c:v>25.902999999999999</c:v>
                </c:pt>
                <c:pt idx="46">
                  <c:v>21.925000000000001</c:v>
                </c:pt>
                <c:pt idx="47">
                  <c:v>22.815000000000001</c:v>
                </c:pt>
                <c:pt idx="48">
                  <c:v>19.559000000000001</c:v>
                </c:pt>
                <c:pt idx="49">
                  <c:v>22.594000000000001</c:v>
                </c:pt>
                <c:pt idx="50">
                  <c:v>57.539000000000001</c:v>
                </c:pt>
                <c:pt idx="51">
                  <c:v>243.65299999999999</c:v>
                </c:pt>
                <c:pt idx="52">
                  <c:v>282.89299999999997</c:v>
                </c:pt>
                <c:pt idx="53">
                  <c:v>116.29300000000001</c:v>
                </c:pt>
                <c:pt idx="54">
                  <c:v>54.018999999999998</c:v>
                </c:pt>
                <c:pt idx="55">
                  <c:v>35.594999999999999</c:v>
                </c:pt>
                <c:pt idx="56">
                  <c:v>48.18</c:v>
                </c:pt>
                <c:pt idx="57">
                  <c:v>36.409999999999997</c:v>
                </c:pt>
                <c:pt idx="58">
                  <c:v>27.614999999999998</c:v>
                </c:pt>
                <c:pt idx="59">
                  <c:v>23.879000000000001</c:v>
                </c:pt>
                <c:pt idx="60">
                  <c:v>23.879000000000001</c:v>
                </c:pt>
                <c:pt idx="61">
                  <c:v>23.879000000000001</c:v>
                </c:pt>
                <c:pt idx="62">
                  <c:v>23.879000000000001</c:v>
                </c:pt>
                <c:pt idx="63">
                  <c:v>23.879000000000001</c:v>
                </c:pt>
                <c:pt idx="64">
                  <c:v>23.879000000000001</c:v>
                </c:pt>
                <c:pt idx="65">
                  <c:v>23.879000000000001</c:v>
                </c:pt>
                <c:pt idx="66">
                  <c:v>23.879000000000001</c:v>
                </c:pt>
                <c:pt idx="67">
                  <c:v>23.879000000000001</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Comparison!$AT$4:$AT$71</c:f>
              <c:numCache>
                <c:formatCode>0.00</c:formatCode>
                <c:ptCount val="68"/>
                <c:pt idx="0">
                  <c:v>19.353999999999999</c:v>
                </c:pt>
                <c:pt idx="1">
                  <c:v>23.263000000000002</c:v>
                </c:pt>
                <c:pt idx="2">
                  <c:v>47.401000000000003</c:v>
                </c:pt>
                <c:pt idx="3">
                  <c:v>75.614999999999995</c:v>
                </c:pt>
                <c:pt idx="4">
                  <c:v>49.843000000000004</c:v>
                </c:pt>
                <c:pt idx="5">
                  <c:v>23.292999999999999</c:v>
                </c:pt>
                <c:pt idx="6">
                  <c:v>17.585000000000001</c:v>
                </c:pt>
                <c:pt idx="7">
                  <c:v>18.573</c:v>
                </c:pt>
                <c:pt idx="8">
                  <c:v>27.113</c:v>
                </c:pt>
                <c:pt idx="9">
                  <c:v>17.099</c:v>
                </c:pt>
                <c:pt idx="10">
                  <c:v>14.577</c:v>
                </c:pt>
                <c:pt idx="11">
                  <c:v>13.177</c:v>
                </c:pt>
                <c:pt idx="12">
                  <c:v>16.023</c:v>
                </c:pt>
                <c:pt idx="13">
                  <c:v>25.350999999999999</c:v>
                </c:pt>
                <c:pt idx="14">
                  <c:v>49.661000000000001</c:v>
                </c:pt>
                <c:pt idx="15">
                  <c:v>147.25700000000001</c:v>
                </c:pt>
                <c:pt idx="16">
                  <c:v>222.22499999999999</c:v>
                </c:pt>
                <c:pt idx="17">
                  <c:v>65.266999999999996</c:v>
                </c:pt>
                <c:pt idx="18">
                  <c:v>37.796999999999997</c:v>
                </c:pt>
                <c:pt idx="19">
                  <c:v>53.064999999999998</c:v>
                </c:pt>
                <c:pt idx="20">
                  <c:v>34.265999999999998</c:v>
                </c:pt>
                <c:pt idx="21">
                  <c:v>24.216999999999999</c:v>
                </c:pt>
                <c:pt idx="22">
                  <c:v>22.486000000000001</c:v>
                </c:pt>
                <c:pt idx="23">
                  <c:v>19.963999999999999</c:v>
                </c:pt>
                <c:pt idx="24">
                  <c:v>17.242000000000001</c:v>
                </c:pt>
                <c:pt idx="25">
                  <c:v>45.466000000000001</c:v>
                </c:pt>
                <c:pt idx="26">
                  <c:v>91.100999999999999</c:v>
                </c:pt>
                <c:pt idx="27">
                  <c:v>211.40799999999999</c:v>
                </c:pt>
                <c:pt idx="28">
                  <c:v>140.03</c:v>
                </c:pt>
                <c:pt idx="29">
                  <c:v>52.963000000000001</c:v>
                </c:pt>
                <c:pt idx="30">
                  <c:v>33.299999999999997</c:v>
                </c:pt>
                <c:pt idx="31">
                  <c:v>32.923999999999999</c:v>
                </c:pt>
                <c:pt idx="32">
                  <c:v>30.741</c:v>
                </c:pt>
                <c:pt idx="33">
                  <c:v>25.986000000000001</c:v>
                </c:pt>
                <c:pt idx="34">
                  <c:v>22.015000000000001</c:v>
                </c:pt>
                <c:pt idx="35">
                  <c:v>22.9</c:v>
                </c:pt>
                <c:pt idx="36">
                  <c:v>19.623000000000001</c:v>
                </c:pt>
                <c:pt idx="37">
                  <c:v>22.67</c:v>
                </c:pt>
                <c:pt idx="38">
                  <c:v>57.661999999999999</c:v>
                </c:pt>
                <c:pt idx="39">
                  <c:v>243.80600000000001</c:v>
                </c:pt>
                <c:pt idx="40">
                  <c:v>282.99099999999999</c:v>
                </c:pt>
                <c:pt idx="41">
                  <c:v>116.34</c:v>
                </c:pt>
                <c:pt idx="42">
                  <c:v>54.055</c:v>
                </c:pt>
                <c:pt idx="43">
                  <c:v>35.624000000000002</c:v>
                </c:pt>
                <c:pt idx="44">
                  <c:v>48.209000000000003</c:v>
                </c:pt>
                <c:pt idx="45">
                  <c:v>36.436</c:v>
                </c:pt>
                <c:pt idx="46">
                  <c:v>27.638999999999999</c:v>
                </c:pt>
                <c:pt idx="47">
                  <c:v>23.901</c:v>
                </c:pt>
                <c:pt idx="48">
                  <c:v>19.260999999999999</c:v>
                </c:pt>
                <c:pt idx="49">
                  <c:v>26.529</c:v>
                </c:pt>
                <c:pt idx="50">
                  <c:v>81.188999999999993</c:v>
                </c:pt>
                <c:pt idx="51">
                  <c:v>205.816</c:v>
                </c:pt>
                <c:pt idx="52">
                  <c:v>197.18799999999999</c:v>
                </c:pt>
                <c:pt idx="53">
                  <c:v>75.427999999999997</c:v>
                </c:pt>
                <c:pt idx="54">
                  <c:v>51.46</c:v>
                </c:pt>
                <c:pt idx="55">
                  <c:v>38.098999999999997</c:v>
                </c:pt>
                <c:pt idx="56">
                  <c:v>58.529000000000003</c:v>
                </c:pt>
                <c:pt idx="57">
                  <c:v>39.325000000000003</c:v>
                </c:pt>
                <c:pt idx="58">
                  <c:v>28.332000000000001</c:v>
                </c:pt>
                <c:pt idx="59">
                  <c:v>25.39</c:v>
                </c:pt>
                <c:pt idx="60">
                  <c:v>25.39</c:v>
                </c:pt>
                <c:pt idx="61">
                  <c:v>25.39</c:v>
                </c:pt>
                <c:pt idx="62">
                  <c:v>25.39</c:v>
                </c:pt>
                <c:pt idx="63">
                  <c:v>25.39</c:v>
                </c:pt>
                <c:pt idx="64">
                  <c:v>25.39</c:v>
                </c:pt>
                <c:pt idx="65">
                  <c:v>25.39</c:v>
                </c:pt>
                <c:pt idx="66">
                  <c:v>25.39</c:v>
                </c:pt>
                <c:pt idx="67">
                  <c:v>25.39</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Comparison!$AU$4:$AU$71</c:f>
              <c:numCache>
                <c:formatCode>0.00</c:formatCode>
                <c:ptCount val="68"/>
                <c:pt idx="0">
                  <c:v>19.835000000000001</c:v>
                </c:pt>
                <c:pt idx="1">
                  <c:v>32.384</c:v>
                </c:pt>
                <c:pt idx="2">
                  <c:v>49.603999999999999</c:v>
                </c:pt>
                <c:pt idx="3">
                  <c:v>141.65</c:v>
                </c:pt>
                <c:pt idx="4">
                  <c:v>171.89599999999999</c:v>
                </c:pt>
                <c:pt idx="5">
                  <c:v>54.677</c:v>
                </c:pt>
                <c:pt idx="6">
                  <c:v>33.555999999999997</c:v>
                </c:pt>
                <c:pt idx="7">
                  <c:v>47.869</c:v>
                </c:pt>
                <c:pt idx="8">
                  <c:v>33.302</c:v>
                </c:pt>
                <c:pt idx="9">
                  <c:v>23.606000000000002</c:v>
                </c:pt>
                <c:pt idx="10">
                  <c:v>21.978000000000002</c:v>
                </c:pt>
                <c:pt idx="11">
                  <c:v>19.545999999999999</c:v>
                </c:pt>
                <c:pt idx="12">
                  <c:v>16.227</c:v>
                </c:pt>
                <c:pt idx="13">
                  <c:v>43.426000000000002</c:v>
                </c:pt>
                <c:pt idx="14">
                  <c:v>88.195999999999998</c:v>
                </c:pt>
                <c:pt idx="15">
                  <c:v>206.01</c:v>
                </c:pt>
                <c:pt idx="16">
                  <c:v>141.828</c:v>
                </c:pt>
                <c:pt idx="17">
                  <c:v>53.37</c:v>
                </c:pt>
                <c:pt idx="18">
                  <c:v>33.36</c:v>
                </c:pt>
                <c:pt idx="19">
                  <c:v>32.366</c:v>
                </c:pt>
                <c:pt idx="20">
                  <c:v>31.132000000000001</c:v>
                </c:pt>
                <c:pt idx="21">
                  <c:v>26.05</c:v>
                </c:pt>
                <c:pt idx="22">
                  <c:v>22.081</c:v>
                </c:pt>
                <c:pt idx="23">
                  <c:v>22.907</c:v>
                </c:pt>
                <c:pt idx="24">
                  <c:v>20.283999999999999</c:v>
                </c:pt>
                <c:pt idx="25">
                  <c:v>22.562999999999999</c:v>
                </c:pt>
                <c:pt idx="26">
                  <c:v>57.493000000000002</c:v>
                </c:pt>
                <c:pt idx="27">
                  <c:v>244.03</c:v>
                </c:pt>
                <c:pt idx="28">
                  <c:v>283.49599999999998</c:v>
                </c:pt>
                <c:pt idx="29">
                  <c:v>116.752</c:v>
                </c:pt>
                <c:pt idx="30">
                  <c:v>54.259</c:v>
                </c:pt>
                <c:pt idx="31">
                  <c:v>35.700000000000003</c:v>
                </c:pt>
                <c:pt idx="32">
                  <c:v>48.231000000000002</c:v>
                </c:pt>
                <c:pt idx="33">
                  <c:v>36.448999999999998</c:v>
                </c:pt>
                <c:pt idx="34">
                  <c:v>27.654</c:v>
                </c:pt>
                <c:pt idx="35">
                  <c:v>23.911000000000001</c:v>
                </c:pt>
                <c:pt idx="36">
                  <c:v>19.268999999999998</c:v>
                </c:pt>
                <c:pt idx="37">
                  <c:v>26.532</c:v>
                </c:pt>
                <c:pt idx="38">
                  <c:v>81.194000000000003</c:v>
                </c:pt>
                <c:pt idx="39">
                  <c:v>205.852</c:v>
                </c:pt>
                <c:pt idx="40">
                  <c:v>197.209</c:v>
                </c:pt>
                <c:pt idx="41">
                  <c:v>75.435000000000002</c:v>
                </c:pt>
                <c:pt idx="42">
                  <c:v>51.460999999999999</c:v>
                </c:pt>
                <c:pt idx="43">
                  <c:v>38.100999999999999</c:v>
                </c:pt>
                <c:pt idx="44">
                  <c:v>58.529000000000003</c:v>
                </c:pt>
                <c:pt idx="45">
                  <c:v>39.326999999999998</c:v>
                </c:pt>
                <c:pt idx="46">
                  <c:v>28.332999999999998</c:v>
                </c:pt>
                <c:pt idx="47">
                  <c:v>25.39</c:v>
                </c:pt>
                <c:pt idx="48">
                  <c:v>23.199000000000002</c:v>
                </c:pt>
                <c:pt idx="49">
                  <c:v>55.738999999999997</c:v>
                </c:pt>
                <c:pt idx="50">
                  <c:v>77.322000000000003</c:v>
                </c:pt>
                <c:pt idx="51">
                  <c:v>214.58199999999999</c:v>
                </c:pt>
                <c:pt idx="52">
                  <c:v>173.65700000000001</c:v>
                </c:pt>
                <c:pt idx="53">
                  <c:v>64.096999999999994</c:v>
                </c:pt>
                <c:pt idx="54">
                  <c:v>44.216000000000001</c:v>
                </c:pt>
                <c:pt idx="55">
                  <c:v>40.868000000000002</c:v>
                </c:pt>
                <c:pt idx="56">
                  <c:v>37.698</c:v>
                </c:pt>
                <c:pt idx="57">
                  <c:v>28.584</c:v>
                </c:pt>
                <c:pt idx="58">
                  <c:v>22.673999999999999</c:v>
                </c:pt>
                <c:pt idx="59">
                  <c:v>19.643999999999998</c:v>
                </c:pt>
                <c:pt idx="60">
                  <c:v>19.643999999999998</c:v>
                </c:pt>
                <c:pt idx="61">
                  <c:v>19.643999999999998</c:v>
                </c:pt>
                <c:pt idx="62">
                  <c:v>19.643999999999998</c:v>
                </c:pt>
                <c:pt idx="63">
                  <c:v>19.643999999999998</c:v>
                </c:pt>
                <c:pt idx="64">
                  <c:v>19.643999999999998</c:v>
                </c:pt>
                <c:pt idx="65">
                  <c:v>19.643999999999998</c:v>
                </c:pt>
                <c:pt idx="66">
                  <c:v>19.643999999999998</c:v>
                </c:pt>
                <c:pt idx="67">
                  <c:v>19.643999999999998</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Comparison!$AV$4:$AV$71</c:f>
              <c:numCache>
                <c:formatCode>0.00</c:formatCode>
                <c:ptCount val="68"/>
                <c:pt idx="0">
                  <c:v>19.972999999999999</c:v>
                </c:pt>
                <c:pt idx="1">
                  <c:v>39.518000000000001</c:v>
                </c:pt>
                <c:pt idx="2">
                  <c:v>64.668000000000006</c:v>
                </c:pt>
                <c:pt idx="3">
                  <c:v>148.61799999999999</c:v>
                </c:pt>
                <c:pt idx="4">
                  <c:v>63.469000000000001</c:v>
                </c:pt>
                <c:pt idx="5">
                  <c:v>30.699000000000002</c:v>
                </c:pt>
                <c:pt idx="6">
                  <c:v>23.457999999999998</c:v>
                </c:pt>
                <c:pt idx="7">
                  <c:v>23.913</c:v>
                </c:pt>
                <c:pt idx="8">
                  <c:v>25.420999999999999</c:v>
                </c:pt>
                <c:pt idx="9">
                  <c:v>21.39</c:v>
                </c:pt>
                <c:pt idx="10">
                  <c:v>17.957000000000001</c:v>
                </c:pt>
                <c:pt idx="11">
                  <c:v>19.148</c:v>
                </c:pt>
                <c:pt idx="12">
                  <c:v>16.513999999999999</c:v>
                </c:pt>
                <c:pt idx="13">
                  <c:v>19.571999999999999</c:v>
                </c:pt>
                <c:pt idx="14">
                  <c:v>51.74</c:v>
                </c:pt>
                <c:pt idx="15">
                  <c:v>221.352</c:v>
                </c:pt>
                <c:pt idx="16">
                  <c:v>280.50099999999998</c:v>
                </c:pt>
                <c:pt idx="17">
                  <c:v>119.291</c:v>
                </c:pt>
                <c:pt idx="18">
                  <c:v>53.567999999999998</c:v>
                </c:pt>
                <c:pt idx="19">
                  <c:v>34.170999999999999</c:v>
                </c:pt>
                <c:pt idx="20">
                  <c:v>47.798999999999999</c:v>
                </c:pt>
                <c:pt idx="21">
                  <c:v>36.156999999999996</c:v>
                </c:pt>
                <c:pt idx="22">
                  <c:v>27.096</c:v>
                </c:pt>
                <c:pt idx="23">
                  <c:v>23.3</c:v>
                </c:pt>
                <c:pt idx="24">
                  <c:v>19.379000000000001</c:v>
                </c:pt>
                <c:pt idx="25">
                  <c:v>25.91</c:v>
                </c:pt>
                <c:pt idx="26">
                  <c:v>80.465999999999994</c:v>
                </c:pt>
                <c:pt idx="27">
                  <c:v>205.489</c:v>
                </c:pt>
                <c:pt idx="28">
                  <c:v>197.238</c:v>
                </c:pt>
                <c:pt idx="29">
                  <c:v>75.569999999999993</c:v>
                </c:pt>
                <c:pt idx="30">
                  <c:v>51.335999999999999</c:v>
                </c:pt>
                <c:pt idx="31">
                  <c:v>37.895000000000003</c:v>
                </c:pt>
                <c:pt idx="32">
                  <c:v>58.247</c:v>
                </c:pt>
                <c:pt idx="33">
                  <c:v>39.104999999999997</c:v>
                </c:pt>
                <c:pt idx="34">
                  <c:v>28.137</c:v>
                </c:pt>
                <c:pt idx="35">
                  <c:v>25.193000000000001</c:v>
                </c:pt>
                <c:pt idx="36">
                  <c:v>23.016999999999999</c:v>
                </c:pt>
                <c:pt idx="37">
                  <c:v>55.481000000000002</c:v>
                </c:pt>
                <c:pt idx="38">
                  <c:v>77.123999999999995</c:v>
                </c:pt>
                <c:pt idx="39">
                  <c:v>214.387</c:v>
                </c:pt>
                <c:pt idx="40">
                  <c:v>173.535</c:v>
                </c:pt>
                <c:pt idx="41">
                  <c:v>63.993000000000002</c:v>
                </c:pt>
                <c:pt idx="42">
                  <c:v>44.118000000000002</c:v>
                </c:pt>
                <c:pt idx="43">
                  <c:v>40.767000000000003</c:v>
                </c:pt>
                <c:pt idx="44">
                  <c:v>37.61</c:v>
                </c:pt>
                <c:pt idx="45">
                  <c:v>28.509</c:v>
                </c:pt>
                <c:pt idx="46">
                  <c:v>22.603000000000002</c:v>
                </c:pt>
                <c:pt idx="47">
                  <c:v>19.577999999999999</c:v>
                </c:pt>
                <c:pt idx="48">
                  <c:v>15.978</c:v>
                </c:pt>
                <c:pt idx="49">
                  <c:v>16.288</c:v>
                </c:pt>
                <c:pt idx="50">
                  <c:v>49.540999999999997</c:v>
                </c:pt>
                <c:pt idx="51">
                  <c:v>236.03299999999999</c:v>
                </c:pt>
                <c:pt idx="52">
                  <c:v>480.86</c:v>
                </c:pt>
                <c:pt idx="53">
                  <c:v>220.35300000000001</c:v>
                </c:pt>
                <c:pt idx="54">
                  <c:v>76.076999999999998</c:v>
                </c:pt>
                <c:pt idx="55">
                  <c:v>44.893000000000001</c:v>
                </c:pt>
                <c:pt idx="56">
                  <c:v>38.902999999999999</c:v>
                </c:pt>
                <c:pt idx="57">
                  <c:v>33.588000000000001</c:v>
                </c:pt>
                <c:pt idx="58">
                  <c:v>30.795000000000002</c:v>
                </c:pt>
                <c:pt idx="59">
                  <c:v>27.736000000000001</c:v>
                </c:pt>
                <c:pt idx="60">
                  <c:v>27.736000000000001</c:v>
                </c:pt>
                <c:pt idx="61">
                  <c:v>27.736000000000001</c:v>
                </c:pt>
                <c:pt idx="62">
                  <c:v>27.736000000000001</c:v>
                </c:pt>
                <c:pt idx="63">
                  <c:v>27.736000000000001</c:v>
                </c:pt>
                <c:pt idx="64">
                  <c:v>27.736000000000001</c:v>
                </c:pt>
                <c:pt idx="65">
                  <c:v>27.736000000000001</c:v>
                </c:pt>
                <c:pt idx="66">
                  <c:v>27.736000000000001</c:v>
                </c:pt>
                <c:pt idx="67">
                  <c:v>27.736000000000001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Comparison!$AW$4:$AW$71</c:f>
              <c:numCache>
                <c:formatCode>0.00</c:formatCode>
                <c:ptCount val="68"/>
                <c:pt idx="0">
                  <c:v>20.009</c:v>
                </c:pt>
                <c:pt idx="1">
                  <c:v>24.596</c:v>
                </c:pt>
                <c:pt idx="2">
                  <c:v>40.459000000000003</c:v>
                </c:pt>
                <c:pt idx="3">
                  <c:v>148.56700000000001</c:v>
                </c:pt>
                <c:pt idx="4">
                  <c:v>123.02500000000001</c:v>
                </c:pt>
                <c:pt idx="5">
                  <c:v>51.100999999999999</c:v>
                </c:pt>
                <c:pt idx="6">
                  <c:v>33.063000000000002</c:v>
                </c:pt>
                <c:pt idx="7">
                  <c:v>23.876999999999999</c:v>
                </c:pt>
                <c:pt idx="8">
                  <c:v>38.301000000000002</c:v>
                </c:pt>
                <c:pt idx="9">
                  <c:v>29.273</c:v>
                </c:pt>
                <c:pt idx="10">
                  <c:v>21.582000000000001</c:v>
                </c:pt>
                <c:pt idx="11">
                  <c:v>18.600999999999999</c:v>
                </c:pt>
                <c:pt idx="12">
                  <c:v>15.074</c:v>
                </c:pt>
                <c:pt idx="13">
                  <c:v>22.085000000000001</c:v>
                </c:pt>
                <c:pt idx="14">
                  <c:v>73.384</c:v>
                </c:pt>
                <c:pt idx="15">
                  <c:v>190.876</c:v>
                </c:pt>
                <c:pt idx="16">
                  <c:v>190.00800000000001</c:v>
                </c:pt>
                <c:pt idx="17">
                  <c:v>72.457999999999998</c:v>
                </c:pt>
                <c:pt idx="18">
                  <c:v>49.256999999999998</c:v>
                </c:pt>
                <c:pt idx="19">
                  <c:v>36.337000000000003</c:v>
                </c:pt>
                <c:pt idx="20">
                  <c:v>56.673000000000002</c:v>
                </c:pt>
                <c:pt idx="21">
                  <c:v>37.881999999999998</c:v>
                </c:pt>
                <c:pt idx="22">
                  <c:v>27.082000000000001</c:v>
                </c:pt>
                <c:pt idx="23">
                  <c:v>24.253</c:v>
                </c:pt>
                <c:pt idx="24">
                  <c:v>23.053000000000001</c:v>
                </c:pt>
                <c:pt idx="25">
                  <c:v>55.482999999999997</c:v>
                </c:pt>
                <c:pt idx="26">
                  <c:v>79.864999999999995</c:v>
                </c:pt>
                <c:pt idx="27">
                  <c:v>214.84800000000001</c:v>
                </c:pt>
                <c:pt idx="28">
                  <c:v>170.52699999999999</c:v>
                </c:pt>
                <c:pt idx="29">
                  <c:v>62.475000000000001</c:v>
                </c:pt>
                <c:pt idx="30">
                  <c:v>43.384</c:v>
                </c:pt>
                <c:pt idx="31">
                  <c:v>40.652000000000001</c:v>
                </c:pt>
                <c:pt idx="32">
                  <c:v>36.906999999999996</c:v>
                </c:pt>
                <c:pt idx="33">
                  <c:v>27.696999999999999</c:v>
                </c:pt>
                <c:pt idx="34">
                  <c:v>22.207999999999998</c:v>
                </c:pt>
                <c:pt idx="35">
                  <c:v>19.273</c:v>
                </c:pt>
                <c:pt idx="36">
                  <c:v>15.725</c:v>
                </c:pt>
                <c:pt idx="37">
                  <c:v>16.265999999999998</c:v>
                </c:pt>
                <c:pt idx="38">
                  <c:v>51.709000000000003</c:v>
                </c:pt>
                <c:pt idx="39">
                  <c:v>247.078</c:v>
                </c:pt>
                <c:pt idx="40">
                  <c:v>480.62299999999999</c:v>
                </c:pt>
                <c:pt idx="41">
                  <c:v>210.767</c:v>
                </c:pt>
                <c:pt idx="42">
                  <c:v>74.131</c:v>
                </c:pt>
                <c:pt idx="43">
                  <c:v>44.500999999999998</c:v>
                </c:pt>
                <c:pt idx="44">
                  <c:v>38.75</c:v>
                </c:pt>
                <c:pt idx="45">
                  <c:v>33.375</c:v>
                </c:pt>
                <c:pt idx="46">
                  <c:v>30.672000000000001</c:v>
                </c:pt>
                <c:pt idx="47">
                  <c:v>27.63</c:v>
                </c:pt>
                <c:pt idx="48">
                  <c:v>23.353000000000002</c:v>
                </c:pt>
                <c:pt idx="49">
                  <c:v>42.960999999999999</c:v>
                </c:pt>
                <c:pt idx="50">
                  <c:v>68.094999999999999</c:v>
                </c:pt>
                <c:pt idx="51">
                  <c:v>273.29000000000002</c:v>
                </c:pt>
                <c:pt idx="52">
                  <c:v>275.911</c:v>
                </c:pt>
                <c:pt idx="53">
                  <c:v>145.32400000000001</c:v>
                </c:pt>
                <c:pt idx="54">
                  <c:v>54.283000000000001</c:v>
                </c:pt>
                <c:pt idx="55">
                  <c:v>37.761000000000003</c:v>
                </c:pt>
                <c:pt idx="56">
                  <c:v>37.020000000000003</c:v>
                </c:pt>
                <c:pt idx="57">
                  <c:v>33.81</c:v>
                </c:pt>
                <c:pt idx="58">
                  <c:v>28.481000000000002</c:v>
                </c:pt>
                <c:pt idx="59">
                  <c:v>25.062999999999999</c:v>
                </c:pt>
                <c:pt idx="60">
                  <c:v>25.062999999999999</c:v>
                </c:pt>
                <c:pt idx="61">
                  <c:v>25.062999999999999</c:v>
                </c:pt>
                <c:pt idx="62">
                  <c:v>25.062999999999999</c:v>
                </c:pt>
                <c:pt idx="63">
                  <c:v>25.062999999999999</c:v>
                </c:pt>
                <c:pt idx="64">
                  <c:v>25.062999999999999</c:v>
                </c:pt>
                <c:pt idx="65">
                  <c:v>25.062999999999999</c:v>
                </c:pt>
                <c:pt idx="66">
                  <c:v>25.062999999999999</c:v>
                </c:pt>
                <c:pt idx="67">
                  <c:v>25.062999999999999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Comparison!$AX$4:$AX$71</c:f>
              <c:numCache>
                <c:formatCode>0.00</c:formatCode>
                <c:ptCount val="68"/>
                <c:pt idx="0">
                  <c:v>19.215</c:v>
                </c:pt>
                <c:pt idx="1">
                  <c:v>23.652999999999999</c:v>
                </c:pt>
                <c:pt idx="2">
                  <c:v>48.905999999999999</c:v>
                </c:pt>
                <c:pt idx="3">
                  <c:v>103.432</c:v>
                </c:pt>
                <c:pt idx="4">
                  <c:v>73.727999999999994</c:v>
                </c:pt>
                <c:pt idx="5">
                  <c:v>36.418999999999997</c:v>
                </c:pt>
                <c:pt idx="6">
                  <c:v>32.384</c:v>
                </c:pt>
                <c:pt idx="7">
                  <c:v>25.225000000000001</c:v>
                </c:pt>
                <c:pt idx="8">
                  <c:v>46.093000000000004</c:v>
                </c:pt>
                <c:pt idx="9">
                  <c:v>30.58</c:v>
                </c:pt>
                <c:pt idx="10">
                  <c:v>21.51</c:v>
                </c:pt>
                <c:pt idx="11">
                  <c:v>19.492999999999999</c:v>
                </c:pt>
                <c:pt idx="12">
                  <c:v>18.431000000000001</c:v>
                </c:pt>
                <c:pt idx="13">
                  <c:v>48.795000000000002</c:v>
                </c:pt>
                <c:pt idx="14">
                  <c:v>68.081999999999994</c:v>
                </c:pt>
                <c:pt idx="15">
                  <c:v>200.267</c:v>
                </c:pt>
                <c:pt idx="16">
                  <c:v>167.54300000000001</c:v>
                </c:pt>
                <c:pt idx="17">
                  <c:v>61.41</c:v>
                </c:pt>
                <c:pt idx="18">
                  <c:v>42.091000000000001</c:v>
                </c:pt>
                <c:pt idx="19">
                  <c:v>39.012</c:v>
                </c:pt>
                <c:pt idx="20">
                  <c:v>36.119999999999997</c:v>
                </c:pt>
                <c:pt idx="21">
                  <c:v>27.24</c:v>
                </c:pt>
                <c:pt idx="22">
                  <c:v>21.398</c:v>
                </c:pt>
                <c:pt idx="23">
                  <c:v>18.492000000000001</c:v>
                </c:pt>
                <c:pt idx="24">
                  <c:v>15.599</c:v>
                </c:pt>
                <c:pt idx="25">
                  <c:v>15.558</c:v>
                </c:pt>
                <c:pt idx="26">
                  <c:v>50.728999999999999</c:v>
                </c:pt>
                <c:pt idx="27">
                  <c:v>245.47200000000001</c:v>
                </c:pt>
                <c:pt idx="28">
                  <c:v>479.53199999999998</c:v>
                </c:pt>
                <c:pt idx="29">
                  <c:v>210.78399999999999</c:v>
                </c:pt>
                <c:pt idx="30">
                  <c:v>74.084999999999994</c:v>
                </c:pt>
                <c:pt idx="31">
                  <c:v>44.372999999999998</c:v>
                </c:pt>
                <c:pt idx="32">
                  <c:v>38.585999999999999</c:v>
                </c:pt>
                <c:pt idx="33">
                  <c:v>33.228000000000002</c:v>
                </c:pt>
                <c:pt idx="34">
                  <c:v>30.538</c:v>
                </c:pt>
                <c:pt idx="35">
                  <c:v>27.5</c:v>
                </c:pt>
                <c:pt idx="36">
                  <c:v>23.242999999999999</c:v>
                </c:pt>
                <c:pt idx="37">
                  <c:v>42.819000000000003</c:v>
                </c:pt>
                <c:pt idx="38">
                  <c:v>67.921000000000006</c:v>
                </c:pt>
                <c:pt idx="39">
                  <c:v>273.05700000000002</c:v>
                </c:pt>
                <c:pt idx="40">
                  <c:v>275.79000000000002</c:v>
                </c:pt>
                <c:pt idx="41">
                  <c:v>145.25200000000001</c:v>
                </c:pt>
                <c:pt idx="42">
                  <c:v>54.226999999999997</c:v>
                </c:pt>
                <c:pt idx="43">
                  <c:v>37.712000000000003</c:v>
                </c:pt>
                <c:pt idx="44">
                  <c:v>36.973999999999997</c:v>
                </c:pt>
                <c:pt idx="45">
                  <c:v>33.768999999999998</c:v>
                </c:pt>
                <c:pt idx="46">
                  <c:v>28.442</c:v>
                </c:pt>
                <c:pt idx="47">
                  <c:v>25.027000000000001</c:v>
                </c:pt>
                <c:pt idx="48">
                  <c:v>20.446000000000002</c:v>
                </c:pt>
                <c:pt idx="49">
                  <c:v>23.928999999999998</c:v>
                </c:pt>
                <c:pt idx="50">
                  <c:v>55.765000000000001</c:v>
                </c:pt>
                <c:pt idx="51">
                  <c:v>108.834</c:v>
                </c:pt>
                <c:pt idx="52">
                  <c:v>249.911</c:v>
                </c:pt>
                <c:pt idx="53">
                  <c:v>76.706000000000003</c:v>
                </c:pt>
                <c:pt idx="54">
                  <c:v>44.683999999999997</c:v>
                </c:pt>
                <c:pt idx="55">
                  <c:v>29.138999999999999</c:v>
                </c:pt>
                <c:pt idx="56">
                  <c:v>29.105</c:v>
                </c:pt>
                <c:pt idx="57">
                  <c:v>28.581</c:v>
                </c:pt>
                <c:pt idx="58">
                  <c:v>24.245999999999999</c:v>
                </c:pt>
                <c:pt idx="59">
                  <c:v>21.571000000000002</c:v>
                </c:pt>
                <c:pt idx="60">
                  <c:v>21.571000000000002</c:v>
                </c:pt>
                <c:pt idx="61">
                  <c:v>21.571000000000002</c:v>
                </c:pt>
                <c:pt idx="62">
                  <c:v>21.571000000000002</c:v>
                </c:pt>
                <c:pt idx="63">
                  <c:v>21.571000000000002</c:v>
                </c:pt>
                <c:pt idx="64">
                  <c:v>21.571000000000002</c:v>
                </c:pt>
                <c:pt idx="65">
                  <c:v>21.571000000000002</c:v>
                </c:pt>
                <c:pt idx="66">
                  <c:v>21.571000000000002</c:v>
                </c:pt>
                <c:pt idx="67">
                  <c:v>21.571000000000002</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Comparison!$AY$4:$AY$71</c:f>
              <c:numCache>
                <c:formatCode>0.00</c:formatCode>
                <c:ptCount val="68"/>
                <c:pt idx="0">
                  <c:v>19.547000000000001</c:v>
                </c:pt>
                <c:pt idx="1">
                  <c:v>42.84</c:v>
                </c:pt>
                <c:pt idx="2">
                  <c:v>48.871000000000002</c:v>
                </c:pt>
                <c:pt idx="3">
                  <c:v>149.732</c:v>
                </c:pt>
                <c:pt idx="4">
                  <c:v>96.43</c:v>
                </c:pt>
                <c:pt idx="5">
                  <c:v>39.875999999999998</c:v>
                </c:pt>
                <c:pt idx="6">
                  <c:v>31.873999999999999</c:v>
                </c:pt>
                <c:pt idx="7">
                  <c:v>31.837</c:v>
                </c:pt>
                <c:pt idx="8">
                  <c:v>32.539000000000001</c:v>
                </c:pt>
                <c:pt idx="9">
                  <c:v>24.233000000000001</c:v>
                </c:pt>
                <c:pt idx="10">
                  <c:v>19.202000000000002</c:v>
                </c:pt>
                <c:pt idx="11">
                  <c:v>16.638000000000002</c:v>
                </c:pt>
                <c:pt idx="12">
                  <c:v>13.608000000000001</c:v>
                </c:pt>
                <c:pt idx="13">
                  <c:v>13.93</c:v>
                </c:pt>
                <c:pt idx="14">
                  <c:v>46.454999999999998</c:v>
                </c:pt>
                <c:pt idx="15">
                  <c:v>227.28299999999999</c:v>
                </c:pt>
                <c:pt idx="16">
                  <c:v>470.93900000000002</c:v>
                </c:pt>
                <c:pt idx="17">
                  <c:v>218.119</c:v>
                </c:pt>
                <c:pt idx="18">
                  <c:v>75.201999999999998</c:v>
                </c:pt>
                <c:pt idx="19">
                  <c:v>44.276000000000003</c:v>
                </c:pt>
                <c:pt idx="20">
                  <c:v>38.344000000000001</c:v>
                </c:pt>
                <c:pt idx="21">
                  <c:v>33.097999999999999</c:v>
                </c:pt>
                <c:pt idx="22">
                  <c:v>30.335999999999999</c:v>
                </c:pt>
                <c:pt idx="23">
                  <c:v>27.315999999999999</c:v>
                </c:pt>
                <c:pt idx="24">
                  <c:v>23.863</c:v>
                </c:pt>
                <c:pt idx="25">
                  <c:v>42.518000000000001</c:v>
                </c:pt>
                <c:pt idx="26">
                  <c:v>67.486000000000004</c:v>
                </c:pt>
                <c:pt idx="27">
                  <c:v>273.14</c:v>
                </c:pt>
                <c:pt idx="28">
                  <c:v>276.06</c:v>
                </c:pt>
                <c:pt idx="29">
                  <c:v>145.65600000000001</c:v>
                </c:pt>
                <c:pt idx="30">
                  <c:v>54.328000000000003</c:v>
                </c:pt>
                <c:pt idx="31">
                  <c:v>37.695999999999998</c:v>
                </c:pt>
                <c:pt idx="32">
                  <c:v>36.908000000000001</c:v>
                </c:pt>
                <c:pt idx="33">
                  <c:v>33.704999999999998</c:v>
                </c:pt>
                <c:pt idx="34">
                  <c:v>28.385000000000002</c:v>
                </c:pt>
                <c:pt idx="35">
                  <c:v>24.97</c:v>
                </c:pt>
                <c:pt idx="36">
                  <c:v>20.396999999999998</c:v>
                </c:pt>
                <c:pt idx="37">
                  <c:v>23.869</c:v>
                </c:pt>
                <c:pt idx="38">
                  <c:v>55.704999999999998</c:v>
                </c:pt>
                <c:pt idx="39">
                  <c:v>108.785</c:v>
                </c:pt>
                <c:pt idx="40">
                  <c:v>249.874</c:v>
                </c:pt>
                <c:pt idx="41">
                  <c:v>76.671999999999997</c:v>
                </c:pt>
                <c:pt idx="42">
                  <c:v>44.65</c:v>
                </c:pt>
                <c:pt idx="43">
                  <c:v>29.109000000000002</c:v>
                </c:pt>
                <c:pt idx="44">
                  <c:v>29.071000000000002</c:v>
                </c:pt>
                <c:pt idx="45">
                  <c:v>28.550999999999998</c:v>
                </c:pt>
                <c:pt idx="46">
                  <c:v>24.22</c:v>
                </c:pt>
                <c:pt idx="47">
                  <c:v>21.547999999999998</c:v>
                </c:pt>
                <c:pt idx="48">
                  <c:v>17.728000000000002</c:v>
                </c:pt>
                <c:pt idx="49">
                  <c:v>31.015000000000001</c:v>
                </c:pt>
                <c:pt idx="50">
                  <c:v>68.040000000000006</c:v>
                </c:pt>
                <c:pt idx="51">
                  <c:v>142.19399999999999</c:v>
                </c:pt>
                <c:pt idx="52">
                  <c:v>426.07299999999998</c:v>
                </c:pt>
                <c:pt idx="53">
                  <c:v>217.315</c:v>
                </c:pt>
                <c:pt idx="54">
                  <c:v>65.655000000000001</c:v>
                </c:pt>
                <c:pt idx="55">
                  <c:v>38.979999999999997</c:v>
                </c:pt>
                <c:pt idx="56">
                  <c:v>37.185000000000002</c:v>
                </c:pt>
                <c:pt idx="57">
                  <c:v>30.818999999999999</c:v>
                </c:pt>
                <c:pt idx="58">
                  <c:v>27.748999999999999</c:v>
                </c:pt>
                <c:pt idx="59">
                  <c:v>25.091999999999999</c:v>
                </c:pt>
                <c:pt idx="60">
                  <c:v>25.091999999999999</c:v>
                </c:pt>
                <c:pt idx="61">
                  <c:v>25.091999999999999</c:v>
                </c:pt>
                <c:pt idx="62">
                  <c:v>25.091999999999999</c:v>
                </c:pt>
                <c:pt idx="63">
                  <c:v>25.091999999999999</c:v>
                </c:pt>
                <c:pt idx="64">
                  <c:v>25.091999999999999</c:v>
                </c:pt>
                <c:pt idx="65">
                  <c:v>25.091999999999999</c:v>
                </c:pt>
                <c:pt idx="66">
                  <c:v>25.091999999999999</c:v>
                </c:pt>
                <c:pt idx="67">
                  <c:v>25.091999999999999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Comparison!$AZ$4:$AZ$71</c:f>
              <c:numCache>
                <c:formatCode>0.00</c:formatCode>
                <c:ptCount val="68"/>
                <c:pt idx="0">
                  <c:v>19.712</c:v>
                </c:pt>
                <c:pt idx="1">
                  <c:v>22.071999999999999</c:v>
                </c:pt>
                <c:pt idx="2">
                  <c:v>31.366</c:v>
                </c:pt>
                <c:pt idx="3">
                  <c:v>102.867</c:v>
                </c:pt>
                <c:pt idx="4">
                  <c:v>178.828</c:v>
                </c:pt>
                <c:pt idx="5">
                  <c:v>77.953000000000003</c:v>
                </c:pt>
                <c:pt idx="6">
                  <c:v>34.947000000000003</c:v>
                </c:pt>
                <c:pt idx="7">
                  <c:v>24.17</c:v>
                </c:pt>
                <c:pt idx="8">
                  <c:v>23.896999999999998</c:v>
                </c:pt>
                <c:pt idx="9">
                  <c:v>21.248000000000001</c:v>
                </c:pt>
                <c:pt idx="10">
                  <c:v>19.166</c:v>
                </c:pt>
                <c:pt idx="11">
                  <c:v>17.245999999999999</c:v>
                </c:pt>
                <c:pt idx="12">
                  <c:v>14.676</c:v>
                </c:pt>
                <c:pt idx="13">
                  <c:v>32.274000000000001</c:v>
                </c:pt>
                <c:pt idx="14">
                  <c:v>53.750999999999998</c:v>
                </c:pt>
                <c:pt idx="15">
                  <c:v>235.041</c:v>
                </c:pt>
                <c:pt idx="16">
                  <c:v>259.77100000000002</c:v>
                </c:pt>
                <c:pt idx="17">
                  <c:v>145.38499999999999</c:v>
                </c:pt>
                <c:pt idx="18">
                  <c:v>51.396000000000001</c:v>
                </c:pt>
                <c:pt idx="19">
                  <c:v>34.726999999999997</c:v>
                </c:pt>
                <c:pt idx="20">
                  <c:v>34.067999999999998</c:v>
                </c:pt>
                <c:pt idx="21">
                  <c:v>31.312000000000001</c:v>
                </c:pt>
                <c:pt idx="22">
                  <c:v>26.117999999999999</c:v>
                </c:pt>
                <c:pt idx="23">
                  <c:v>22.86</c:v>
                </c:pt>
                <c:pt idx="24">
                  <c:v>19.385000000000002</c:v>
                </c:pt>
                <c:pt idx="25">
                  <c:v>22</c:v>
                </c:pt>
                <c:pt idx="26">
                  <c:v>53.256999999999998</c:v>
                </c:pt>
                <c:pt idx="27">
                  <c:v>106.55800000000001</c:v>
                </c:pt>
                <c:pt idx="28">
                  <c:v>248.53899999999999</c:v>
                </c:pt>
                <c:pt idx="29">
                  <c:v>75.933999999999997</c:v>
                </c:pt>
                <c:pt idx="30">
                  <c:v>43.793999999999997</c:v>
                </c:pt>
                <c:pt idx="31">
                  <c:v>28.283999999999999</c:v>
                </c:pt>
                <c:pt idx="32">
                  <c:v>28.305</c:v>
                </c:pt>
                <c:pt idx="33">
                  <c:v>27.843</c:v>
                </c:pt>
                <c:pt idx="34">
                  <c:v>23.498999999999999</c:v>
                </c:pt>
                <c:pt idx="35">
                  <c:v>20.881</c:v>
                </c:pt>
                <c:pt idx="36">
                  <c:v>17.170000000000002</c:v>
                </c:pt>
                <c:pt idx="37">
                  <c:v>30.298999999999999</c:v>
                </c:pt>
                <c:pt idx="38">
                  <c:v>67.102999999999994</c:v>
                </c:pt>
                <c:pt idx="39">
                  <c:v>141.25</c:v>
                </c:pt>
                <c:pt idx="40">
                  <c:v>425.30599999999998</c:v>
                </c:pt>
                <c:pt idx="41">
                  <c:v>216.92699999999999</c:v>
                </c:pt>
                <c:pt idx="42">
                  <c:v>65.349999999999994</c:v>
                </c:pt>
                <c:pt idx="43">
                  <c:v>38.716000000000001</c:v>
                </c:pt>
                <c:pt idx="44">
                  <c:v>36.933</c:v>
                </c:pt>
                <c:pt idx="45">
                  <c:v>30.606000000000002</c:v>
                </c:pt>
                <c:pt idx="46">
                  <c:v>27.532</c:v>
                </c:pt>
                <c:pt idx="47">
                  <c:v>24.888999999999999</c:v>
                </c:pt>
                <c:pt idx="48">
                  <c:v>20.548999999999999</c:v>
                </c:pt>
                <c:pt idx="49">
                  <c:v>37.429000000000002</c:v>
                </c:pt>
                <c:pt idx="50">
                  <c:v>79.974000000000004</c:v>
                </c:pt>
                <c:pt idx="51">
                  <c:v>119.565</c:v>
                </c:pt>
                <c:pt idx="52">
                  <c:v>49.003</c:v>
                </c:pt>
                <c:pt idx="53">
                  <c:v>24.677</c:v>
                </c:pt>
                <c:pt idx="54">
                  <c:v>23.501000000000001</c:v>
                </c:pt>
                <c:pt idx="55">
                  <c:v>21.283999999999999</c:v>
                </c:pt>
                <c:pt idx="56">
                  <c:v>19.838999999999999</c:v>
                </c:pt>
                <c:pt idx="57">
                  <c:v>16.675000000000001</c:v>
                </c:pt>
                <c:pt idx="58">
                  <c:v>15.529</c:v>
                </c:pt>
                <c:pt idx="59">
                  <c:v>13.976000000000001</c:v>
                </c:pt>
                <c:pt idx="60">
                  <c:v>13.976000000000001</c:v>
                </c:pt>
                <c:pt idx="61">
                  <c:v>13.976000000000001</c:v>
                </c:pt>
                <c:pt idx="62">
                  <c:v>13.976000000000001</c:v>
                </c:pt>
                <c:pt idx="63">
                  <c:v>13.976000000000001</c:v>
                </c:pt>
                <c:pt idx="64">
                  <c:v>13.976000000000001</c:v>
                </c:pt>
                <c:pt idx="65">
                  <c:v>13.976000000000001</c:v>
                </c:pt>
                <c:pt idx="66">
                  <c:v>13.976000000000001</c:v>
                </c:pt>
                <c:pt idx="67">
                  <c:v>13.976000000000001</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Comparison!$BA$4:$BA$71</c:f>
              <c:numCache>
                <c:formatCode>0.00</c:formatCode>
                <c:ptCount val="68"/>
                <c:pt idx="0">
                  <c:v>21.265000000000001</c:v>
                </c:pt>
                <c:pt idx="1">
                  <c:v>34.878</c:v>
                </c:pt>
                <c:pt idx="2">
                  <c:v>44.076000000000001</c:v>
                </c:pt>
                <c:pt idx="3">
                  <c:v>185.65299999999999</c:v>
                </c:pt>
                <c:pt idx="4">
                  <c:v>155</c:v>
                </c:pt>
                <c:pt idx="5">
                  <c:v>75.025999999999996</c:v>
                </c:pt>
                <c:pt idx="6">
                  <c:v>33.226999999999997</c:v>
                </c:pt>
                <c:pt idx="7">
                  <c:v>25.099</c:v>
                </c:pt>
                <c:pt idx="8">
                  <c:v>27.727</c:v>
                </c:pt>
                <c:pt idx="9">
                  <c:v>26.106000000000002</c:v>
                </c:pt>
                <c:pt idx="10">
                  <c:v>21.452999999999999</c:v>
                </c:pt>
                <c:pt idx="11">
                  <c:v>18.748999999999999</c:v>
                </c:pt>
                <c:pt idx="12">
                  <c:v>15.292999999999999</c:v>
                </c:pt>
                <c:pt idx="13">
                  <c:v>18.588000000000001</c:v>
                </c:pt>
                <c:pt idx="14">
                  <c:v>48.959000000000003</c:v>
                </c:pt>
                <c:pt idx="15">
                  <c:v>98.72</c:v>
                </c:pt>
                <c:pt idx="16">
                  <c:v>239.77799999999999</c:v>
                </c:pt>
                <c:pt idx="17">
                  <c:v>73.131</c:v>
                </c:pt>
                <c:pt idx="18">
                  <c:v>41.843000000000004</c:v>
                </c:pt>
                <c:pt idx="19">
                  <c:v>26.855</c:v>
                </c:pt>
                <c:pt idx="20">
                  <c:v>26.989000000000001</c:v>
                </c:pt>
                <c:pt idx="21">
                  <c:v>26.762</c:v>
                </c:pt>
                <c:pt idx="22">
                  <c:v>22.422999999999998</c:v>
                </c:pt>
                <c:pt idx="23">
                  <c:v>19.919</c:v>
                </c:pt>
                <c:pt idx="24">
                  <c:v>16.977</c:v>
                </c:pt>
                <c:pt idx="25">
                  <c:v>29.919</c:v>
                </c:pt>
                <c:pt idx="26">
                  <c:v>67.048000000000002</c:v>
                </c:pt>
                <c:pt idx="27">
                  <c:v>147.07300000000001</c:v>
                </c:pt>
                <c:pt idx="28">
                  <c:v>428.64299999999997</c:v>
                </c:pt>
                <c:pt idx="29">
                  <c:v>208.49199999999999</c:v>
                </c:pt>
                <c:pt idx="30">
                  <c:v>63.61</c:v>
                </c:pt>
                <c:pt idx="31">
                  <c:v>38.24</c:v>
                </c:pt>
                <c:pt idx="32">
                  <c:v>36.639000000000003</c:v>
                </c:pt>
                <c:pt idx="33">
                  <c:v>30.242000000000001</c:v>
                </c:pt>
                <c:pt idx="34">
                  <c:v>27.262</c:v>
                </c:pt>
                <c:pt idx="35">
                  <c:v>24.623000000000001</c:v>
                </c:pt>
                <c:pt idx="36">
                  <c:v>20.405999999999999</c:v>
                </c:pt>
                <c:pt idx="37">
                  <c:v>38.662999999999997</c:v>
                </c:pt>
                <c:pt idx="38">
                  <c:v>80.41</c:v>
                </c:pt>
                <c:pt idx="39">
                  <c:v>119.851</c:v>
                </c:pt>
                <c:pt idx="40">
                  <c:v>47.719000000000001</c:v>
                </c:pt>
                <c:pt idx="41">
                  <c:v>24.401</c:v>
                </c:pt>
                <c:pt idx="42">
                  <c:v>23.353000000000002</c:v>
                </c:pt>
                <c:pt idx="43">
                  <c:v>21.2</c:v>
                </c:pt>
                <c:pt idx="44">
                  <c:v>19.622</c:v>
                </c:pt>
                <c:pt idx="45">
                  <c:v>16.556000000000001</c:v>
                </c:pt>
                <c:pt idx="46">
                  <c:v>15.433999999999999</c:v>
                </c:pt>
                <c:pt idx="47">
                  <c:v>13.898</c:v>
                </c:pt>
                <c:pt idx="48">
                  <c:v>11.551</c:v>
                </c:pt>
                <c:pt idx="49">
                  <c:v>18.391999999999999</c:v>
                </c:pt>
                <c:pt idx="50">
                  <c:v>40.378</c:v>
                </c:pt>
                <c:pt idx="51">
                  <c:v>104.039</c:v>
                </c:pt>
                <c:pt idx="52">
                  <c:v>145.03899999999999</c:v>
                </c:pt>
                <c:pt idx="53">
                  <c:v>51.581000000000003</c:v>
                </c:pt>
                <c:pt idx="54">
                  <c:v>35.9</c:v>
                </c:pt>
                <c:pt idx="55">
                  <c:v>52.994</c:v>
                </c:pt>
                <c:pt idx="56">
                  <c:v>47.587000000000003</c:v>
                </c:pt>
                <c:pt idx="57">
                  <c:v>27.588999999999999</c:v>
                </c:pt>
                <c:pt idx="58">
                  <c:v>21.818000000000001</c:v>
                </c:pt>
                <c:pt idx="59">
                  <c:v>19.193999999999999</c:v>
                </c:pt>
                <c:pt idx="60">
                  <c:v>19.193999999999999</c:v>
                </c:pt>
                <c:pt idx="61">
                  <c:v>19.193999999999999</c:v>
                </c:pt>
                <c:pt idx="62">
                  <c:v>19.193999999999999</c:v>
                </c:pt>
                <c:pt idx="63">
                  <c:v>19.193999999999999</c:v>
                </c:pt>
                <c:pt idx="64">
                  <c:v>19.193999999999999</c:v>
                </c:pt>
                <c:pt idx="65">
                  <c:v>19.193999999999999</c:v>
                </c:pt>
                <c:pt idx="66">
                  <c:v>19.193999999999999</c:v>
                </c:pt>
                <c:pt idx="67">
                  <c:v>19.193999999999999</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Comparison!$BB$4:$BB$71</c:f>
              <c:numCache>
                <c:formatCode>0.00</c:formatCode>
                <c:ptCount val="68"/>
                <c:pt idx="0">
                  <c:v>19.478000000000002</c:v>
                </c:pt>
                <c:pt idx="1">
                  <c:v>25.222999999999999</c:v>
                </c:pt>
                <c:pt idx="2">
                  <c:v>48</c:v>
                </c:pt>
                <c:pt idx="3">
                  <c:v>92.100999999999999</c:v>
                </c:pt>
                <c:pt idx="4">
                  <c:v>181.25800000000001</c:v>
                </c:pt>
                <c:pt idx="5">
                  <c:v>58.167999999999999</c:v>
                </c:pt>
                <c:pt idx="6">
                  <c:v>35.917999999999999</c:v>
                </c:pt>
                <c:pt idx="7">
                  <c:v>23.428999999999998</c:v>
                </c:pt>
                <c:pt idx="8">
                  <c:v>25.637</c:v>
                </c:pt>
                <c:pt idx="9">
                  <c:v>25.608000000000001</c:v>
                </c:pt>
                <c:pt idx="10">
                  <c:v>21.568000000000001</c:v>
                </c:pt>
                <c:pt idx="11">
                  <c:v>19.190000000000001</c:v>
                </c:pt>
                <c:pt idx="12">
                  <c:v>15.819000000000001</c:v>
                </c:pt>
                <c:pt idx="13">
                  <c:v>28.885999999999999</c:v>
                </c:pt>
                <c:pt idx="14">
                  <c:v>65.335999999999999</c:v>
                </c:pt>
                <c:pt idx="15">
                  <c:v>136.82599999999999</c:v>
                </c:pt>
                <c:pt idx="16">
                  <c:v>418.476</c:v>
                </c:pt>
                <c:pt idx="17">
                  <c:v>215.61699999999999</c:v>
                </c:pt>
                <c:pt idx="18">
                  <c:v>64.792000000000002</c:v>
                </c:pt>
                <c:pt idx="19">
                  <c:v>38.304000000000002</c:v>
                </c:pt>
                <c:pt idx="20">
                  <c:v>36.563000000000002</c:v>
                </c:pt>
                <c:pt idx="21">
                  <c:v>30.28</c:v>
                </c:pt>
                <c:pt idx="22">
                  <c:v>27.225000000000001</c:v>
                </c:pt>
                <c:pt idx="23">
                  <c:v>24.61</c:v>
                </c:pt>
                <c:pt idx="24">
                  <c:v>21.074000000000002</c:v>
                </c:pt>
                <c:pt idx="25">
                  <c:v>38.543999999999997</c:v>
                </c:pt>
                <c:pt idx="26">
                  <c:v>80.361000000000004</c:v>
                </c:pt>
                <c:pt idx="27">
                  <c:v>119.937</c:v>
                </c:pt>
                <c:pt idx="28">
                  <c:v>47.783999999999999</c:v>
                </c:pt>
                <c:pt idx="29">
                  <c:v>24.573</c:v>
                </c:pt>
                <c:pt idx="30">
                  <c:v>23.492999999999999</c:v>
                </c:pt>
                <c:pt idx="31">
                  <c:v>21.242999999999999</c:v>
                </c:pt>
                <c:pt idx="32">
                  <c:v>19.625</c:v>
                </c:pt>
                <c:pt idx="33">
                  <c:v>16.545000000000002</c:v>
                </c:pt>
                <c:pt idx="34">
                  <c:v>15.423999999999999</c:v>
                </c:pt>
                <c:pt idx="35">
                  <c:v>13.888999999999999</c:v>
                </c:pt>
                <c:pt idx="36">
                  <c:v>11.544</c:v>
                </c:pt>
                <c:pt idx="37">
                  <c:v>18.385999999999999</c:v>
                </c:pt>
                <c:pt idx="38">
                  <c:v>40.372</c:v>
                </c:pt>
                <c:pt idx="39">
                  <c:v>104.03400000000001</c:v>
                </c:pt>
                <c:pt idx="40">
                  <c:v>145.04300000000001</c:v>
                </c:pt>
                <c:pt idx="41">
                  <c:v>51.581000000000003</c:v>
                </c:pt>
                <c:pt idx="42">
                  <c:v>35.898000000000003</c:v>
                </c:pt>
                <c:pt idx="43">
                  <c:v>52.991999999999997</c:v>
                </c:pt>
                <c:pt idx="44">
                  <c:v>47.585000000000001</c:v>
                </c:pt>
                <c:pt idx="45">
                  <c:v>27.584</c:v>
                </c:pt>
                <c:pt idx="46">
                  <c:v>21.815000000000001</c:v>
                </c:pt>
                <c:pt idx="47">
                  <c:v>19.193999999999999</c:v>
                </c:pt>
                <c:pt idx="48">
                  <c:v>18.167000000000002</c:v>
                </c:pt>
                <c:pt idx="49">
                  <c:v>20.041</c:v>
                </c:pt>
                <c:pt idx="50">
                  <c:v>49.37</c:v>
                </c:pt>
                <c:pt idx="51">
                  <c:v>222.422</c:v>
                </c:pt>
                <c:pt idx="52">
                  <c:v>332.54399999999998</c:v>
                </c:pt>
                <c:pt idx="53">
                  <c:v>106.24299999999999</c:v>
                </c:pt>
                <c:pt idx="54">
                  <c:v>51.845999999999997</c:v>
                </c:pt>
                <c:pt idx="55">
                  <c:v>45.917000000000002</c:v>
                </c:pt>
                <c:pt idx="56">
                  <c:v>56.853000000000002</c:v>
                </c:pt>
                <c:pt idx="57">
                  <c:v>35.125</c:v>
                </c:pt>
                <c:pt idx="58">
                  <c:v>27.446000000000002</c:v>
                </c:pt>
                <c:pt idx="59">
                  <c:v>24.145</c:v>
                </c:pt>
                <c:pt idx="60">
                  <c:v>24.145</c:v>
                </c:pt>
                <c:pt idx="61">
                  <c:v>24.145</c:v>
                </c:pt>
                <c:pt idx="62">
                  <c:v>24.145</c:v>
                </c:pt>
                <c:pt idx="63">
                  <c:v>24.145</c:v>
                </c:pt>
                <c:pt idx="64">
                  <c:v>24.145</c:v>
                </c:pt>
                <c:pt idx="65">
                  <c:v>24.145</c:v>
                </c:pt>
                <c:pt idx="66">
                  <c:v>24.145</c:v>
                </c:pt>
                <c:pt idx="67">
                  <c:v>24.145</c:v>
                </c:pt>
              </c:numCache>
            </c:numRef>
          </c:yVal>
          <c:smooth val="1"/>
        </c:ser>
        <c:ser>
          <c:idx val="33"/>
          <c:order val="30"/>
          <c:tx>
            <c:strRef>
              <c:f>RunInformation!$G$36</c:f>
              <c:strCache>
                <c:ptCount val="1"/>
              </c:strCache>
            </c:strRef>
          </c:tx>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Comparison!$BC$4:$BC$71</c:f>
              <c:numCache>
                <c:formatCode>0.00</c:formatCode>
                <c:ptCount val="68"/>
                <c:pt idx="0">
                  <c:v>20.934000000000001</c:v>
                </c:pt>
                <c:pt idx="1">
                  <c:v>31.850999999999999</c:v>
                </c:pt>
                <c:pt idx="2">
                  <c:v>43.787999999999997</c:v>
                </c:pt>
                <c:pt idx="3">
                  <c:v>102.807</c:v>
                </c:pt>
                <c:pt idx="4">
                  <c:v>238.81700000000001</c:v>
                </c:pt>
                <c:pt idx="5">
                  <c:v>123.627</c:v>
                </c:pt>
                <c:pt idx="6">
                  <c:v>41.537999999999997</c:v>
                </c:pt>
                <c:pt idx="7">
                  <c:v>27.013999999999999</c:v>
                </c:pt>
                <c:pt idx="8">
                  <c:v>29.036999999999999</c:v>
                </c:pt>
                <c:pt idx="9">
                  <c:v>24.358000000000001</c:v>
                </c:pt>
                <c:pt idx="10">
                  <c:v>21.606999999999999</c:v>
                </c:pt>
                <c:pt idx="11">
                  <c:v>19.539000000000001</c:v>
                </c:pt>
                <c:pt idx="12">
                  <c:v>16.259</c:v>
                </c:pt>
                <c:pt idx="13">
                  <c:v>32.267000000000003</c:v>
                </c:pt>
                <c:pt idx="14">
                  <c:v>72.472999999999999</c:v>
                </c:pt>
                <c:pt idx="15">
                  <c:v>110.73099999999999</c:v>
                </c:pt>
                <c:pt idx="16">
                  <c:v>45.872999999999998</c:v>
                </c:pt>
                <c:pt idx="17">
                  <c:v>22.050999999999998</c:v>
                </c:pt>
                <c:pt idx="18">
                  <c:v>20.972000000000001</c:v>
                </c:pt>
                <c:pt idx="19">
                  <c:v>19.076000000000001</c:v>
                </c:pt>
                <c:pt idx="20">
                  <c:v>17.798999999999999</c:v>
                </c:pt>
                <c:pt idx="21">
                  <c:v>14.898999999999999</c:v>
                </c:pt>
                <c:pt idx="22">
                  <c:v>13.864000000000001</c:v>
                </c:pt>
                <c:pt idx="23">
                  <c:v>12.464</c:v>
                </c:pt>
                <c:pt idx="24">
                  <c:v>10.734999999999999</c:v>
                </c:pt>
                <c:pt idx="25">
                  <c:v>17.097000000000001</c:v>
                </c:pt>
                <c:pt idx="26">
                  <c:v>38.805999999999997</c:v>
                </c:pt>
                <c:pt idx="27">
                  <c:v>102.227</c:v>
                </c:pt>
                <c:pt idx="28">
                  <c:v>143.91300000000001</c:v>
                </c:pt>
                <c:pt idx="29">
                  <c:v>51.091000000000001</c:v>
                </c:pt>
                <c:pt idx="30">
                  <c:v>35.393000000000001</c:v>
                </c:pt>
                <c:pt idx="31">
                  <c:v>52.35</c:v>
                </c:pt>
                <c:pt idx="32">
                  <c:v>47.002000000000002</c:v>
                </c:pt>
                <c:pt idx="33">
                  <c:v>27.158000000000001</c:v>
                </c:pt>
                <c:pt idx="34">
                  <c:v>21.4</c:v>
                </c:pt>
                <c:pt idx="35">
                  <c:v>18.803000000000001</c:v>
                </c:pt>
                <c:pt idx="36">
                  <c:v>17.850000000000001</c:v>
                </c:pt>
                <c:pt idx="37">
                  <c:v>19.695</c:v>
                </c:pt>
                <c:pt idx="38">
                  <c:v>48.896999999999998</c:v>
                </c:pt>
                <c:pt idx="39">
                  <c:v>221.71299999999999</c:v>
                </c:pt>
                <c:pt idx="40">
                  <c:v>332.017</c:v>
                </c:pt>
                <c:pt idx="41">
                  <c:v>106.02200000000001</c:v>
                </c:pt>
                <c:pt idx="42">
                  <c:v>51.679000000000002</c:v>
                </c:pt>
                <c:pt idx="43">
                  <c:v>45.758000000000003</c:v>
                </c:pt>
                <c:pt idx="44">
                  <c:v>56.701999999999998</c:v>
                </c:pt>
                <c:pt idx="45">
                  <c:v>35.003</c:v>
                </c:pt>
                <c:pt idx="46">
                  <c:v>27.332000000000001</c:v>
                </c:pt>
                <c:pt idx="47">
                  <c:v>24.039000000000001</c:v>
                </c:pt>
                <c:pt idx="48">
                  <c:v>22.727</c:v>
                </c:pt>
                <c:pt idx="49">
                  <c:v>39.918999999999997</c:v>
                </c:pt>
                <c:pt idx="50">
                  <c:v>74.641000000000005</c:v>
                </c:pt>
                <c:pt idx="51">
                  <c:v>180.905</c:v>
                </c:pt>
                <c:pt idx="52">
                  <c:v>322.00700000000001</c:v>
                </c:pt>
                <c:pt idx="53">
                  <c:v>100.23399999999999</c:v>
                </c:pt>
                <c:pt idx="54">
                  <c:v>42.253</c:v>
                </c:pt>
                <c:pt idx="55">
                  <c:v>34.148000000000003</c:v>
                </c:pt>
                <c:pt idx="56">
                  <c:v>28.875</c:v>
                </c:pt>
                <c:pt idx="57">
                  <c:v>26.994</c:v>
                </c:pt>
                <c:pt idx="58">
                  <c:v>25.393000000000001</c:v>
                </c:pt>
                <c:pt idx="59">
                  <c:v>23.300999999999998</c:v>
                </c:pt>
                <c:pt idx="60">
                  <c:v>23.300999999999998</c:v>
                </c:pt>
                <c:pt idx="61">
                  <c:v>23.300999999999998</c:v>
                </c:pt>
                <c:pt idx="62">
                  <c:v>23.300999999999998</c:v>
                </c:pt>
                <c:pt idx="63">
                  <c:v>23.300999999999998</c:v>
                </c:pt>
                <c:pt idx="64">
                  <c:v>23.300999999999998</c:v>
                </c:pt>
                <c:pt idx="65">
                  <c:v>23.300999999999998</c:v>
                </c:pt>
                <c:pt idx="66">
                  <c:v>23.300999999999998</c:v>
                </c:pt>
                <c:pt idx="67">
                  <c:v>23.300999999999998</c:v>
                </c:pt>
              </c:numCache>
            </c:numRef>
          </c:yVal>
          <c:smooth val="1"/>
        </c:ser>
        <c:ser>
          <c:idx val="34"/>
          <c:order val="31"/>
          <c:tx>
            <c:strRef>
              <c:f>RunInformation!$G$37</c:f>
              <c:strCache>
                <c:ptCount val="1"/>
              </c:strCache>
            </c:strRef>
          </c:tx>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Comparison!$BD$4:$BD$71</c:f>
              <c:numCache>
                <c:formatCode>0.00</c:formatCode>
                <c:ptCount val="68"/>
                <c:pt idx="0">
                  <c:v>20.181999999999999</c:v>
                </c:pt>
                <c:pt idx="1">
                  <c:v>35.741</c:v>
                </c:pt>
                <c:pt idx="2">
                  <c:v>70.566999999999993</c:v>
                </c:pt>
                <c:pt idx="3">
                  <c:v>99.918999999999997</c:v>
                </c:pt>
                <c:pt idx="4">
                  <c:v>31.922000000000001</c:v>
                </c:pt>
                <c:pt idx="5">
                  <c:v>20.814</c:v>
                </c:pt>
                <c:pt idx="6">
                  <c:v>19.620999999999999</c:v>
                </c:pt>
                <c:pt idx="7">
                  <c:v>17.632999999999999</c:v>
                </c:pt>
                <c:pt idx="8">
                  <c:v>17.724</c:v>
                </c:pt>
                <c:pt idx="9">
                  <c:v>14.88</c:v>
                </c:pt>
                <c:pt idx="10">
                  <c:v>13.88</c:v>
                </c:pt>
                <c:pt idx="11">
                  <c:v>12.507999999999999</c:v>
                </c:pt>
                <c:pt idx="12">
                  <c:v>10.442</c:v>
                </c:pt>
                <c:pt idx="13">
                  <c:v>16.574999999999999</c:v>
                </c:pt>
                <c:pt idx="14">
                  <c:v>38.140999999999998</c:v>
                </c:pt>
                <c:pt idx="15">
                  <c:v>98.108999999999995</c:v>
                </c:pt>
                <c:pt idx="16">
                  <c:v>143.90299999999999</c:v>
                </c:pt>
                <c:pt idx="17">
                  <c:v>51.37</c:v>
                </c:pt>
                <c:pt idx="18">
                  <c:v>36.155999999999999</c:v>
                </c:pt>
                <c:pt idx="19">
                  <c:v>51.125</c:v>
                </c:pt>
                <c:pt idx="20">
                  <c:v>48.746000000000002</c:v>
                </c:pt>
                <c:pt idx="21">
                  <c:v>27.774000000000001</c:v>
                </c:pt>
                <c:pt idx="22">
                  <c:v>21.692</c:v>
                </c:pt>
                <c:pt idx="23">
                  <c:v>19.001999999999999</c:v>
                </c:pt>
                <c:pt idx="24">
                  <c:v>18.544</c:v>
                </c:pt>
                <c:pt idx="25">
                  <c:v>19.795999999999999</c:v>
                </c:pt>
                <c:pt idx="26">
                  <c:v>49.481999999999999</c:v>
                </c:pt>
                <c:pt idx="27">
                  <c:v>223.03899999999999</c:v>
                </c:pt>
                <c:pt idx="28">
                  <c:v>332.702</c:v>
                </c:pt>
                <c:pt idx="29">
                  <c:v>106.40600000000001</c:v>
                </c:pt>
                <c:pt idx="30">
                  <c:v>51.969000000000001</c:v>
                </c:pt>
                <c:pt idx="31">
                  <c:v>45.930999999999997</c:v>
                </c:pt>
                <c:pt idx="32">
                  <c:v>56.823</c:v>
                </c:pt>
                <c:pt idx="33">
                  <c:v>35.097999999999999</c:v>
                </c:pt>
                <c:pt idx="34">
                  <c:v>27.431999999999999</c:v>
                </c:pt>
                <c:pt idx="35">
                  <c:v>24.123999999999999</c:v>
                </c:pt>
                <c:pt idx="36">
                  <c:v>22.803000000000001</c:v>
                </c:pt>
                <c:pt idx="37">
                  <c:v>40.014000000000003</c:v>
                </c:pt>
                <c:pt idx="38">
                  <c:v>74.734999999999999</c:v>
                </c:pt>
                <c:pt idx="39">
                  <c:v>181.06200000000001</c:v>
                </c:pt>
                <c:pt idx="40">
                  <c:v>322.09899999999999</c:v>
                </c:pt>
                <c:pt idx="41">
                  <c:v>100.282</c:v>
                </c:pt>
                <c:pt idx="42">
                  <c:v>42.292000000000002</c:v>
                </c:pt>
                <c:pt idx="43">
                  <c:v>34.183</c:v>
                </c:pt>
                <c:pt idx="44">
                  <c:v>28.905000000000001</c:v>
                </c:pt>
                <c:pt idx="45">
                  <c:v>27.013000000000002</c:v>
                </c:pt>
                <c:pt idx="46">
                  <c:v>25.417000000000002</c:v>
                </c:pt>
                <c:pt idx="47">
                  <c:v>23.327000000000002</c:v>
                </c:pt>
                <c:pt idx="48">
                  <c:v>19.395</c:v>
                </c:pt>
                <c:pt idx="49">
                  <c:v>21.225000000000001</c:v>
                </c:pt>
                <c:pt idx="50">
                  <c:v>46.539000000000001</c:v>
                </c:pt>
                <c:pt idx="51">
                  <c:v>105.941</c:v>
                </c:pt>
                <c:pt idx="52">
                  <c:v>113.788</c:v>
                </c:pt>
                <c:pt idx="53">
                  <c:v>43.887999999999998</c:v>
                </c:pt>
                <c:pt idx="54">
                  <c:v>28.395</c:v>
                </c:pt>
                <c:pt idx="55">
                  <c:v>24.152000000000001</c:v>
                </c:pt>
                <c:pt idx="56">
                  <c:v>23.977</c:v>
                </c:pt>
                <c:pt idx="57">
                  <c:v>22.260999999999999</c:v>
                </c:pt>
                <c:pt idx="58">
                  <c:v>18.12</c:v>
                </c:pt>
                <c:pt idx="59">
                  <c:v>15.698</c:v>
                </c:pt>
                <c:pt idx="60">
                  <c:v>15.698</c:v>
                </c:pt>
                <c:pt idx="61">
                  <c:v>15.698</c:v>
                </c:pt>
                <c:pt idx="62">
                  <c:v>15.698</c:v>
                </c:pt>
                <c:pt idx="63">
                  <c:v>15.698</c:v>
                </c:pt>
                <c:pt idx="64">
                  <c:v>15.698</c:v>
                </c:pt>
                <c:pt idx="65">
                  <c:v>15.698</c:v>
                </c:pt>
                <c:pt idx="66">
                  <c:v>15.698</c:v>
                </c:pt>
                <c:pt idx="67">
                  <c:v>15.698</c:v>
                </c:pt>
              </c:numCache>
            </c:numRef>
          </c:yVal>
          <c:smooth val="1"/>
        </c:ser>
        <c:ser>
          <c:idx val="35"/>
          <c:order val="32"/>
          <c:tx>
            <c:strRef>
              <c:f>RunInformation!$G$38</c:f>
              <c:strCache>
                <c:ptCount val="1"/>
              </c:strCache>
            </c:strRef>
          </c:tx>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Comparison!$BE$4:$BE$71</c:f>
              <c:numCache>
                <c:formatCode>0.00</c:formatCode>
                <c:ptCount val="68"/>
                <c:pt idx="0">
                  <c:v>19.39</c:v>
                </c:pt>
                <c:pt idx="1">
                  <c:v>27.452999999999999</c:v>
                </c:pt>
                <c:pt idx="2">
                  <c:v>39.167000000000002</c:v>
                </c:pt>
                <c:pt idx="3">
                  <c:v>129.53800000000001</c:v>
                </c:pt>
                <c:pt idx="4">
                  <c:v>145.619</c:v>
                </c:pt>
                <c:pt idx="5">
                  <c:v>55.451000000000001</c:v>
                </c:pt>
                <c:pt idx="6">
                  <c:v>36.965000000000003</c:v>
                </c:pt>
                <c:pt idx="7">
                  <c:v>51.204000000000001</c:v>
                </c:pt>
                <c:pt idx="8">
                  <c:v>49.350999999999999</c:v>
                </c:pt>
                <c:pt idx="9">
                  <c:v>29.004000000000001</c:v>
                </c:pt>
                <c:pt idx="10">
                  <c:v>23.21</c:v>
                </c:pt>
                <c:pt idx="11">
                  <c:v>20.504999999999999</c:v>
                </c:pt>
                <c:pt idx="12">
                  <c:v>19.175999999999998</c:v>
                </c:pt>
                <c:pt idx="13">
                  <c:v>21.108000000000001</c:v>
                </c:pt>
                <c:pt idx="14">
                  <c:v>50.552999999999997</c:v>
                </c:pt>
                <c:pt idx="15">
                  <c:v>223.57900000000001</c:v>
                </c:pt>
                <c:pt idx="16">
                  <c:v>334.69099999999997</c:v>
                </c:pt>
                <c:pt idx="17">
                  <c:v>106.761</c:v>
                </c:pt>
                <c:pt idx="18">
                  <c:v>52.164999999999999</c:v>
                </c:pt>
                <c:pt idx="19">
                  <c:v>46.152000000000001</c:v>
                </c:pt>
                <c:pt idx="20">
                  <c:v>57.128</c:v>
                </c:pt>
                <c:pt idx="21">
                  <c:v>35.340000000000003</c:v>
                </c:pt>
                <c:pt idx="22">
                  <c:v>27.640999999999998</c:v>
                </c:pt>
                <c:pt idx="23">
                  <c:v>24.324999999999999</c:v>
                </c:pt>
                <c:pt idx="24">
                  <c:v>23.765000000000001</c:v>
                </c:pt>
                <c:pt idx="25">
                  <c:v>42.295000000000002</c:v>
                </c:pt>
                <c:pt idx="26">
                  <c:v>75.228999999999999</c:v>
                </c:pt>
                <c:pt idx="27">
                  <c:v>187.42500000000001</c:v>
                </c:pt>
                <c:pt idx="28">
                  <c:v>321.512</c:v>
                </c:pt>
                <c:pt idx="29">
                  <c:v>97.665999999999997</c:v>
                </c:pt>
                <c:pt idx="30">
                  <c:v>42.085999999999999</c:v>
                </c:pt>
                <c:pt idx="31">
                  <c:v>34.148000000000003</c:v>
                </c:pt>
                <c:pt idx="32">
                  <c:v>28.86</c:v>
                </c:pt>
                <c:pt idx="33">
                  <c:v>27.035</c:v>
                </c:pt>
                <c:pt idx="34">
                  <c:v>25.440999999999999</c:v>
                </c:pt>
                <c:pt idx="35">
                  <c:v>23.199000000000002</c:v>
                </c:pt>
                <c:pt idx="36">
                  <c:v>19.536000000000001</c:v>
                </c:pt>
                <c:pt idx="37">
                  <c:v>21.266999999999999</c:v>
                </c:pt>
                <c:pt idx="38">
                  <c:v>49.156999999999996</c:v>
                </c:pt>
                <c:pt idx="39">
                  <c:v>108.749</c:v>
                </c:pt>
                <c:pt idx="40">
                  <c:v>111.04300000000001</c:v>
                </c:pt>
                <c:pt idx="41">
                  <c:v>43.244999999999997</c:v>
                </c:pt>
                <c:pt idx="42">
                  <c:v>28.029</c:v>
                </c:pt>
                <c:pt idx="43">
                  <c:v>24.056999999999999</c:v>
                </c:pt>
                <c:pt idx="44">
                  <c:v>24.045000000000002</c:v>
                </c:pt>
                <c:pt idx="45">
                  <c:v>22.131</c:v>
                </c:pt>
                <c:pt idx="46">
                  <c:v>18.021000000000001</c:v>
                </c:pt>
                <c:pt idx="47">
                  <c:v>15.657</c:v>
                </c:pt>
                <c:pt idx="48">
                  <c:v>13.096</c:v>
                </c:pt>
                <c:pt idx="49">
                  <c:v>23.125</c:v>
                </c:pt>
                <c:pt idx="50">
                  <c:v>40.588000000000001</c:v>
                </c:pt>
                <c:pt idx="51">
                  <c:v>145.63300000000001</c:v>
                </c:pt>
                <c:pt idx="52">
                  <c:v>291.29300000000001</c:v>
                </c:pt>
                <c:pt idx="53">
                  <c:v>172.26</c:v>
                </c:pt>
                <c:pt idx="54">
                  <c:v>87.894999999999996</c:v>
                </c:pt>
                <c:pt idx="55">
                  <c:v>71.83</c:v>
                </c:pt>
                <c:pt idx="56">
                  <c:v>44.953000000000003</c:v>
                </c:pt>
                <c:pt idx="57">
                  <c:v>30.818999999999999</c:v>
                </c:pt>
                <c:pt idx="58">
                  <c:v>27.015999999999998</c:v>
                </c:pt>
                <c:pt idx="59">
                  <c:v>24.117999999999999</c:v>
                </c:pt>
                <c:pt idx="60">
                  <c:v>24.117999999999999</c:v>
                </c:pt>
                <c:pt idx="61">
                  <c:v>24.117999999999999</c:v>
                </c:pt>
                <c:pt idx="62">
                  <c:v>24.117999999999999</c:v>
                </c:pt>
                <c:pt idx="63">
                  <c:v>24.117999999999999</c:v>
                </c:pt>
                <c:pt idx="64">
                  <c:v>24.117999999999999</c:v>
                </c:pt>
                <c:pt idx="65">
                  <c:v>24.117999999999999</c:v>
                </c:pt>
                <c:pt idx="66">
                  <c:v>24.117999999999999</c:v>
                </c:pt>
                <c:pt idx="67">
                  <c:v>24.117999999999999</c:v>
                </c:pt>
              </c:numCache>
            </c:numRef>
          </c:yVal>
          <c:smooth val="1"/>
        </c:ser>
        <c:ser>
          <c:idx val="36"/>
          <c:order val="33"/>
          <c:tx>
            <c:strRef>
              <c:f>RunInformation!$G$39</c:f>
              <c:strCache>
                <c:ptCount val="1"/>
              </c:strCache>
            </c:strRef>
          </c:tx>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Comparison!$BF$4:$BF$71</c:f>
              <c:numCache>
                <c:formatCode>0.00</c:formatCode>
                <c:ptCount val="68"/>
                <c:pt idx="0">
                  <c:v>20.527999999999999</c:v>
                </c:pt>
                <c:pt idx="1">
                  <c:v>23.951000000000001</c:v>
                </c:pt>
                <c:pt idx="2">
                  <c:v>35.259</c:v>
                </c:pt>
                <c:pt idx="3">
                  <c:v>133.61799999999999</c:v>
                </c:pt>
                <c:pt idx="4">
                  <c:v>183.517</c:v>
                </c:pt>
                <c:pt idx="5">
                  <c:v>58.487000000000002</c:v>
                </c:pt>
                <c:pt idx="6">
                  <c:v>35.040999999999997</c:v>
                </c:pt>
                <c:pt idx="7">
                  <c:v>34.404000000000003</c:v>
                </c:pt>
                <c:pt idx="8">
                  <c:v>47.030999999999999</c:v>
                </c:pt>
                <c:pt idx="9">
                  <c:v>28.997</c:v>
                </c:pt>
                <c:pt idx="10">
                  <c:v>22.399000000000001</c:v>
                </c:pt>
                <c:pt idx="11">
                  <c:v>19.678999999999998</c:v>
                </c:pt>
                <c:pt idx="12">
                  <c:v>19.109000000000002</c:v>
                </c:pt>
                <c:pt idx="13">
                  <c:v>34.843000000000004</c:v>
                </c:pt>
                <c:pt idx="14">
                  <c:v>67.921999999999997</c:v>
                </c:pt>
                <c:pt idx="15">
                  <c:v>169.505</c:v>
                </c:pt>
                <c:pt idx="16">
                  <c:v>314.06799999999998</c:v>
                </c:pt>
                <c:pt idx="17">
                  <c:v>97.983999999999995</c:v>
                </c:pt>
                <c:pt idx="18">
                  <c:v>40.79</c:v>
                </c:pt>
                <c:pt idx="19">
                  <c:v>32.905999999999999</c:v>
                </c:pt>
                <c:pt idx="20">
                  <c:v>27.806999999999999</c:v>
                </c:pt>
                <c:pt idx="21">
                  <c:v>26.091000000000001</c:v>
                </c:pt>
                <c:pt idx="22">
                  <c:v>24.454000000000001</c:v>
                </c:pt>
                <c:pt idx="23">
                  <c:v>22.454999999999998</c:v>
                </c:pt>
                <c:pt idx="24">
                  <c:v>19.454000000000001</c:v>
                </c:pt>
                <c:pt idx="25">
                  <c:v>20.463999999999999</c:v>
                </c:pt>
                <c:pt idx="26">
                  <c:v>48.177</c:v>
                </c:pt>
                <c:pt idx="27">
                  <c:v>107.96899999999999</c:v>
                </c:pt>
                <c:pt idx="28">
                  <c:v>110.617</c:v>
                </c:pt>
                <c:pt idx="29">
                  <c:v>43.052</c:v>
                </c:pt>
                <c:pt idx="30">
                  <c:v>27.757000000000001</c:v>
                </c:pt>
                <c:pt idx="31">
                  <c:v>23.715</c:v>
                </c:pt>
                <c:pt idx="32">
                  <c:v>23.673999999999999</c:v>
                </c:pt>
                <c:pt idx="33">
                  <c:v>21.789000000000001</c:v>
                </c:pt>
                <c:pt idx="34">
                  <c:v>17.7</c:v>
                </c:pt>
                <c:pt idx="35">
                  <c:v>15.362</c:v>
                </c:pt>
                <c:pt idx="36">
                  <c:v>12.849</c:v>
                </c:pt>
                <c:pt idx="37">
                  <c:v>22.861999999999998</c:v>
                </c:pt>
                <c:pt idx="38">
                  <c:v>40.241</c:v>
                </c:pt>
                <c:pt idx="39">
                  <c:v>145.12200000000001</c:v>
                </c:pt>
                <c:pt idx="40">
                  <c:v>290.964</c:v>
                </c:pt>
                <c:pt idx="41">
                  <c:v>172.08</c:v>
                </c:pt>
                <c:pt idx="42">
                  <c:v>87.751000000000005</c:v>
                </c:pt>
                <c:pt idx="43">
                  <c:v>71.697999999999993</c:v>
                </c:pt>
                <c:pt idx="44">
                  <c:v>44.837000000000003</c:v>
                </c:pt>
                <c:pt idx="45">
                  <c:v>30.742999999999999</c:v>
                </c:pt>
                <c:pt idx="46">
                  <c:v>26.93</c:v>
                </c:pt>
                <c:pt idx="47">
                  <c:v>24.030999999999999</c:v>
                </c:pt>
                <c:pt idx="48">
                  <c:v>20.126999999999999</c:v>
                </c:pt>
                <c:pt idx="49">
                  <c:v>31.728999999999999</c:v>
                </c:pt>
                <c:pt idx="50">
                  <c:v>38.326999999999998</c:v>
                </c:pt>
                <c:pt idx="51">
                  <c:v>133.965</c:v>
                </c:pt>
                <c:pt idx="52">
                  <c:v>366.32900000000001</c:v>
                </c:pt>
                <c:pt idx="53">
                  <c:v>216.43799999999999</c:v>
                </c:pt>
                <c:pt idx="54">
                  <c:v>82.441000000000003</c:v>
                </c:pt>
                <c:pt idx="55">
                  <c:v>41.061</c:v>
                </c:pt>
                <c:pt idx="56">
                  <c:v>34.046999999999997</c:v>
                </c:pt>
                <c:pt idx="57">
                  <c:v>29.030999999999999</c:v>
                </c:pt>
                <c:pt idx="58">
                  <c:v>27.664999999999999</c:v>
                </c:pt>
                <c:pt idx="59">
                  <c:v>26.789000000000001</c:v>
                </c:pt>
                <c:pt idx="60">
                  <c:v>26.789000000000001</c:v>
                </c:pt>
                <c:pt idx="61">
                  <c:v>26.789000000000001</c:v>
                </c:pt>
                <c:pt idx="62">
                  <c:v>26.789000000000001</c:v>
                </c:pt>
                <c:pt idx="63">
                  <c:v>26.789000000000001</c:v>
                </c:pt>
                <c:pt idx="64">
                  <c:v>26.789000000000001</c:v>
                </c:pt>
                <c:pt idx="65">
                  <c:v>26.789000000000001</c:v>
                </c:pt>
                <c:pt idx="66">
                  <c:v>26.789000000000001</c:v>
                </c:pt>
                <c:pt idx="67">
                  <c:v>26.789000000000001</c:v>
                </c:pt>
              </c:numCache>
            </c:numRef>
          </c:yVal>
          <c:smooth val="1"/>
        </c:ser>
        <c:ser>
          <c:idx val="37"/>
          <c:order val="34"/>
          <c:tx>
            <c:strRef>
              <c:f>RunInformation!$G$40</c:f>
              <c:strCache>
                <c:ptCount val="1"/>
              </c:strCache>
            </c:strRef>
          </c:tx>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Comparison!$BG$4:$BG$71</c:f>
              <c:numCache>
                <c:formatCode>0.00</c:formatCode>
                <c:ptCount val="68"/>
                <c:pt idx="0">
                  <c:v>19.972000000000001</c:v>
                </c:pt>
                <c:pt idx="1">
                  <c:v>35.170999999999999</c:v>
                </c:pt>
                <c:pt idx="2">
                  <c:v>45.228999999999999</c:v>
                </c:pt>
                <c:pt idx="3">
                  <c:v>127.742</c:v>
                </c:pt>
                <c:pt idx="4">
                  <c:v>233.07300000000001</c:v>
                </c:pt>
                <c:pt idx="5">
                  <c:v>73.192999999999998</c:v>
                </c:pt>
                <c:pt idx="6">
                  <c:v>32.939</c:v>
                </c:pt>
                <c:pt idx="7">
                  <c:v>27.472999999999999</c:v>
                </c:pt>
                <c:pt idx="8">
                  <c:v>25.138999999999999</c:v>
                </c:pt>
                <c:pt idx="9">
                  <c:v>23.780999999999999</c:v>
                </c:pt>
                <c:pt idx="10">
                  <c:v>22.349</c:v>
                </c:pt>
                <c:pt idx="11">
                  <c:v>20.587</c:v>
                </c:pt>
                <c:pt idx="12">
                  <c:v>17.170999999999999</c:v>
                </c:pt>
                <c:pt idx="13">
                  <c:v>18.986000000000001</c:v>
                </c:pt>
                <c:pt idx="14">
                  <c:v>43.47</c:v>
                </c:pt>
                <c:pt idx="15">
                  <c:v>100.917</c:v>
                </c:pt>
                <c:pt idx="16">
                  <c:v>110.96599999999999</c:v>
                </c:pt>
                <c:pt idx="17">
                  <c:v>42.460999999999999</c:v>
                </c:pt>
                <c:pt idx="18">
                  <c:v>27.175999999999998</c:v>
                </c:pt>
                <c:pt idx="19">
                  <c:v>23.094999999999999</c:v>
                </c:pt>
                <c:pt idx="20">
                  <c:v>22.975999999999999</c:v>
                </c:pt>
                <c:pt idx="21">
                  <c:v>21.376999999999999</c:v>
                </c:pt>
                <c:pt idx="22">
                  <c:v>17.32</c:v>
                </c:pt>
                <c:pt idx="23">
                  <c:v>14.974</c:v>
                </c:pt>
                <c:pt idx="24">
                  <c:v>12.933999999999999</c:v>
                </c:pt>
                <c:pt idx="25">
                  <c:v>22.533999999999999</c:v>
                </c:pt>
                <c:pt idx="26">
                  <c:v>39.884</c:v>
                </c:pt>
                <c:pt idx="27">
                  <c:v>144.30500000000001</c:v>
                </c:pt>
                <c:pt idx="28">
                  <c:v>290.71499999999997</c:v>
                </c:pt>
                <c:pt idx="29">
                  <c:v>172.417</c:v>
                </c:pt>
                <c:pt idx="30">
                  <c:v>87.834000000000003</c:v>
                </c:pt>
                <c:pt idx="31">
                  <c:v>71.641000000000005</c:v>
                </c:pt>
                <c:pt idx="32">
                  <c:v>44.747999999999998</c:v>
                </c:pt>
                <c:pt idx="33">
                  <c:v>30.66</c:v>
                </c:pt>
                <c:pt idx="34">
                  <c:v>26.856000000000002</c:v>
                </c:pt>
                <c:pt idx="35">
                  <c:v>23.962</c:v>
                </c:pt>
                <c:pt idx="36">
                  <c:v>20.065999999999999</c:v>
                </c:pt>
                <c:pt idx="37">
                  <c:v>31.670999999999999</c:v>
                </c:pt>
                <c:pt idx="38">
                  <c:v>38.280999999999999</c:v>
                </c:pt>
                <c:pt idx="39">
                  <c:v>133.751</c:v>
                </c:pt>
                <c:pt idx="40">
                  <c:v>366.08199999999999</c:v>
                </c:pt>
                <c:pt idx="41">
                  <c:v>216.393</c:v>
                </c:pt>
                <c:pt idx="42">
                  <c:v>82.415000000000006</c:v>
                </c:pt>
                <c:pt idx="43">
                  <c:v>41.042999999999999</c:v>
                </c:pt>
                <c:pt idx="44">
                  <c:v>34.027999999999999</c:v>
                </c:pt>
                <c:pt idx="45">
                  <c:v>29.012</c:v>
                </c:pt>
                <c:pt idx="46">
                  <c:v>27.649000000000001</c:v>
                </c:pt>
                <c:pt idx="47">
                  <c:v>26.777000000000001</c:v>
                </c:pt>
                <c:pt idx="48">
                  <c:v>20.544</c:v>
                </c:pt>
                <c:pt idx="49">
                  <c:v>20.937000000000001</c:v>
                </c:pt>
                <c:pt idx="50">
                  <c:v>44.683999999999997</c:v>
                </c:pt>
                <c:pt idx="51">
                  <c:v>446.46899999999999</c:v>
                </c:pt>
                <c:pt idx="52">
                  <c:v>674.34100000000001</c:v>
                </c:pt>
                <c:pt idx="53">
                  <c:v>319.84199999999998</c:v>
                </c:pt>
                <c:pt idx="54">
                  <c:v>119.95099999999999</c:v>
                </c:pt>
                <c:pt idx="55">
                  <c:v>67.721999999999994</c:v>
                </c:pt>
                <c:pt idx="56">
                  <c:v>57.259</c:v>
                </c:pt>
                <c:pt idx="57">
                  <c:v>46.23</c:v>
                </c:pt>
                <c:pt idx="58">
                  <c:v>40.691000000000003</c:v>
                </c:pt>
                <c:pt idx="59">
                  <c:v>36.439</c:v>
                </c:pt>
                <c:pt idx="60">
                  <c:v>36.439</c:v>
                </c:pt>
                <c:pt idx="61">
                  <c:v>36.439</c:v>
                </c:pt>
                <c:pt idx="62">
                  <c:v>36.439</c:v>
                </c:pt>
                <c:pt idx="63">
                  <c:v>36.439</c:v>
                </c:pt>
                <c:pt idx="64">
                  <c:v>36.439</c:v>
                </c:pt>
                <c:pt idx="65">
                  <c:v>36.439</c:v>
                </c:pt>
                <c:pt idx="66">
                  <c:v>36.439</c:v>
                </c:pt>
                <c:pt idx="67">
                  <c:v>36.439</c:v>
                </c:pt>
              </c:numCache>
            </c:numRef>
          </c:yVal>
          <c:smooth val="1"/>
        </c:ser>
        <c:ser>
          <c:idx val="0"/>
          <c:order val="35"/>
          <c:tx>
            <c:v>Min</c:v>
          </c:tx>
          <c:spPr>
            <a:ln w="28575">
              <a:solidFill>
                <a:srgbClr val="000000"/>
              </a:solidFill>
              <a:prstDash val="solid"/>
            </a:ln>
          </c:spPr>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ser>
        <c:ser>
          <c:idx val="1"/>
          <c:order val="36"/>
          <c:tx>
            <c:v>Max</c:v>
          </c:tx>
          <c:spPr>
            <a:ln w="28575">
              <a:solidFill>
                <a:srgbClr val="000000"/>
              </a:solidFill>
              <a:prstDash val="solid"/>
            </a:ln>
          </c:spPr>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Comparison!$W$4:$W$71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ser>
        <c:ser>
          <c:idx val="2"/>
          <c:order val="37"/>
          <c:tx>
            <c:v>Most</c:v>
          </c:tx>
          <c:spPr>
            <a:ln w="28575">
              <a:solidFill>
                <a:srgbClr val="000000"/>
              </a:solidFill>
              <a:prstDash val="solid"/>
            </a:ln>
          </c:spPr>
          <c:marker>
            <c:symbol val="none"/>
          </c:marker>
          <c:xVal>
            <c:numRef>
              <c:f>Comparison!$U$4:$U$71</c:f>
              <c:numCache>
                <c:formatCode>[$-409]mmmm\-yy;@</c:formatCode>
                <c:ptCount val="68"/>
                <c:pt idx="0">
                  <c:v>43132</c:v>
                </c:pt>
                <c:pt idx="1">
                  <c:v>43160</c:v>
                </c:pt>
                <c:pt idx="2">
                  <c:v>43191</c:v>
                </c:pt>
                <c:pt idx="3">
                  <c:v>43221</c:v>
                </c:pt>
                <c:pt idx="4">
                  <c:v>43252</c:v>
                </c:pt>
                <c:pt idx="5">
                  <c:v>43282</c:v>
                </c:pt>
                <c:pt idx="6">
                  <c:v>43313</c:v>
                </c:pt>
                <c:pt idx="7">
                  <c:v>43344</c:v>
                </c:pt>
                <c:pt idx="8">
                  <c:v>43374</c:v>
                </c:pt>
                <c:pt idx="9">
                  <c:v>43405</c:v>
                </c:pt>
                <c:pt idx="10">
                  <c:v>43435</c:v>
                </c:pt>
                <c:pt idx="11">
                  <c:v>43466</c:v>
                </c:pt>
                <c:pt idx="12">
                  <c:v>43497</c:v>
                </c:pt>
                <c:pt idx="13">
                  <c:v>43525</c:v>
                </c:pt>
                <c:pt idx="14">
                  <c:v>43556</c:v>
                </c:pt>
                <c:pt idx="15">
                  <c:v>43586</c:v>
                </c:pt>
                <c:pt idx="16">
                  <c:v>43617</c:v>
                </c:pt>
                <c:pt idx="17">
                  <c:v>43647</c:v>
                </c:pt>
                <c:pt idx="18">
                  <c:v>43678</c:v>
                </c:pt>
                <c:pt idx="19">
                  <c:v>43709</c:v>
                </c:pt>
                <c:pt idx="20">
                  <c:v>43739</c:v>
                </c:pt>
                <c:pt idx="21">
                  <c:v>43770</c:v>
                </c:pt>
                <c:pt idx="22">
                  <c:v>43800</c:v>
                </c:pt>
                <c:pt idx="23">
                  <c:v>43831</c:v>
                </c:pt>
                <c:pt idx="24">
                  <c:v>43862</c:v>
                </c:pt>
                <c:pt idx="25">
                  <c:v>43891</c:v>
                </c:pt>
                <c:pt idx="26">
                  <c:v>43922</c:v>
                </c:pt>
                <c:pt idx="27">
                  <c:v>43952</c:v>
                </c:pt>
                <c:pt idx="28">
                  <c:v>43983</c:v>
                </c:pt>
                <c:pt idx="29">
                  <c:v>44013</c:v>
                </c:pt>
                <c:pt idx="30">
                  <c:v>44044</c:v>
                </c:pt>
                <c:pt idx="31">
                  <c:v>44075</c:v>
                </c:pt>
                <c:pt idx="32">
                  <c:v>44105</c:v>
                </c:pt>
                <c:pt idx="33">
                  <c:v>44136</c:v>
                </c:pt>
                <c:pt idx="34">
                  <c:v>44166</c:v>
                </c:pt>
                <c:pt idx="35">
                  <c:v>44197</c:v>
                </c:pt>
                <c:pt idx="36">
                  <c:v>44228</c:v>
                </c:pt>
                <c:pt idx="37">
                  <c:v>44256</c:v>
                </c:pt>
                <c:pt idx="38">
                  <c:v>44287</c:v>
                </c:pt>
                <c:pt idx="39">
                  <c:v>44317</c:v>
                </c:pt>
                <c:pt idx="40">
                  <c:v>44348</c:v>
                </c:pt>
                <c:pt idx="41">
                  <c:v>44378</c:v>
                </c:pt>
                <c:pt idx="42">
                  <c:v>44409</c:v>
                </c:pt>
                <c:pt idx="43">
                  <c:v>44440</c:v>
                </c:pt>
                <c:pt idx="44">
                  <c:v>44470</c:v>
                </c:pt>
                <c:pt idx="45">
                  <c:v>44501</c:v>
                </c:pt>
                <c:pt idx="46">
                  <c:v>44531</c:v>
                </c:pt>
                <c:pt idx="47">
                  <c:v>44562</c:v>
                </c:pt>
                <c:pt idx="48">
                  <c:v>44593</c:v>
                </c:pt>
                <c:pt idx="49">
                  <c:v>44621</c:v>
                </c:pt>
                <c:pt idx="50">
                  <c:v>44652</c:v>
                </c:pt>
                <c:pt idx="51">
                  <c:v>44682</c:v>
                </c:pt>
                <c:pt idx="52">
                  <c:v>44713</c:v>
                </c:pt>
                <c:pt idx="53">
                  <c:v>44743</c:v>
                </c:pt>
                <c:pt idx="54">
                  <c:v>44774</c:v>
                </c:pt>
                <c:pt idx="55">
                  <c:v>44805</c:v>
                </c:pt>
                <c:pt idx="56">
                  <c:v>44835</c:v>
                </c:pt>
                <c:pt idx="57">
                  <c:v>44866</c:v>
                </c:pt>
                <c:pt idx="58">
                  <c:v>44896</c:v>
                </c:pt>
                <c:pt idx="59">
                  <c:v>44927</c:v>
                </c:pt>
                <c:pt idx="60" formatCode="[$-409]mmmm\ d\,\ yyyy;@">
                  <c:v>44958</c:v>
                </c:pt>
                <c:pt idx="61" formatCode="[$-409]mmmm\ d\,\ yyyy;@">
                  <c:v>44986</c:v>
                </c:pt>
                <c:pt idx="62" formatCode="[$-409]mmmm\ d\,\ yyyy;@">
                  <c:v>45017</c:v>
                </c:pt>
                <c:pt idx="63" formatCode="[$-409]mmmm\ d\,\ yyyy;@">
                  <c:v>45047</c:v>
                </c:pt>
                <c:pt idx="64" formatCode="[$-409]mmmm\ d\,\ yyyy;@">
                  <c:v>45078</c:v>
                </c:pt>
                <c:pt idx="65" formatCode="[$-409]mmmm\ d\,\ yyyy;@">
                  <c:v>45108</c:v>
                </c:pt>
                <c:pt idx="66" formatCode="[$-409]mmmm\ d\,\ yyyy;@">
                  <c:v>45139</c:v>
                </c:pt>
                <c:pt idx="67" formatCode="[$-409]mmmm\ d\,\ yyyy;@">
                  <c:v>45170</c:v>
                </c:pt>
              </c:numCache>
            </c:numRef>
          </c:xVal>
          <c:yVal>
            <c:numRef>
              <c:f>Comparison!$X$4:$X$71</c:f>
              <c:numCache>
                <c:formatCode>0.00</c:formatCode>
                <c:ptCount val="68"/>
                <c:pt idx="0">
                  <c:v>20</c:v>
                </c:pt>
                <c:pt idx="1">
                  <c:v>30</c:v>
                </c:pt>
                <c:pt idx="2">
                  <c:v>48</c:v>
                </c:pt>
                <c:pt idx="3">
                  <c:v>140</c:v>
                </c:pt>
                <c:pt idx="4">
                  <c:v>155</c:v>
                </c:pt>
                <c:pt idx="5">
                  <c:v>57</c:v>
                </c:pt>
                <c:pt idx="6">
                  <c:v>35</c:v>
                </c:pt>
                <c:pt idx="7">
                  <c:v>28</c:v>
                </c:pt>
                <c:pt idx="8">
                  <c:v>31.52</c:v>
                </c:pt>
                <c:pt idx="9">
                  <c:v>28.38</c:v>
                </c:pt>
                <c:pt idx="10">
                  <c:v>25.64</c:v>
                </c:pt>
                <c:pt idx="11">
                  <c:v>24.31</c:v>
                </c:pt>
                <c:pt idx="12">
                  <c:v>22.39</c:v>
                </c:pt>
                <c:pt idx="13">
                  <c:v>36.020000000000003</c:v>
                </c:pt>
                <c:pt idx="14">
                  <c:v>77.08</c:v>
                </c:pt>
                <c:pt idx="15">
                  <c:v>221.07</c:v>
                </c:pt>
                <c:pt idx="16">
                  <c:v>261.05</c:v>
                </c:pt>
                <c:pt idx="17">
                  <c:v>116.85</c:v>
                </c:pt>
                <c:pt idx="18">
                  <c:v>63.46</c:v>
                </c:pt>
                <c:pt idx="19">
                  <c:v>38.04</c:v>
                </c:pt>
                <c:pt idx="20">
                  <c:v>38.25</c:v>
                </c:pt>
                <c:pt idx="21">
                  <c:v>31.12</c:v>
                </c:pt>
                <c:pt idx="22">
                  <c:v>25.64</c:v>
                </c:pt>
                <c:pt idx="23">
                  <c:v>24.31</c:v>
                </c:pt>
                <c:pt idx="24">
                  <c:v>22.39</c:v>
                </c:pt>
                <c:pt idx="25">
                  <c:v>36.020000000000003</c:v>
                </c:pt>
                <c:pt idx="26">
                  <c:v>77.08</c:v>
                </c:pt>
                <c:pt idx="27">
                  <c:v>221.07</c:v>
                </c:pt>
                <c:pt idx="28">
                  <c:v>261.05</c:v>
                </c:pt>
                <c:pt idx="29">
                  <c:v>116.85</c:v>
                </c:pt>
                <c:pt idx="30">
                  <c:v>63.46</c:v>
                </c:pt>
                <c:pt idx="31">
                  <c:v>38.04</c:v>
                </c:pt>
                <c:pt idx="32">
                  <c:v>38.25</c:v>
                </c:pt>
                <c:pt idx="33">
                  <c:v>31.12</c:v>
                </c:pt>
                <c:pt idx="34">
                  <c:v>25.64</c:v>
                </c:pt>
                <c:pt idx="35">
                  <c:v>24.31</c:v>
                </c:pt>
                <c:pt idx="36">
                  <c:v>22.39</c:v>
                </c:pt>
                <c:pt idx="37">
                  <c:v>36.020000000000003</c:v>
                </c:pt>
                <c:pt idx="38">
                  <c:v>77.08</c:v>
                </c:pt>
                <c:pt idx="39">
                  <c:v>221.07</c:v>
                </c:pt>
                <c:pt idx="40">
                  <c:v>261.05</c:v>
                </c:pt>
                <c:pt idx="41">
                  <c:v>116.85</c:v>
                </c:pt>
                <c:pt idx="42">
                  <c:v>63.46</c:v>
                </c:pt>
                <c:pt idx="43">
                  <c:v>38.04</c:v>
                </c:pt>
                <c:pt idx="44">
                  <c:v>38.25</c:v>
                </c:pt>
                <c:pt idx="45">
                  <c:v>31.12</c:v>
                </c:pt>
                <c:pt idx="46">
                  <c:v>25.64</c:v>
                </c:pt>
                <c:pt idx="47">
                  <c:v>24.31</c:v>
                </c:pt>
                <c:pt idx="48">
                  <c:v>22.39</c:v>
                </c:pt>
                <c:pt idx="49">
                  <c:v>36.020000000000003</c:v>
                </c:pt>
                <c:pt idx="50">
                  <c:v>77.08</c:v>
                </c:pt>
                <c:pt idx="51">
                  <c:v>221.07</c:v>
                </c:pt>
                <c:pt idx="52">
                  <c:v>261.05</c:v>
                </c:pt>
                <c:pt idx="53">
                  <c:v>116.85</c:v>
                </c:pt>
                <c:pt idx="54">
                  <c:v>63.46</c:v>
                </c:pt>
                <c:pt idx="55">
                  <c:v>38.04</c:v>
                </c:pt>
                <c:pt idx="56">
                  <c:v>38.25</c:v>
                </c:pt>
                <c:pt idx="57">
                  <c:v>31.12</c:v>
                </c:pt>
                <c:pt idx="58">
                  <c:v>25.64</c:v>
                </c:pt>
                <c:pt idx="59">
                  <c:v>24.31</c:v>
                </c:pt>
                <c:pt idx="60">
                  <c:v>22.39</c:v>
                </c:pt>
                <c:pt idx="61">
                  <c:v>36.020000000000003</c:v>
                </c:pt>
                <c:pt idx="62">
                  <c:v>77.08</c:v>
                </c:pt>
                <c:pt idx="63">
                  <c:v>221.07</c:v>
                </c:pt>
                <c:pt idx="64">
                  <c:v>261.05</c:v>
                </c:pt>
                <c:pt idx="65">
                  <c:v>116.85</c:v>
                </c:pt>
                <c:pt idx="66">
                  <c:v>63.46</c:v>
                </c:pt>
                <c:pt idx="67">
                  <c:v>38.04</c:v>
                </c:pt>
              </c:numCache>
            </c:numRef>
          </c:yVal>
          <c:smooth val="1"/>
        </c:ser>
        <c:dLbls>
          <c:showLegendKey val="0"/>
          <c:showVal val="0"/>
          <c:showCatName val="0"/>
          <c:showSerName val="0"/>
          <c:showPercent val="0"/>
          <c:showBubbleSize val="0"/>
        </c:dLbls>
        <c:axId val="359367280"/>
        <c:axId val="359364928"/>
      </c:scatterChart>
      <c:valAx>
        <c:axId val="359367280"/>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359364928"/>
        <c:crosses val="autoZero"/>
        <c:crossBetween val="midCat"/>
      </c:valAx>
      <c:valAx>
        <c:axId val="359364928"/>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359367280"/>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2"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10.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11" Type="http://schemas.openxmlformats.org/officeDocument/2006/relationships/queryTable" Target="../queryTables/queryTable11.xml"/><Relationship Id="rId32" Type="http://schemas.openxmlformats.org/officeDocument/2006/relationships/queryTable" Target="../queryTables/queryTable32.xml"/><Relationship Id="rId53" Type="http://schemas.openxmlformats.org/officeDocument/2006/relationships/queryTable" Target="../queryTables/queryTable53.xml"/><Relationship Id="rId74" Type="http://schemas.openxmlformats.org/officeDocument/2006/relationships/queryTable" Target="../queryTables/queryTable74.xml"/><Relationship Id="rId128" Type="http://schemas.openxmlformats.org/officeDocument/2006/relationships/queryTable" Target="../queryTables/queryTable128.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35" Type="http://schemas.openxmlformats.org/officeDocument/2006/relationships/queryTable" Target="../queryTables/queryTable335.xml"/><Relationship Id="rId356" Type="http://schemas.openxmlformats.org/officeDocument/2006/relationships/queryTable" Target="../queryTables/queryTable356.xml"/><Relationship Id="rId377" Type="http://schemas.openxmlformats.org/officeDocument/2006/relationships/queryTable" Target="../queryTables/queryTable377.xml"/><Relationship Id="rId398" Type="http://schemas.openxmlformats.org/officeDocument/2006/relationships/queryTable" Target="../queryTables/queryTable398.xml"/><Relationship Id="rId5" Type="http://schemas.openxmlformats.org/officeDocument/2006/relationships/queryTable" Target="../queryTables/queryTable5.xml"/><Relationship Id="rId95" Type="http://schemas.openxmlformats.org/officeDocument/2006/relationships/queryTable" Target="../queryTables/queryTable95.xml"/><Relationship Id="rId160" Type="http://schemas.openxmlformats.org/officeDocument/2006/relationships/queryTable" Target="../queryTables/queryTable160.xml"/><Relationship Id="rId181" Type="http://schemas.openxmlformats.org/officeDocument/2006/relationships/queryTable" Target="../queryTables/queryTable181.xml"/><Relationship Id="rId216" Type="http://schemas.openxmlformats.org/officeDocument/2006/relationships/queryTable" Target="../queryTables/queryTable216.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58" Type="http://schemas.openxmlformats.org/officeDocument/2006/relationships/queryTable" Target="../queryTables/queryTable258.xml"/><Relationship Id="rId279" Type="http://schemas.openxmlformats.org/officeDocument/2006/relationships/queryTable" Target="../queryTables/queryTable279.xml"/><Relationship Id="rId22" Type="http://schemas.openxmlformats.org/officeDocument/2006/relationships/queryTable" Target="../queryTables/queryTable22.xml"/><Relationship Id="rId43" Type="http://schemas.openxmlformats.org/officeDocument/2006/relationships/queryTable" Target="../queryTables/queryTable43.xml"/><Relationship Id="rId64" Type="http://schemas.openxmlformats.org/officeDocument/2006/relationships/queryTable" Target="../queryTables/queryTable64.xml"/><Relationship Id="rId118" Type="http://schemas.openxmlformats.org/officeDocument/2006/relationships/queryTable" Target="../queryTables/queryTable118.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25" Type="http://schemas.openxmlformats.org/officeDocument/2006/relationships/queryTable" Target="../queryTables/queryTable325.xml"/><Relationship Id="rId346" Type="http://schemas.openxmlformats.org/officeDocument/2006/relationships/queryTable" Target="../queryTables/queryTable346.xml"/><Relationship Id="rId367" Type="http://schemas.openxmlformats.org/officeDocument/2006/relationships/queryTable" Target="../queryTables/queryTable367.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107" Type="http://schemas.openxmlformats.org/officeDocument/2006/relationships/queryTable" Target="../queryTables/queryTable107.xml"/><Relationship Id="rId289" Type="http://schemas.openxmlformats.org/officeDocument/2006/relationships/queryTable" Target="../queryTables/queryTable28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0.xml"/><Relationship Id="rId1" Type="http://schemas.openxmlformats.org/officeDocument/2006/relationships/queryTable" Target="../queryTables/queryTable40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2</v>
      </c>
      <c r="C3" s="273">
        <f>LOOKUP($B$3,RunInformation!$AX$6:$AX$17,RunInformation!$BC$6:$BC$17)</f>
        <v>68</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43132</v>
      </c>
      <c r="V4" s="282" t="str">
        <f ca="1">IF($U4="","",IF($B$34=TRUE,(LOOKUP($U4,INDIRECT($C$10&amp;"_TIME"),INDIRECT($C$10&amp;"_Min"))),""))</f>
        <v/>
      </c>
      <c r="W4" s="283" t="str">
        <f ca="1">IF($U4="","",IF($C$34=TRUE,(LOOKUP($U4,INDIRECT($C$10&amp;"_TIME"),INDIRECT($C$10&amp;"_Max"))),""))</f>
        <v/>
      </c>
      <c r="X4" s="284">
        <f ca="1">IF($U4="","",IF($D$34=TRUE,(LOOKUP($U4,INDIRECT($C$10&amp;"_TIME"),INDIRECT($C$10&amp;"_Most"))),""))</f>
        <v>20</v>
      </c>
      <c r="Y4" s="285">
        <f ca="1">IF($U4="","",IF($B$15=TRUE,(LOOKUP($U4,INDIRECT($C$10&amp;"_TIME"),INDIRECT($C$10&amp;"_"&amp;Y$2))),""))</f>
        <v>21.445</v>
      </c>
      <c r="Z4" s="286">
        <f ca="1">IF($U4="","",IF($B$16=TRUE,(LOOKUP($U4,INDIRECT($C$10&amp;"_TIME"),INDIRECT($C$10&amp;"_"&amp;Z$2))),""))</f>
        <v>20.135000000000002</v>
      </c>
      <c r="AA4" s="286">
        <f ca="1">IF($U4="","",IF($B$17=TRUE,(LOOKUP($U4,INDIRECT($C$10&amp;"_TIME"),INDIRECT($C$10&amp;"_"&amp;AA$2))),""))</f>
        <v>21.245999999999999</v>
      </c>
      <c r="AB4" s="286">
        <f ca="1">IF($U4="","",IF($B$18=TRUE,(LOOKUP($U4,INDIRECT($C$10&amp;"_TIME"),INDIRECT($C$10&amp;"_"&amp;AB$2))),""))</f>
        <v>19.972999999999999</v>
      </c>
      <c r="AC4" s="286">
        <f ca="1">IF($U4="","",IF($B$19=TRUE,(LOOKUP($U4,INDIRECT($C$10&amp;"_TIME"),INDIRECT($C$10&amp;"_"&amp;AC$2))),""))</f>
        <v>20.605</v>
      </c>
      <c r="AD4" s="286">
        <f ca="1">IF($U4="","",IF($B$20=TRUE,(LOOKUP($U4,INDIRECT($C$10&amp;"_TIME"),INDIRECT($C$10&amp;"_"&amp;AD$2))),""))</f>
        <v>28.442</v>
      </c>
      <c r="AE4" s="286">
        <f ca="1">IF($U4="","",IF($B$21=TRUE,(LOOKUP($U4,INDIRECT($C$10&amp;"_TIME"),INDIRECT($C$10&amp;"_"&amp;AE$2))),""))</f>
        <v>19.786999999999999</v>
      </c>
      <c r="AF4" s="286">
        <f ca="1">IF($U4="","",IF($B$22=TRUE,(LOOKUP($U4,INDIRECT($C$10&amp;"_TIME"),INDIRECT($C$10&amp;"_"&amp;AF$2))),""))</f>
        <v>19.388999999999999</v>
      </c>
      <c r="AG4" s="286">
        <f ca="1">IF($U4="","",IF($B$23=TRUE,(LOOKUP($U4,INDIRECT($C$10&amp;"_TIME"),INDIRECT($C$10&amp;"_"&amp;AG$2))),""))</f>
        <v>20.472000000000001</v>
      </c>
      <c r="AH4" s="286">
        <f ca="1">IF($U4="","",IF($B$24=TRUE,(LOOKUP($U4,INDIRECT($C$10&amp;"_TIME"),INDIRECT($C$10&amp;"_"&amp;AH$2))),""))</f>
        <v>19.777000000000001</v>
      </c>
      <c r="AI4" s="286">
        <f ca="1">IF($U4="","",IF($B$25=TRUE,(LOOKUP($U4,INDIRECT($C$10&amp;"_TIME"),INDIRECT($C$10&amp;"_"&amp;AI$2))),""))</f>
        <v>19.594999999999999</v>
      </c>
      <c r="AJ4" s="286">
        <f ca="1">IF($U4="","",IF($B$26=TRUE,(LOOKUP($U4,INDIRECT($C$10&amp;"_TIME"),INDIRECT($C$10&amp;"_"&amp;AJ$2))),""))</f>
        <v>19.5</v>
      </c>
      <c r="AK4" s="286">
        <f ca="1">IF($U4="","",IF($B$27=TRUE,(LOOKUP($U4,INDIRECT($C$10&amp;"_TIME"),INDIRECT($C$10&amp;"_"&amp;AK$2))),""))</f>
        <v>22.010999999999999</v>
      </c>
      <c r="AL4" s="286">
        <f ca="1">IF($U4="","",IF($B$28=TRUE,(LOOKUP($U4,INDIRECT($C$10&amp;"_TIME"),INDIRECT($C$10&amp;"_"&amp;AL$2))),""))</f>
        <v>20</v>
      </c>
      <c r="AM4" s="286">
        <f ca="1">IF($U4="","",IF($B$29=TRUE,(LOOKUP($U4,INDIRECT($C$10&amp;"_TIME"),INDIRECT($C$10&amp;"_"&amp;AM$2))),""))</f>
        <v>21.311</v>
      </c>
      <c r="AN4" s="286">
        <f ca="1">IF($U4="","",IF($C$15=TRUE,(LOOKUP($U4,INDIRECT($C$10&amp;"_TIME"),INDIRECT($C$10&amp;"_"&amp;AN$2))),""))</f>
        <v>21.215</v>
      </c>
      <c r="AO4" s="286">
        <f ca="1">IF($U4="","",IF($C$16=TRUE,(LOOKUP($U4,INDIRECT($C$10&amp;"_TIME"),INDIRECT($C$10&amp;"_"&amp;AO$2))),""))</f>
        <v>19.475000000000001</v>
      </c>
      <c r="AP4" s="286">
        <f ca="1">IF($U4="","",IF($C$17=TRUE,(LOOKUP($U4,INDIRECT($C$10&amp;"_TIME"),INDIRECT($C$10&amp;"_"&amp;AP$2))),""))</f>
        <v>20.254000000000001</v>
      </c>
      <c r="AQ4" s="286">
        <f ca="1">IF($U4="","",IF($C$18=TRUE,(LOOKUP($U4,INDIRECT($C$10&amp;"_TIME"),INDIRECT($C$10&amp;"_"&amp;AQ$2))),""))</f>
        <v>19.936</v>
      </c>
      <c r="AR4" s="286">
        <f ca="1">IF($U4="","",IF($C$19=TRUE,(LOOKUP($U4,INDIRECT($C$10&amp;"_TIME"),INDIRECT($C$10&amp;"_"&amp;AR$2))),""))</f>
        <v>20.843</v>
      </c>
      <c r="AS4" s="286">
        <f ca="1">IF($U4="","",IF($C$20=TRUE,(LOOKUP($U4,INDIRECT($C$10&amp;"_TIME"),INDIRECT($C$10&amp;"_"&amp;AS$2))),""))</f>
        <v>21.864000000000001</v>
      </c>
      <c r="AT4" s="286">
        <f ca="1">IF($U4="","",IF($C$21=TRUE,(LOOKUP($U4,INDIRECT($C$10&amp;"_TIME"),INDIRECT($C$10&amp;"_"&amp;AT$2))),""))</f>
        <v>19.353999999999999</v>
      </c>
      <c r="AU4" s="286">
        <f ca="1">IF($U4="","",IF($C$22=TRUE,(LOOKUP($U4,INDIRECT($C$10&amp;"_TIME"),INDIRECT($C$10&amp;"_"&amp;AU$2))),""))</f>
        <v>19.835000000000001</v>
      </c>
      <c r="AV4" s="286">
        <f ca="1">IF($U4="","",IF($C$23=TRUE,(LOOKUP($U4,INDIRECT($C$10&amp;"_TIME"),INDIRECT($C$10&amp;"_"&amp;AV$2))),""))</f>
        <v>19.972999999999999</v>
      </c>
      <c r="AW4" s="286">
        <f ca="1">IF($U4="","",IF($C$24=TRUE,(LOOKUP($U4,INDIRECT($C$10&amp;"_TIME"),INDIRECT($C$10&amp;"_"&amp;AW$2))),""))</f>
        <v>20.009</v>
      </c>
      <c r="AX4" s="286">
        <f ca="1">IF($U4="","",IF($C$25=TRUE,(LOOKUP($U4,INDIRECT($C$10&amp;"_TIME"),INDIRECT($C$10&amp;"_"&amp;AX$2))),""))</f>
        <v>19.215</v>
      </c>
      <c r="AY4" s="286">
        <f ca="1">IF($U4="","",IF($C$26=TRUE,(LOOKUP($U4,INDIRECT($C$10&amp;"_TIME"),INDIRECT($C$10&amp;"_"&amp;AY$2))),""))</f>
        <v>19.547000000000001</v>
      </c>
      <c r="AZ4" s="286">
        <f ca="1">IF($U4="","",IF($C$27=TRUE,(LOOKUP($U4,INDIRECT($C$10&amp;"_TIME"),INDIRECT($C$10&amp;"_"&amp;AZ$2))),""))</f>
        <v>19.712</v>
      </c>
      <c r="BA4" s="286">
        <f ca="1">IF($U4="","",IF($C$28=TRUE,(LOOKUP($U4,INDIRECT($C$10&amp;"_TIME"),INDIRECT($C$10&amp;"_"&amp;BA$2))),""))</f>
        <v>21.265000000000001</v>
      </c>
      <c r="BB4" s="286">
        <f ca="1">IF($U4="","",IF($C$29=TRUE,(LOOKUP($U4,INDIRECT($C$10&amp;"_TIME"),INDIRECT($C$10&amp;"_"&amp;BB$2))),""))</f>
        <v>19.478000000000002</v>
      </c>
      <c r="BC4" s="286">
        <f ca="1">IF($U4="","",IF($D$15=TRUE,(LOOKUP($U4,INDIRECT($C$10&amp;"_TIME"),INDIRECT($C$10&amp;"_"&amp;BC$2))),""))</f>
        <v>20.934000000000001</v>
      </c>
      <c r="BD4" s="286">
        <f ca="1">IF($U4="","",IF($D$16=TRUE,(LOOKUP($U4,INDIRECT($C$10&amp;"_TIME"),INDIRECT($C$10&amp;"_"&amp;BD$2))),""))</f>
        <v>20.181999999999999</v>
      </c>
      <c r="BE4" s="286">
        <f ca="1">IF($U4="","",IF($D$17=TRUE,(LOOKUP($U4,INDIRECT($C$10&amp;"_TIME"),INDIRECT($C$10&amp;"_"&amp;BE$2))),""))</f>
        <v>19.39</v>
      </c>
      <c r="BF4" s="286">
        <f ca="1">IF($U4="","",IF($D$18=TRUE,(LOOKUP($U4,INDIRECT($C$10&amp;"_TIME"),INDIRECT($C$10&amp;"_"&amp;BF$2))),""))</f>
        <v>20.527999999999999</v>
      </c>
      <c r="BG4" s="286">
        <f ca="1">IF($U4="","",IF($D$19=TRUE,(LOOKUP($U4,INDIRECT($C$10&amp;"_TIME"),INDIRECT($C$10&amp;"_"&amp;BG$2))),""))</f>
        <v>19.972000000000001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43160</v>
      </c>
      <c r="V5" s="290" t="s">
        <v>229</v>
      </c>
      <c r="W5" s="291" t="s">
        <v>229</v>
      </c>
      <c r="X5" s="292">
        <v>30</v>
      </c>
      <c r="Y5" s="293">
        <v>25.594999999999999</v>
      </c>
      <c r="Z5" s="294">
        <v>30.11</v>
      </c>
      <c r="AA5" s="294">
        <v>33.895000000000003</v>
      </c>
      <c r="AB5" s="294">
        <v>22.321000000000002</v>
      </c>
      <c r="AC5" s="294">
        <v>28.588999999999999</v>
      </c>
      <c r="AD5" s="294">
        <v>48.802</v>
      </c>
      <c r="AE5" s="294">
        <v>27.923999999999999</v>
      </c>
      <c r="AF5" s="294">
        <v>24.577999999999999</v>
      </c>
      <c r="AG5" s="294">
        <v>40.848999999999997</v>
      </c>
      <c r="AH5" s="294">
        <v>31.26</v>
      </c>
      <c r="AI5" s="294">
        <v>27.207999999999998</v>
      </c>
      <c r="AJ5" s="294">
        <v>29.495000000000001</v>
      </c>
      <c r="AK5" s="294">
        <v>36.238</v>
      </c>
      <c r="AL5" s="294">
        <v>31.832999999999998</v>
      </c>
      <c r="AM5" s="294">
        <v>49.280999999999999</v>
      </c>
      <c r="AN5" s="294">
        <v>27.934999999999999</v>
      </c>
      <c r="AO5" s="294">
        <v>31.244</v>
      </c>
      <c r="AP5" s="294">
        <v>29.73</v>
      </c>
      <c r="AQ5" s="294">
        <v>30</v>
      </c>
      <c r="AR5" s="294">
        <v>25.651</v>
      </c>
      <c r="AS5" s="294">
        <v>30.891999999999999</v>
      </c>
      <c r="AT5" s="294">
        <v>23.263000000000002</v>
      </c>
      <c r="AU5" s="294">
        <v>32.384</v>
      </c>
      <c r="AV5" s="294">
        <v>39.518000000000001</v>
      </c>
      <c r="AW5" s="294">
        <v>24.596</v>
      </c>
      <c r="AX5" s="294">
        <v>23.652999999999999</v>
      </c>
      <c r="AY5" s="294">
        <v>42.84</v>
      </c>
      <c r="AZ5" s="294">
        <v>22.071999999999999</v>
      </c>
      <c r="BA5" s="294">
        <v>34.878</v>
      </c>
      <c r="BB5" s="294">
        <v>25.222999999999999</v>
      </c>
      <c r="BC5" s="294">
        <v>31.850999999999999</v>
      </c>
      <c r="BD5" s="294">
        <v>35.741</v>
      </c>
      <c r="BE5" s="294">
        <v>27.452999999999999</v>
      </c>
      <c r="BF5" s="294">
        <v>23.951000000000001</v>
      </c>
      <c r="BG5" s="294">
        <v>35.170999999999999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10</v>
      </c>
      <c r="C6" s="273">
        <f>MATCH(INDEX(RunInformation!$AZ$6:$AZ$17,MATCH(B3,RunInformation!$AX$6:$AX$17,0)),RunInformation!$L$3:$L$24,0)</f>
        <v>10</v>
      </c>
      <c r="D6" s="288"/>
      <c r="E6" s="273"/>
      <c r="F6" s="274"/>
      <c r="G6" s="274"/>
      <c r="H6" s="274"/>
      <c r="I6" s="274"/>
      <c r="J6" s="274"/>
      <c r="K6" s="274"/>
      <c r="L6" s="274"/>
      <c r="M6" s="274"/>
      <c r="N6" s="274"/>
      <c r="O6" s="274"/>
      <c r="P6" s="274"/>
      <c r="Q6" s="274"/>
      <c r="R6" s="274"/>
      <c r="S6" s="274"/>
      <c r="T6" s="275"/>
      <c r="U6" s="289">
        <f t="shared" si="0"/>
        <v>43191</v>
      </c>
      <c r="V6" s="290" t="s">
        <v>229</v>
      </c>
      <c r="W6" s="291" t="s">
        <v>229</v>
      </c>
      <c r="X6" s="292">
        <v>48</v>
      </c>
      <c r="Y6" s="293">
        <v>57.762</v>
      </c>
      <c r="Z6" s="294">
        <v>34.139000000000003</v>
      </c>
      <c r="AA6" s="294">
        <v>33.548999999999999</v>
      </c>
      <c r="AB6" s="294">
        <v>28.675999999999998</v>
      </c>
      <c r="AC6" s="294">
        <v>55.335000000000001</v>
      </c>
      <c r="AD6" s="294">
        <v>70.262</v>
      </c>
      <c r="AE6" s="294">
        <v>49.438000000000002</v>
      </c>
      <c r="AF6" s="294">
        <v>38.927</v>
      </c>
      <c r="AG6" s="294">
        <v>70.759</v>
      </c>
      <c r="AH6" s="294">
        <v>61.575000000000003</v>
      </c>
      <c r="AI6" s="294">
        <v>39.652999999999999</v>
      </c>
      <c r="AJ6" s="294">
        <v>64.984999999999999</v>
      </c>
      <c r="AK6" s="294">
        <v>70.319999999999993</v>
      </c>
      <c r="AL6" s="294">
        <v>52.420999999999999</v>
      </c>
      <c r="AM6" s="294">
        <v>51.954000000000001</v>
      </c>
      <c r="AN6" s="294">
        <v>44.488</v>
      </c>
      <c r="AO6" s="294">
        <v>36.167000000000002</v>
      </c>
      <c r="AP6" s="294">
        <v>38.271000000000001</v>
      </c>
      <c r="AQ6" s="294">
        <v>34.347000000000001</v>
      </c>
      <c r="AR6" s="294">
        <v>61.578000000000003</v>
      </c>
      <c r="AS6" s="294">
        <v>53.908000000000001</v>
      </c>
      <c r="AT6" s="294">
        <v>47.401000000000003</v>
      </c>
      <c r="AU6" s="294">
        <v>49.603999999999999</v>
      </c>
      <c r="AV6" s="294">
        <v>64.668000000000006</v>
      </c>
      <c r="AW6" s="294">
        <v>40.459000000000003</v>
      </c>
      <c r="AX6" s="294">
        <v>48.905999999999999</v>
      </c>
      <c r="AY6" s="294">
        <v>48.871000000000002</v>
      </c>
      <c r="AZ6" s="294">
        <v>31.366</v>
      </c>
      <c r="BA6" s="294">
        <v>44.076000000000001</v>
      </c>
      <c r="BB6" s="294">
        <v>48</v>
      </c>
      <c r="BC6" s="294">
        <v>43.787999999999997</v>
      </c>
      <c r="BD6" s="294">
        <v>70.566999999999993</v>
      </c>
      <c r="BE6" s="294">
        <v>39.167000000000002</v>
      </c>
      <c r="BF6" s="294">
        <v>35.259</v>
      </c>
      <c r="BG6" s="294">
        <v>45.228999999999999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43221</v>
      </c>
      <c r="V7" s="290" t="s">
        <v>229</v>
      </c>
      <c r="W7" s="291" t="s">
        <v>229</v>
      </c>
      <c r="X7" s="292">
        <v>140</v>
      </c>
      <c r="Y7" s="293">
        <v>142.32599999999999</v>
      </c>
      <c r="Z7" s="294">
        <v>106.33499999999999</v>
      </c>
      <c r="AA7" s="294">
        <v>110.544</v>
      </c>
      <c r="AB7" s="294">
        <v>191.017</v>
      </c>
      <c r="AC7" s="294">
        <v>228.499</v>
      </c>
      <c r="AD7" s="294">
        <v>198.79</v>
      </c>
      <c r="AE7" s="294">
        <v>159.62799999999999</v>
      </c>
      <c r="AF7" s="294">
        <v>102.10599999999999</v>
      </c>
      <c r="AG7" s="294">
        <v>115.477</v>
      </c>
      <c r="AH7" s="294">
        <v>127.068</v>
      </c>
      <c r="AI7" s="294">
        <v>112.693</v>
      </c>
      <c r="AJ7" s="294">
        <v>172.49</v>
      </c>
      <c r="AK7" s="294">
        <v>194.375</v>
      </c>
      <c r="AL7" s="294">
        <v>163.739</v>
      </c>
      <c r="AM7" s="294">
        <v>158.904</v>
      </c>
      <c r="AN7" s="294">
        <v>171.31800000000001</v>
      </c>
      <c r="AO7" s="294">
        <v>123.917</v>
      </c>
      <c r="AP7" s="294">
        <v>118.267</v>
      </c>
      <c r="AQ7" s="294">
        <v>140</v>
      </c>
      <c r="AR7" s="294">
        <v>204.52199999999999</v>
      </c>
      <c r="AS7" s="294">
        <v>219.13200000000001</v>
      </c>
      <c r="AT7" s="294">
        <v>75.614999999999995</v>
      </c>
      <c r="AU7" s="294">
        <v>141.65</v>
      </c>
      <c r="AV7" s="294">
        <v>148.61799999999999</v>
      </c>
      <c r="AW7" s="294">
        <v>148.56700000000001</v>
      </c>
      <c r="AX7" s="294">
        <v>103.432</v>
      </c>
      <c r="AY7" s="294">
        <v>149.732</v>
      </c>
      <c r="AZ7" s="294">
        <v>102.867</v>
      </c>
      <c r="BA7" s="294">
        <v>185.65299999999999</v>
      </c>
      <c r="BB7" s="294">
        <v>92.100999999999999</v>
      </c>
      <c r="BC7" s="294">
        <v>102.807</v>
      </c>
      <c r="BD7" s="294">
        <v>99.918999999999997</v>
      </c>
      <c r="BE7" s="294">
        <v>129.53800000000001</v>
      </c>
      <c r="BF7" s="294">
        <v>133.61799999999999</v>
      </c>
      <c r="BG7" s="294">
        <v>127.742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43252</v>
      </c>
      <c r="V8" s="290" t="s">
        <v>229</v>
      </c>
      <c r="W8" s="291" t="s">
        <v>229</v>
      </c>
      <c r="X8" s="292">
        <v>155</v>
      </c>
      <c r="Y8" s="293">
        <v>132.04900000000001</v>
      </c>
      <c r="Z8" s="294">
        <v>162.161</v>
      </c>
      <c r="AA8" s="294">
        <v>281.90100000000001</v>
      </c>
      <c r="AB8" s="294">
        <v>274.57499999999999</v>
      </c>
      <c r="AC8" s="294">
        <v>206.23400000000001</v>
      </c>
      <c r="AD8" s="294">
        <v>228.495</v>
      </c>
      <c r="AE8" s="294">
        <v>128.43100000000001</v>
      </c>
      <c r="AF8" s="294">
        <v>86.524000000000001</v>
      </c>
      <c r="AG8" s="294">
        <v>63.591000000000001</v>
      </c>
      <c r="AH8" s="294">
        <v>173.12899999999999</v>
      </c>
      <c r="AI8" s="294">
        <v>201.8</v>
      </c>
      <c r="AJ8" s="294">
        <v>125.48699999999999</v>
      </c>
      <c r="AK8" s="294">
        <v>260.88799999999998</v>
      </c>
      <c r="AL8" s="294">
        <v>144.27799999999999</v>
      </c>
      <c r="AM8" s="294">
        <v>412.36</v>
      </c>
      <c r="AN8" s="294">
        <v>134.53</v>
      </c>
      <c r="AO8" s="294">
        <v>169.048</v>
      </c>
      <c r="AP8" s="294">
        <v>116.691</v>
      </c>
      <c r="AQ8" s="294">
        <v>222.07499999999999</v>
      </c>
      <c r="AR8" s="294">
        <v>136.84399999999999</v>
      </c>
      <c r="AS8" s="294">
        <v>135.99700000000001</v>
      </c>
      <c r="AT8" s="294">
        <v>49.843000000000004</v>
      </c>
      <c r="AU8" s="294">
        <v>171.89599999999999</v>
      </c>
      <c r="AV8" s="294">
        <v>63.469000000000001</v>
      </c>
      <c r="AW8" s="294">
        <v>123.02500000000001</v>
      </c>
      <c r="AX8" s="294">
        <v>73.727999999999994</v>
      </c>
      <c r="AY8" s="294">
        <v>96.43</v>
      </c>
      <c r="AZ8" s="294">
        <v>178.828</v>
      </c>
      <c r="BA8" s="294">
        <v>155</v>
      </c>
      <c r="BB8" s="294">
        <v>181.25800000000001</v>
      </c>
      <c r="BC8" s="294">
        <v>238.81700000000001</v>
      </c>
      <c r="BD8" s="294">
        <v>31.922000000000001</v>
      </c>
      <c r="BE8" s="294">
        <v>145.619</v>
      </c>
      <c r="BF8" s="294">
        <v>183.517</v>
      </c>
      <c r="BG8" s="294">
        <v>233.07300000000001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43282</v>
      </c>
      <c r="V9" s="290" t="s">
        <v>229</v>
      </c>
      <c r="W9" s="291" t="s">
        <v>229</v>
      </c>
      <c r="X9" s="292">
        <v>57</v>
      </c>
      <c r="Y9" s="293">
        <v>54.734000000000002</v>
      </c>
      <c r="Z9" s="294">
        <v>82.504999999999995</v>
      </c>
      <c r="AA9" s="294">
        <v>182.11099999999999</v>
      </c>
      <c r="AB9" s="294">
        <v>144.506</v>
      </c>
      <c r="AC9" s="294">
        <v>68.793999999999997</v>
      </c>
      <c r="AD9" s="294">
        <v>99.676000000000002</v>
      </c>
      <c r="AE9" s="294">
        <v>49.161999999999999</v>
      </c>
      <c r="AF9" s="294">
        <v>36.418999999999997</v>
      </c>
      <c r="AG9" s="294">
        <v>31.238</v>
      </c>
      <c r="AH9" s="294">
        <v>75.695999999999998</v>
      </c>
      <c r="AI9" s="294">
        <v>98.481999999999999</v>
      </c>
      <c r="AJ9" s="294">
        <v>50.173999999999999</v>
      </c>
      <c r="AK9" s="294">
        <v>131.964</v>
      </c>
      <c r="AL9" s="294">
        <v>50.865000000000002</v>
      </c>
      <c r="AM9" s="294">
        <v>398.61</v>
      </c>
      <c r="AN9" s="294">
        <v>62.225999999999999</v>
      </c>
      <c r="AO9" s="294">
        <v>57</v>
      </c>
      <c r="AP9" s="294">
        <v>52.956000000000003</v>
      </c>
      <c r="AQ9" s="294">
        <v>130.56</v>
      </c>
      <c r="AR9" s="294">
        <v>46.984999999999999</v>
      </c>
      <c r="AS9" s="294">
        <v>47.49</v>
      </c>
      <c r="AT9" s="294">
        <v>23.292999999999999</v>
      </c>
      <c r="AU9" s="294">
        <v>54.677</v>
      </c>
      <c r="AV9" s="294">
        <v>30.699000000000002</v>
      </c>
      <c r="AW9" s="294">
        <v>51.100999999999999</v>
      </c>
      <c r="AX9" s="294">
        <v>36.418999999999997</v>
      </c>
      <c r="AY9" s="294">
        <v>39.875999999999998</v>
      </c>
      <c r="AZ9" s="294">
        <v>77.953000000000003</v>
      </c>
      <c r="BA9" s="294">
        <v>75.025999999999996</v>
      </c>
      <c r="BB9" s="294">
        <v>58.167999999999999</v>
      </c>
      <c r="BC9" s="294">
        <v>123.627</v>
      </c>
      <c r="BD9" s="294">
        <v>20.814</v>
      </c>
      <c r="BE9" s="294">
        <v>55.451000000000001</v>
      </c>
      <c r="BF9" s="294">
        <v>58.487000000000002</v>
      </c>
      <c r="BG9" s="294">
        <v>73.192999999999998</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43313</v>
      </c>
      <c r="V10" s="290" t="s">
        <v>229</v>
      </c>
      <c r="W10" s="291" t="s">
        <v>229</v>
      </c>
      <c r="X10" s="292">
        <v>35</v>
      </c>
      <c r="Y10" s="293">
        <v>31.347000000000001</v>
      </c>
      <c r="Z10" s="294">
        <v>52.29</v>
      </c>
      <c r="AA10" s="294">
        <v>67.247</v>
      </c>
      <c r="AB10" s="294">
        <v>64.628</v>
      </c>
      <c r="AC10" s="294">
        <v>35.601999999999997</v>
      </c>
      <c r="AD10" s="294">
        <v>42.046999999999997</v>
      </c>
      <c r="AE10" s="294">
        <v>33.006999999999998</v>
      </c>
      <c r="AF10" s="294">
        <v>26.091999999999999</v>
      </c>
      <c r="AG10" s="294">
        <v>33.15</v>
      </c>
      <c r="AH10" s="294">
        <v>36.853000000000002</v>
      </c>
      <c r="AI10" s="294">
        <v>43.045000000000002</v>
      </c>
      <c r="AJ10" s="294">
        <v>42.411000000000001</v>
      </c>
      <c r="AK10" s="294">
        <v>47.161999999999999</v>
      </c>
      <c r="AL10" s="294">
        <v>29.93</v>
      </c>
      <c r="AM10" s="294">
        <v>101.55500000000001</v>
      </c>
      <c r="AN10" s="294">
        <v>29.129000000000001</v>
      </c>
      <c r="AO10" s="294">
        <v>35</v>
      </c>
      <c r="AP10" s="294">
        <v>29.498999999999999</v>
      </c>
      <c r="AQ10" s="294">
        <v>56.499000000000002</v>
      </c>
      <c r="AR10" s="294">
        <v>35.25</v>
      </c>
      <c r="AS10" s="294">
        <v>37.539000000000001</v>
      </c>
      <c r="AT10" s="294">
        <v>17.585000000000001</v>
      </c>
      <c r="AU10" s="294">
        <v>33.555999999999997</v>
      </c>
      <c r="AV10" s="294">
        <v>23.457999999999998</v>
      </c>
      <c r="AW10" s="294">
        <v>33.063000000000002</v>
      </c>
      <c r="AX10" s="294">
        <v>32.384</v>
      </c>
      <c r="AY10" s="294">
        <v>31.873999999999999</v>
      </c>
      <c r="AZ10" s="294">
        <v>34.947000000000003</v>
      </c>
      <c r="BA10" s="294">
        <v>33.226999999999997</v>
      </c>
      <c r="BB10" s="294">
        <v>35.917999999999999</v>
      </c>
      <c r="BC10" s="294">
        <v>41.537999999999997</v>
      </c>
      <c r="BD10" s="294">
        <v>19.620999999999999</v>
      </c>
      <c r="BE10" s="294">
        <v>36.965000000000003</v>
      </c>
      <c r="BF10" s="294">
        <v>35.040999999999997</v>
      </c>
      <c r="BG10" s="294">
        <v>32.939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43344</v>
      </c>
      <c r="V11" s="290" t="s">
        <v>229</v>
      </c>
      <c r="W11" s="291" t="s">
        <v>229</v>
      </c>
      <c r="X11" s="292">
        <v>28</v>
      </c>
      <c r="Y11" s="293">
        <v>25.282</v>
      </c>
      <c r="Z11" s="294">
        <v>51.991999999999997</v>
      </c>
      <c r="AA11" s="294">
        <v>34.433</v>
      </c>
      <c r="AB11" s="294">
        <v>40.140999999999998</v>
      </c>
      <c r="AC11" s="294">
        <v>38.081000000000003</v>
      </c>
      <c r="AD11" s="294">
        <v>45.344999999999999</v>
      </c>
      <c r="AE11" s="294">
        <v>28</v>
      </c>
      <c r="AF11" s="294">
        <v>28</v>
      </c>
      <c r="AG11" s="294">
        <v>22.619</v>
      </c>
      <c r="AH11" s="294">
        <v>29.48</v>
      </c>
      <c r="AI11" s="294">
        <v>27.58</v>
      </c>
      <c r="AJ11" s="294">
        <v>36.231000000000002</v>
      </c>
      <c r="AK11" s="294">
        <v>42.244999999999997</v>
      </c>
      <c r="AL11" s="294">
        <v>27.265999999999998</v>
      </c>
      <c r="AM11" s="294">
        <v>50.424999999999997</v>
      </c>
      <c r="AN11" s="294">
        <v>23.984999999999999</v>
      </c>
      <c r="AO11" s="294">
        <v>30.391999999999999</v>
      </c>
      <c r="AP11" s="294">
        <v>21.507999999999999</v>
      </c>
      <c r="AQ11" s="294">
        <v>33.786999999999999</v>
      </c>
      <c r="AR11" s="294">
        <v>28.282</v>
      </c>
      <c r="AS11" s="294">
        <v>25.693999999999999</v>
      </c>
      <c r="AT11" s="294">
        <v>18.573</v>
      </c>
      <c r="AU11" s="294">
        <v>47.869</v>
      </c>
      <c r="AV11" s="294">
        <v>23.913</v>
      </c>
      <c r="AW11" s="294">
        <v>23.876999999999999</v>
      </c>
      <c r="AX11" s="294">
        <v>25.225000000000001</v>
      </c>
      <c r="AY11" s="294">
        <v>31.837</v>
      </c>
      <c r="AZ11" s="294">
        <v>24.17</v>
      </c>
      <c r="BA11" s="294">
        <v>25.099</v>
      </c>
      <c r="BB11" s="294">
        <v>23.428999999999998</v>
      </c>
      <c r="BC11" s="294">
        <v>27.013999999999999</v>
      </c>
      <c r="BD11" s="294">
        <v>17.632999999999999</v>
      </c>
      <c r="BE11" s="294">
        <v>51.204000000000001</v>
      </c>
      <c r="BF11" s="294">
        <v>34.404000000000003</v>
      </c>
      <c r="BG11" s="294">
        <v>27.472999999999999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43374</v>
      </c>
      <c r="V12" s="290" t="s">
        <v>229</v>
      </c>
      <c r="W12" s="291" t="s">
        <v>229</v>
      </c>
      <c r="X12" s="292">
        <v>31.52</v>
      </c>
      <c r="Y12" s="293">
        <v>26.658999999999999</v>
      </c>
      <c r="Z12" s="294">
        <v>36.387999999999998</v>
      </c>
      <c r="AA12" s="294">
        <v>31.321000000000002</v>
      </c>
      <c r="AB12" s="294">
        <v>37.78</v>
      </c>
      <c r="AC12" s="294">
        <v>68.418999999999997</v>
      </c>
      <c r="AD12" s="294">
        <v>56.637999999999998</v>
      </c>
      <c r="AE12" s="294">
        <v>23.324999999999999</v>
      </c>
      <c r="AF12" s="294">
        <v>23.335999999999999</v>
      </c>
      <c r="AG12" s="294">
        <v>23.593</v>
      </c>
      <c r="AH12" s="294">
        <v>47.427</v>
      </c>
      <c r="AI12" s="294">
        <v>25.233000000000001</v>
      </c>
      <c r="AJ12" s="294">
        <v>25.802</v>
      </c>
      <c r="AK12" s="294">
        <v>39.412999999999997</v>
      </c>
      <c r="AL12" s="294">
        <v>26.513000000000002</v>
      </c>
      <c r="AM12" s="294">
        <v>50.686999999999998</v>
      </c>
      <c r="AN12" s="294">
        <v>31.472000000000001</v>
      </c>
      <c r="AO12" s="294">
        <v>36.948999999999998</v>
      </c>
      <c r="AP12" s="294">
        <v>29.135999999999999</v>
      </c>
      <c r="AQ12" s="294">
        <v>30.007000000000001</v>
      </c>
      <c r="AR12" s="294">
        <v>25.539000000000001</v>
      </c>
      <c r="AS12" s="294">
        <v>24.658999999999999</v>
      </c>
      <c r="AT12" s="294">
        <v>27.113</v>
      </c>
      <c r="AU12" s="294">
        <v>33.302</v>
      </c>
      <c r="AV12" s="294">
        <v>25.420999999999999</v>
      </c>
      <c r="AW12" s="294">
        <v>38.301000000000002</v>
      </c>
      <c r="AX12" s="294">
        <v>46.093000000000004</v>
      </c>
      <c r="AY12" s="294">
        <v>32.539000000000001</v>
      </c>
      <c r="AZ12" s="294">
        <v>23.896999999999998</v>
      </c>
      <c r="BA12" s="294">
        <v>27.727</v>
      </c>
      <c r="BB12" s="294">
        <v>25.637</v>
      </c>
      <c r="BC12" s="294">
        <v>29.036999999999999</v>
      </c>
      <c r="BD12" s="294">
        <v>17.724</v>
      </c>
      <c r="BE12" s="294">
        <v>49.350999999999999</v>
      </c>
      <c r="BF12" s="294">
        <v>47.030999999999999</v>
      </c>
      <c r="BG12" s="294">
        <v>25.138999999999999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43405</v>
      </c>
      <c r="V13" s="290" t="s">
        <v>229</v>
      </c>
      <c r="W13" s="291" t="s">
        <v>229</v>
      </c>
      <c r="X13" s="292">
        <v>28.38</v>
      </c>
      <c r="Y13" s="293">
        <v>24.382999999999999</v>
      </c>
      <c r="Z13" s="294">
        <v>25.170999999999999</v>
      </c>
      <c r="AA13" s="294">
        <v>26.922000000000001</v>
      </c>
      <c r="AB13" s="294">
        <v>30.262</v>
      </c>
      <c r="AC13" s="294">
        <v>38.905000000000001</v>
      </c>
      <c r="AD13" s="294">
        <v>38.445999999999998</v>
      </c>
      <c r="AE13" s="294">
        <v>22.652999999999999</v>
      </c>
      <c r="AF13" s="294">
        <v>17.681999999999999</v>
      </c>
      <c r="AG13" s="294">
        <v>18.861999999999998</v>
      </c>
      <c r="AH13" s="294">
        <v>39.637</v>
      </c>
      <c r="AI13" s="294">
        <v>23.434999999999999</v>
      </c>
      <c r="AJ13" s="294">
        <v>21.658999999999999</v>
      </c>
      <c r="AK13" s="294">
        <v>30.347999999999999</v>
      </c>
      <c r="AL13" s="294">
        <v>24.43</v>
      </c>
      <c r="AM13" s="294">
        <v>38.265999999999998</v>
      </c>
      <c r="AN13" s="294">
        <v>24.306999999999999</v>
      </c>
      <c r="AO13" s="294">
        <v>25.751999999999999</v>
      </c>
      <c r="AP13" s="294">
        <v>24.219000000000001</v>
      </c>
      <c r="AQ13" s="294">
        <v>24.068000000000001</v>
      </c>
      <c r="AR13" s="294">
        <v>22.280999999999999</v>
      </c>
      <c r="AS13" s="294">
        <v>24.684000000000001</v>
      </c>
      <c r="AT13" s="294">
        <v>17.099</v>
      </c>
      <c r="AU13" s="294">
        <v>23.606000000000002</v>
      </c>
      <c r="AV13" s="294">
        <v>21.39</v>
      </c>
      <c r="AW13" s="294">
        <v>29.273</v>
      </c>
      <c r="AX13" s="294">
        <v>30.58</v>
      </c>
      <c r="AY13" s="294">
        <v>24.233000000000001</v>
      </c>
      <c r="AZ13" s="294">
        <v>21.248000000000001</v>
      </c>
      <c r="BA13" s="294">
        <v>26.106000000000002</v>
      </c>
      <c r="BB13" s="294">
        <v>25.608000000000001</v>
      </c>
      <c r="BC13" s="294">
        <v>24.358000000000001</v>
      </c>
      <c r="BD13" s="294">
        <v>14.88</v>
      </c>
      <c r="BE13" s="294">
        <v>29.004000000000001</v>
      </c>
      <c r="BF13" s="294">
        <v>28.997</v>
      </c>
      <c r="BG13" s="294">
        <v>23.780999999999999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43435</v>
      </c>
      <c r="V14" s="290" t="s">
        <v>229</v>
      </c>
      <c r="W14" s="291" t="s">
        <v>229</v>
      </c>
      <c r="X14" s="292">
        <v>25.64</v>
      </c>
      <c r="Y14" s="293">
        <v>20.07</v>
      </c>
      <c r="Z14" s="294">
        <v>22.015000000000001</v>
      </c>
      <c r="AA14" s="294">
        <v>25.741</v>
      </c>
      <c r="AB14" s="294">
        <v>26.157</v>
      </c>
      <c r="AC14" s="294">
        <v>26.736999999999998</v>
      </c>
      <c r="AD14" s="294">
        <v>28.777000000000001</v>
      </c>
      <c r="AE14" s="294">
        <v>20.137</v>
      </c>
      <c r="AF14" s="294">
        <v>16.132000000000001</v>
      </c>
      <c r="AG14" s="294">
        <v>16.969000000000001</v>
      </c>
      <c r="AH14" s="294">
        <v>28.288</v>
      </c>
      <c r="AI14" s="294">
        <v>21.393000000000001</v>
      </c>
      <c r="AJ14" s="294">
        <v>19.998999999999999</v>
      </c>
      <c r="AK14" s="294">
        <v>26.113</v>
      </c>
      <c r="AL14" s="294">
        <v>20.678000000000001</v>
      </c>
      <c r="AM14" s="294">
        <v>34.951000000000001</v>
      </c>
      <c r="AN14" s="294">
        <v>21.484999999999999</v>
      </c>
      <c r="AO14" s="294">
        <v>20.954000000000001</v>
      </c>
      <c r="AP14" s="294">
        <v>22.591999999999999</v>
      </c>
      <c r="AQ14" s="294">
        <v>22.097999999999999</v>
      </c>
      <c r="AR14" s="294">
        <v>19.920999999999999</v>
      </c>
      <c r="AS14" s="294">
        <v>21.219000000000001</v>
      </c>
      <c r="AT14" s="294">
        <v>14.577</v>
      </c>
      <c r="AU14" s="294">
        <v>21.978000000000002</v>
      </c>
      <c r="AV14" s="294">
        <v>17.957000000000001</v>
      </c>
      <c r="AW14" s="294">
        <v>21.582000000000001</v>
      </c>
      <c r="AX14" s="294">
        <v>21.51</v>
      </c>
      <c r="AY14" s="294">
        <v>19.202000000000002</v>
      </c>
      <c r="AZ14" s="294">
        <v>19.166</v>
      </c>
      <c r="BA14" s="294">
        <v>21.452999999999999</v>
      </c>
      <c r="BB14" s="294">
        <v>21.568000000000001</v>
      </c>
      <c r="BC14" s="294">
        <v>21.606999999999999</v>
      </c>
      <c r="BD14" s="294">
        <v>13.88</v>
      </c>
      <c r="BE14" s="294">
        <v>23.21</v>
      </c>
      <c r="BF14" s="294">
        <v>22.399000000000001</v>
      </c>
      <c r="BG14" s="294">
        <v>22.349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43466</v>
      </c>
      <c r="V15" s="290" t="s">
        <v>229</v>
      </c>
      <c r="W15" s="291" t="s">
        <v>229</v>
      </c>
      <c r="X15" s="292">
        <v>24.31</v>
      </c>
      <c r="Y15" s="293">
        <v>17.486000000000001</v>
      </c>
      <c r="Z15" s="294">
        <v>19.687999999999999</v>
      </c>
      <c r="AA15" s="294">
        <v>25.082000000000001</v>
      </c>
      <c r="AB15" s="294">
        <v>23.454999999999998</v>
      </c>
      <c r="AC15" s="294">
        <v>22.919</v>
      </c>
      <c r="AD15" s="294">
        <v>23.960999999999999</v>
      </c>
      <c r="AE15" s="294">
        <v>17.809000000000001</v>
      </c>
      <c r="AF15" s="294">
        <v>14.477</v>
      </c>
      <c r="AG15" s="294">
        <v>15.244999999999999</v>
      </c>
      <c r="AH15" s="294">
        <v>22.49</v>
      </c>
      <c r="AI15" s="294">
        <v>18.702000000000002</v>
      </c>
      <c r="AJ15" s="294">
        <v>18.231000000000002</v>
      </c>
      <c r="AK15" s="294">
        <v>23.356999999999999</v>
      </c>
      <c r="AL15" s="294">
        <v>18.338999999999999</v>
      </c>
      <c r="AM15" s="294">
        <v>30.472000000000001</v>
      </c>
      <c r="AN15" s="294">
        <v>18.119</v>
      </c>
      <c r="AO15" s="294">
        <v>18.931000000000001</v>
      </c>
      <c r="AP15" s="294">
        <v>19.312999999999999</v>
      </c>
      <c r="AQ15" s="294">
        <v>21.634</v>
      </c>
      <c r="AR15" s="294">
        <v>17.812999999999999</v>
      </c>
      <c r="AS15" s="294">
        <v>18.741</v>
      </c>
      <c r="AT15" s="294">
        <v>13.177</v>
      </c>
      <c r="AU15" s="294">
        <v>19.545999999999999</v>
      </c>
      <c r="AV15" s="294">
        <v>19.148</v>
      </c>
      <c r="AW15" s="294">
        <v>18.600999999999999</v>
      </c>
      <c r="AX15" s="294">
        <v>19.492999999999999</v>
      </c>
      <c r="AY15" s="294">
        <v>16.638000000000002</v>
      </c>
      <c r="AZ15" s="294">
        <v>17.245999999999999</v>
      </c>
      <c r="BA15" s="294">
        <v>18.748999999999999</v>
      </c>
      <c r="BB15" s="294">
        <v>19.190000000000001</v>
      </c>
      <c r="BC15" s="294">
        <v>19.539000000000001</v>
      </c>
      <c r="BD15" s="294">
        <v>12.507999999999999</v>
      </c>
      <c r="BE15" s="294">
        <v>20.504999999999999</v>
      </c>
      <c r="BF15" s="294">
        <v>19.678999999999998</v>
      </c>
      <c r="BG15" s="294">
        <v>20.587</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43497</v>
      </c>
      <c r="V16" s="290" t="s">
        <v>229</v>
      </c>
      <c r="W16" s="291" t="s">
        <v>229</v>
      </c>
      <c r="X16" s="292">
        <v>22.39</v>
      </c>
      <c r="Y16" s="293">
        <v>14.590999999999999</v>
      </c>
      <c r="Z16" s="294">
        <v>16.649999999999999</v>
      </c>
      <c r="AA16" s="294">
        <v>19.164000000000001</v>
      </c>
      <c r="AB16" s="294">
        <v>19.641999999999999</v>
      </c>
      <c r="AC16" s="294">
        <v>32.173999999999999</v>
      </c>
      <c r="AD16" s="294">
        <v>22.419</v>
      </c>
      <c r="AE16" s="294">
        <v>14.635999999999999</v>
      </c>
      <c r="AF16" s="294">
        <v>11.895</v>
      </c>
      <c r="AG16" s="294">
        <v>13.105</v>
      </c>
      <c r="AH16" s="294">
        <v>19.408000000000001</v>
      </c>
      <c r="AI16" s="294">
        <v>16.071999999999999</v>
      </c>
      <c r="AJ16" s="294">
        <v>16.858000000000001</v>
      </c>
      <c r="AK16" s="294">
        <v>19.045000000000002</v>
      </c>
      <c r="AL16" s="294">
        <v>19.007999999999999</v>
      </c>
      <c r="AM16" s="294">
        <v>27.326000000000001</v>
      </c>
      <c r="AN16" s="294">
        <v>14.882</v>
      </c>
      <c r="AO16" s="294">
        <v>16.884</v>
      </c>
      <c r="AP16" s="294">
        <v>19.344999999999999</v>
      </c>
      <c r="AQ16" s="294">
        <v>22.283000000000001</v>
      </c>
      <c r="AR16" s="294">
        <v>17.597999999999999</v>
      </c>
      <c r="AS16" s="294">
        <v>15.371</v>
      </c>
      <c r="AT16" s="294">
        <v>16.023</v>
      </c>
      <c r="AU16" s="294">
        <v>16.227</v>
      </c>
      <c r="AV16" s="294">
        <v>16.513999999999999</v>
      </c>
      <c r="AW16" s="294">
        <v>15.074</v>
      </c>
      <c r="AX16" s="294">
        <v>18.431000000000001</v>
      </c>
      <c r="AY16" s="294">
        <v>13.608000000000001</v>
      </c>
      <c r="AZ16" s="294">
        <v>14.676</v>
      </c>
      <c r="BA16" s="294">
        <v>15.292999999999999</v>
      </c>
      <c r="BB16" s="294">
        <v>15.819000000000001</v>
      </c>
      <c r="BC16" s="294">
        <v>16.259</v>
      </c>
      <c r="BD16" s="294">
        <v>10.442</v>
      </c>
      <c r="BE16" s="294">
        <v>19.175999999999998</v>
      </c>
      <c r="BF16" s="294">
        <v>19.109000000000002</v>
      </c>
      <c r="BG16" s="294">
        <v>17.170999999999999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43525</v>
      </c>
      <c r="V17" s="290" t="s">
        <v>229</v>
      </c>
      <c r="W17" s="291" t="s">
        <v>229</v>
      </c>
      <c r="X17" s="292">
        <v>36.020000000000003</v>
      </c>
      <c r="Y17" s="293">
        <v>24.782</v>
      </c>
      <c r="Z17" s="294">
        <v>27.893999999999998</v>
      </c>
      <c r="AA17" s="294">
        <v>19.5</v>
      </c>
      <c r="AB17" s="294">
        <v>31.407</v>
      </c>
      <c r="AC17" s="294">
        <v>61.286999999999999</v>
      </c>
      <c r="AD17" s="294">
        <v>26.954999999999998</v>
      </c>
      <c r="AE17" s="294">
        <v>22.56</v>
      </c>
      <c r="AF17" s="294">
        <v>36.329000000000001</v>
      </c>
      <c r="AG17" s="294">
        <v>22.634</v>
      </c>
      <c r="AH17" s="294">
        <v>27.904</v>
      </c>
      <c r="AI17" s="294">
        <v>25.675000000000001</v>
      </c>
      <c r="AJ17" s="294">
        <v>29.338000000000001</v>
      </c>
      <c r="AK17" s="294">
        <v>36.002000000000002</v>
      </c>
      <c r="AL17" s="294">
        <v>44.420999999999999</v>
      </c>
      <c r="AM17" s="294">
        <v>36.973999999999997</v>
      </c>
      <c r="AN17" s="294">
        <v>29.489000000000001</v>
      </c>
      <c r="AO17" s="294">
        <v>28.448</v>
      </c>
      <c r="AP17" s="294">
        <v>27.498000000000001</v>
      </c>
      <c r="AQ17" s="294">
        <v>25.446999999999999</v>
      </c>
      <c r="AR17" s="294">
        <v>27.338999999999999</v>
      </c>
      <c r="AS17" s="294">
        <v>18.911000000000001</v>
      </c>
      <c r="AT17" s="294">
        <v>25.350999999999999</v>
      </c>
      <c r="AU17" s="294">
        <v>43.426000000000002</v>
      </c>
      <c r="AV17" s="294">
        <v>19.571999999999999</v>
      </c>
      <c r="AW17" s="294">
        <v>22.085000000000001</v>
      </c>
      <c r="AX17" s="294">
        <v>48.795000000000002</v>
      </c>
      <c r="AY17" s="294">
        <v>13.93</v>
      </c>
      <c r="AZ17" s="294">
        <v>32.274000000000001</v>
      </c>
      <c r="BA17" s="294">
        <v>18.588000000000001</v>
      </c>
      <c r="BB17" s="294">
        <v>28.885999999999999</v>
      </c>
      <c r="BC17" s="294">
        <v>32.267000000000003</v>
      </c>
      <c r="BD17" s="294">
        <v>16.574999999999999</v>
      </c>
      <c r="BE17" s="294">
        <v>21.108000000000001</v>
      </c>
      <c r="BF17" s="294">
        <v>34.843000000000004</v>
      </c>
      <c r="BG17" s="294">
        <v>18.986000000000001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43556</v>
      </c>
      <c r="V18" s="290" t="s">
        <v>229</v>
      </c>
      <c r="W18" s="291" t="s">
        <v>229</v>
      </c>
      <c r="X18" s="292">
        <v>77.08</v>
      </c>
      <c r="Y18" s="293">
        <v>42.454000000000001</v>
      </c>
      <c r="Z18" s="294">
        <v>34.390999999999998</v>
      </c>
      <c r="AA18" s="294">
        <v>42.037999999999997</v>
      </c>
      <c r="AB18" s="294">
        <v>76.870999999999995</v>
      </c>
      <c r="AC18" s="294">
        <v>108.069</v>
      </c>
      <c r="AD18" s="294">
        <v>74.501999999999995</v>
      </c>
      <c r="AE18" s="294">
        <v>56.81</v>
      </c>
      <c r="AF18" s="294">
        <v>94.775000000000006</v>
      </c>
      <c r="AG18" s="294">
        <v>52.284999999999997</v>
      </c>
      <c r="AH18" s="294">
        <v>52.186</v>
      </c>
      <c r="AI18" s="294">
        <v>67.001000000000005</v>
      </c>
      <c r="AJ18" s="294">
        <v>88.772000000000006</v>
      </c>
      <c r="AK18" s="294">
        <v>70.804000000000002</v>
      </c>
      <c r="AL18" s="294">
        <v>56.021000000000001</v>
      </c>
      <c r="AM18" s="294">
        <v>82.754000000000005</v>
      </c>
      <c r="AN18" s="294">
        <v>67.043000000000006</v>
      </c>
      <c r="AO18" s="294">
        <v>45.402999999999999</v>
      </c>
      <c r="AP18" s="294">
        <v>37.847000000000001</v>
      </c>
      <c r="AQ18" s="294">
        <v>65.608000000000004</v>
      </c>
      <c r="AR18" s="294">
        <v>52.453000000000003</v>
      </c>
      <c r="AS18" s="294">
        <v>49.488</v>
      </c>
      <c r="AT18" s="294">
        <v>49.661000000000001</v>
      </c>
      <c r="AU18" s="294">
        <v>88.195999999999998</v>
      </c>
      <c r="AV18" s="294">
        <v>51.74</v>
      </c>
      <c r="AW18" s="294">
        <v>73.384</v>
      </c>
      <c r="AX18" s="294">
        <v>68.081999999999994</v>
      </c>
      <c r="AY18" s="294">
        <v>46.454999999999998</v>
      </c>
      <c r="AZ18" s="294">
        <v>53.750999999999998</v>
      </c>
      <c r="BA18" s="294">
        <v>48.959000000000003</v>
      </c>
      <c r="BB18" s="294">
        <v>65.335999999999999</v>
      </c>
      <c r="BC18" s="294">
        <v>72.472999999999999</v>
      </c>
      <c r="BD18" s="294">
        <v>38.140999999999998</v>
      </c>
      <c r="BE18" s="294">
        <v>50.552999999999997</v>
      </c>
      <c r="BF18" s="294">
        <v>67.921999999999997</v>
      </c>
      <c r="BG18" s="294">
        <v>43.47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43586</v>
      </c>
      <c r="V19" s="290" t="s">
        <v>229</v>
      </c>
      <c r="W19" s="291" t="s">
        <v>229</v>
      </c>
      <c r="X19" s="292">
        <v>221.07</v>
      </c>
      <c r="Y19" s="293">
        <v>148.46</v>
      </c>
      <c r="Z19" s="294">
        <v>122.98099999999999</v>
      </c>
      <c r="AA19" s="294">
        <v>412.303</v>
      </c>
      <c r="AB19" s="294">
        <v>327.27699999999999</v>
      </c>
      <c r="AC19" s="294">
        <v>303.94499999999999</v>
      </c>
      <c r="AD19" s="294">
        <v>273.87799999999999</v>
      </c>
      <c r="AE19" s="294">
        <v>128.87799999999999</v>
      </c>
      <c r="AF19" s="294">
        <v>167.26599999999999</v>
      </c>
      <c r="AG19" s="294">
        <v>104.33499999999999</v>
      </c>
      <c r="AH19" s="294">
        <v>159.37299999999999</v>
      </c>
      <c r="AI19" s="294">
        <v>190.548</v>
      </c>
      <c r="AJ19" s="294">
        <v>254.149</v>
      </c>
      <c r="AK19" s="294">
        <v>200.70400000000001</v>
      </c>
      <c r="AL19" s="294">
        <v>177.70400000000001</v>
      </c>
      <c r="AM19" s="294">
        <v>330.60199999999998</v>
      </c>
      <c r="AN19" s="294">
        <v>273.73599999999999</v>
      </c>
      <c r="AO19" s="294">
        <v>160.489</v>
      </c>
      <c r="AP19" s="294">
        <v>175.08</v>
      </c>
      <c r="AQ19" s="294">
        <v>209.31700000000001</v>
      </c>
      <c r="AR19" s="294">
        <v>228.852</v>
      </c>
      <c r="AS19" s="294">
        <v>70.045000000000002</v>
      </c>
      <c r="AT19" s="294">
        <v>147.25700000000001</v>
      </c>
      <c r="AU19" s="294">
        <v>206.01</v>
      </c>
      <c r="AV19" s="294">
        <v>221.352</v>
      </c>
      <c r="AW19" s="294">
        <v>190.876</v>
      </c>
      <c r="AX19" s="294">
        <v>200.267</v>
      </c>
      <c r="AY19" s="294">
        <v>227.28299999999999</v>
      </c>
      <c r="AZ19" s="294">
        <v>235.041</v>
      </c>
      <c r="BA19" s="294">
        <v>98.72</v>
      </c>
      <c r="BB19" s="294">
        <v>136.82599999999999</v>
      </c>
      <c r="BC19" s="294">
        <v>110.73099999999999</v>
      </c>
      <c r="BD19" s="294">
        <v>98.108999999999995</v>
      </c>
      <c r="BE19" s="294">
        <v>223.57900000000001</v>
      </c>
      <c r="BF19" s="294">
        <v>169.505</v>
      </c>
      <c r="BG19" s="294">
        <v>100.917</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43617</v>
      </c>
      <c r="V20" s="290" t="s">
        <v>229</v>
      </c>
      <c r="W20" s="291" t="s">
        <v>229</v>
      </c>
      <c r="X20" s="292">
        <v>261.05</v>
      </c>
      <c r="Y20" s="293">
        <v>294.64499999999998</v>
      </c>
      <c r="Z20" s="294">
        <v>349.79700000000003</v>
      </c>
      <c r="AA20" s="294">
        <v>677.31700000000001</v>
      </c>
      <c r="AB20" s="294">
        <v>387.233</v>
      </c>
      <c r="AC20" s="294">
        <v>391.57799999999997</v>
      </c>
      <c r="AD20" s="294">
        <v>269.19900000000001</v>
      </c>
      <c r="AE20" s="294">
        <v>166.304</v>
      </c>
      <c r="AF20" s="294">
        <v>148.37700000000001</v>
      </c>
      <c r="AG20" s="294">
        <v>166.172</v>
      </c>
      <c r="AH20" s="294">
        <v>276.47500000000002</v>
      </c>
      <c r="AI20" s="294">
        <v>168.37</v>
      </c>
      <c r="AJ20" s="294">
        <v>409.767</v>
      </c>
      <c r="AK20" s="294">
        <v>217.54300000000001</v>
      </c>
      <c r="AL20" s="294">
        <v>527.49400000000003</v>
      </c>
      <c r="AM20" s="294">
        <v>309.52</v>
      </c>
      <c r="AN20" s="294">
        <v>491.56700000000001</v>
      </c>
      <c r="AO20" s="294">
        <v>182.28399999999999</v>
      </c>
      <c r="AP20" s="294">
        <v>324.94900000000001</v>
      </c>
      <c r="AQ20" s="294">
        <v>157.21299999999999</v>
      </c>
      <c r="AR20" s="294">
        <v>199.839</v>
      </c>
      <c r="AS20" s="294">
        <v>52.938000000000002</v>
      </c>
      <c r="AT20" s="294">
        <v>222.22499999999999</v>
      </c>
      <c r="AU20" s="294">
        <v>141.828</v>
      </c>
      <c r="AV20" s="294">
        <v>280.50099999999998</v>
      </c>
      <c r="AW20" s="294">
        <v>190.00800000000001</v>
      </c>
      <c r="AX20" s="294">
        <v>167.54300000000001</v>
      </c>
      <c r="AY20" s="294">
        <v>470.93900000000002</v>
      </c>
      <c r="AZ20" s="294">
        <v>259.77100000000002</v>
      </c>
      <c r="BA20" s="294">
        <v>239.77799999999999</v>
      </c>
      <c r="BB20" s="294">
        <v>418.476</v>
      </c>
      <c r="BC20" s="294">
        <v>45.872999999999998</v>
      </c>
      <c r="BD20" s="294">
        <v>143.90299999999999</v>
      </c>
      <c r="BE20" s="294">
        <v>334.69099999999997</v>
      </c>
      <c r="BF20" s="294">
        <v>314.06799999999998</v>
      </c>
      <c r="BG20" s="294">
        <v>110.96599999999999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43647</v>
      </c>
      <c r="V21" s="290" t="s">
        <v>229</v>
      </c>
      <c r="W21" s="291" t="s">
        <v>229</v>
      </c>
      <c r="X21" s="292">
        <v>116.85</v>
      </c>
      <c r="Y21" s="293">
        <v>173.59800000000001</v>
      </c>
      <c r="Z21" s="294">
        <v>211.983</v>
      </c>
      <c r="AA21" s="294">
        <v>331.678</v>
      </c>
      <c r="AB21" s="294">
        <v>125.208</v>
      </c>
      <c r="AC21" s="294">
        <v>165.09800000000001</v>
      </c>
      <c r="AD21" s="294">
        <v>93.049000000000007</v>
      </c>
      <c r="AE21" s="294">
        <v>68.322999999999993</v>
      </c>
      <c r="AF21" s="294">
        <v>63.478999999999999</v>
      </c>
      <c r="AG21" s="294">
        <v>69.364999999999995</v>
      </c>
      <c r="AH21" s="294">
        <v>132.898</v>
      </c>
      <c r="AI21" s="294">
        <v>66.429000000000002</v>
      </c>
      <c r="AJ21" s="294">
        <v>204.05600000000001</v>
      </c>
      <c r="AK21" s="294">
        <v>69.328000000000003</v>
      </c>
      <c r="AL21" s="294">
        <v>496.93299999999999</v>
      </c>
      <c r="AM21" s="294">
        <v>125.072</v>
      </c>
      <c r="AN21" s="294">
        <v>191.291</v>
      </c>
      <c r="AO21" s="294">
        <v>91.997</v>
      </c>
      <c r="AP21" s="294">
        <v>210.93799999999999</v>
      </c>
      <c r="AQ21" s="294">
        <v>48.749000000000002</v>
      </c>
      <c r="AR21" s="294">
        <v>59.029000000000003</v>
      </c>
      <c r="AS21" s="294">
        <v>21.138000000000002</v>
      </c>
      <c r="AT21" s="294">
        <v>65.266999999999996</v>
      </c>
      <c r="AU21" s="294">
        <v>53.37</v>
      </c>
      <c r="AV21" s="294">
        <v>119.291</v>
      </c>
      <c r="AW21" s="294">
        <v>72.457999999999998</v>
      </c>
      <c r="AX21" s="294">
        <v>61.41</v>
      </c>
      <c r="AY21" s="294">
        <v>218.119</v>
      </c>
      <c r="AZ21" s="294">
        <v>145.38499999999999</v>
      </c>
      <c r="BA21" s="294">
        <v>73.131</v>
      </c>
      <c r="BB21" s="294">
        <v>215.61699999999999</v>
      </c>
      <c r="BC21" s="294">
        <v>22.050999999999998</v>
      </c>
      <c r="BD21" s="294">
        <v>51.37</v>
      </c>
      <c r="BE21" s="294">
        <v>106.761</v>
      </c>
      <c r="BF21" s="294">
        <v>97.983999999999995</v>
      </c>
      <c r="BG21" s="294">
        <v>42.460999999999999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43678</v>
      </c>
      <c r="V22" s="290" t="s">
        <v>229</v>
      </c>
      <c r="W22" s="291" t="s">
        <v>229</v>
      </c>
      <c r="X22" s="292">
        <v>63.46</v>
      </c>
      <c r="Y22" s="293">
        <v>88.668000000000006</v>
      </c>
      <c r="Z22" s="294">
        <v>80.519000000000005</v>
      </c>
      <c r="AA22" s="294">
        <v>122.566</v>
      </c>
      <c r="AB22" s="294">
        <v>55.241999999999997</v>
      </c>
      <c r="AC22" s="294">
        <v>61.835999999999999</v>
      </c>
      <c r="AD22" s="294">
        <v>50.682000000000002</v>
      </c>
      <c r="AE22" s="294">
        <v>37.981000000000002</v>
      </c>
      <c r="AF22" s="294">
        <v>47.185000000000002</v>
      </c>
      <c r="AG22" s="294">
        <v>35.658999999999999</v>
      </c>
      <c r="AH22" s="294">
        <v>56.165999999999997</v>
      </c>
      <c r="AI22" s="294">
        <v>49.802</v>
      </c>
      <c r="AJ22" s="294">
        <v>66.760999999999996</v>
      </c>
      <c r="AK22" s="294">
        <v>39.024000000000001</v>
      </c>
      <c r="AL22" s="294">
        <v>134.441</v>
      </c>
      <c r="AM22" s="294">
        <v>51.353999999999999</v>
      </c>
      <c r="AN22" s="294">
        <v>78.873000000000005</v>
      </c>
      <c r="AO22" s="294">
        <v>41.776000000000003</v>
      </c>
      <c r="AP22" s="294">
        <v>80.616</v>
      </c>
      <c r="AQ22" s="294">
        <v>38.503999999999998</v>
      </c>
      <c r="AR22" s="294">
        <v>43.892000000000003</v>
      </c>
      <c r="AS22" s="294">
        <v>16.655999999999999</v>
      </c>
      <c r="AT22" s="294">
        <v>37.796999999999997</v>
      </c>
      <c r="AU22" s="294">
        <v>33.36</v>
      </c>
      <c r="AV22" s="294">
        <v>53.567999999999998</v>
      </c>
      <c r="AW22" s="294">
        <v>49.256999999999998</v>
      </c>
      <c r="AX22" s="294">
        <v>42.091000000000001</v>
      </c>
      <c r="AY22" s="294">
        <v>75.201999999999998</v>
      </c>
      <c r="AZ22" s="294">
        <v>51.396000000000001</v>
      </c>
      <c r="BA22" s="294">
        <v>41.843000000000004</v>
      </c>
      <c r="BB22" s="294">
        <v>64.792000000000002</v>
      </c>
      <c r="BC22" s="294">
        <v>20.972000000000001</v>
      </c>
      <c r="BD22" s="294">
        <v>36.155999999999999</v>
      </c>
      <c r="BE22" s="294">
        <v>52.164999999999999</v>
      </c>
      <c r="BF22" s="294">
        <v>40.79</v>
      </c>
      <c r="BG22" s="294">
        <v>27.175999999999998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43709</v>
      </c>
      <c r="V23" s="290" t="s">
        <v>229</v>
      </c>
      <c r="W23" s="291" t="s">
        <v>229</v>
      </c>
      <c r="X23" s="292">
        <v>38.04</v>
      </c>
      <c r="Y23" s="293">
        <v>72.47</v>
      </c>
      <c r="Z23" s="294">
        <v>39.764000000000003</v>
      </c>
      <c r="AA23" s="294">
        <v>68.53</v>
      </c>
      <c r="AB23" s="294">
        <v>51.518000000000001</v>
      </c>
      <c r="AC23" s="294">
        <v>59.622999999999998</v>
      </c>
      <c r="AD23" s="294">
        <v>39.351999999999997</v>
      </c>
      <c r="AE23" s="294">
        <v>36.771999999999998</v>
      </c>
      <c r="AF23" s="294">
        <v>31.073</v>
      </c>
      <c r="AG23" s="294">
        <v>29.388999999999999</v>
      </c>
      <c r="AH23" s="294">
        <v>34.880000000000003</v>
      </c>
      <c r="AI23" s="294">
        <v>41.606000000000002</v>
      </c>
      <c r="AJ23" s="294">
        <v>55.509</v>
      </c>
      <c r="AK23" s="294">
        <v>34.816000000000003</v>
      </c>
      <c r="AL23" s="294">
        <v>62.524000000000001</v>
      </c>
      <c r="AM23" s="294">
        <v>39.293999999999997</v>
      </c>
      <c r="AN23" s="294">
        <v>54.128999999999998</v>
      </c>
      <c r="AO23" s="294">
        <v>28.446000000000002</v>
      </c>
      <c r="AP23" s="294">
        <v>43.423999999999999</v>
      </c>
      <c r="AQ23" s="294">
        <v>31.850999999999999</v>
      </c>
      <c r="AR23" s="294">
        <v>30.04</v>
      </c>
      <c r="AS23" s="294">
        <v>18.452000000000002</v>
      </c>
      <c r="AT23" s="294">
        <v>53.064999999999998</v>
      </c>
      <c r="AU23" s="294">
        <v>32.366</v>
      </c>
      <c r="AV23" s="294">
        <v>34.170999999999999</v>
      </c>
      <c r="AW23" s="294">
        <v>36.337000000000003</v>
      </c>
      <c r="AX23" s="294">
        <v>39.012</v>
      </c>
      <c r="AY23" s="294">
        <v>44.276000000000003</v>
      </c>
      <c r="AZ23" s="294">
        <v>34.726999999999997</v>
      </c>
      <c r="BA23" s="294">
        <v>26.855</v>
      </c>
      <c r="BB23" s="294">
        <v>38.304000000000002</v>
      </c>
      <c r="BC23" s="294">
        <v>19.076000000000001</v>
      </c>
      <c r="BD23" s="294">
        <v>51.125</v>
      </c>
      <c r="BE23" s="294">
        <v>46.152000000000001</v>
      </c>
      <c r="BF23" s="294">
        <v>32.905999999999999</v>
      </c>
      <c r="BG23" s="294">
        <v>23.094999999999999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43739</v>
      </c>
      <c r="V24" s="290" t="s">
        <v>229</v>
      </c>
      <c r="W24" s="291" t="s">
        <v>229</v>
      </c>
      <c r="X24" s="292">
        <v>38.25</v>
      </c>
      <c r="Y24" s="293">
        <v>45.502000000000002</v>
      </c>
      <c r="Z24" s="294">
        <v>32.92</v>
      </c>
      <c r="AA24" s="294">
        <v>57.429000000000002</v>
      </c>
      <c r="AB24" s="294">
        <v>82.025999999999996</v>
      </c>
      <c r="AC24" s="294">
        <v>65.852999999999994</v>
      </c>
      <c r="AD24" s="294">
        <v>30.806999999999999</v>
      </c>
      <c r="AE24" s="294">
        <v>28.475000000000001</v>
      </c>
      <c r="AF24" s="294">
        <v>29.436</v>
      </c>
      <c r="AG24" s="294">
        <v>45.168999999999997</v>
      </c>
      <c r="AH24" s="294">
        <v>29.236000000000001</v>
      </c>
      <c r="AI24" s="294">
        <v>27.751000000000001</v>
      </c>
      <c r="AJ24" s="294">
        <v>47.402999999999999</v>
      </c>
      <c r="AK24" s="294">
        <v>31.187999999999999</v>
      </c>
      <c r="AL24" s="294">
        <v>55.651000000000003</v>
      </c>
      <c r="AM24" s="294">
        <v>44.247</v>
      </c>
      <c r="AN24" s="294">
        <v>56.74</v>
      </c>
      <c r="AO24" s="294">
        <v>33.823999999999998</v>
      </c>
      <c r="AP24" s="294">
        <v>34.72</v>
      </c>
      <c r="AQ24" s="294">
        <v>26.815999999999999</v>
      </c>
      <c r="AR24" s="294">
        <v>26.292999999999999</v>
      </c>
      <c r="AS24" s="294">
        <v>25.77</v>
      </c>
      <c r="AT24" s="294">
        <v>34.265999999999998</v>
      </c>
      <c r="AU24" s="294">
        <v>31.132000000000001</v>
      </c>
      <c r="AV24" s="294">
        <v>47.798999999999999</v>
      </c>
      <c r="AW24" s="294">
        <v>56.673000000000002</v>
      </c>
      <c r="AX24" s="294">
        <v>36.119999999999997</v>
      </c>
      <c r="AY24" s="294">
        <v>38.344000000000001</v>
      </c>
      <c r="AZ24" s="294">
        <v>34.067999999999998</v>
      </c>
      <c r="BA24" s="294">
        <v>26.989000000000001</v>
      </c>
      <c r="BB24" s="294">
        <v>36.563000000000002</v>
      </c>
      <c r="BC24" s="294">
        <v>17.798999999999999</v>
      </c>
      <c r="BD24" s="294">
        <v>48.746000000000002</v>
      </c>
      <c r="BE24" s="294">
        <v>57.128</v>
      </c>
      <c r="BF24" s="294">
        <v>27.806999999999999</v>
      </c>
      <c r="BG24" s="294">
        <v>22.975999999999999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43770</v>
      </c>
      <c r="V25" s="290" t="s">
        <v>229</v>
      </c>
      <c r="W25" s="291" t="s">
        <v>229</v>
      </c>
      <c r="X25" s="292">
        <v>31.12</v>
      </c>
      <c r="Y25" s="293">
        <v>31.236000000000001</v>
      </c>
      <c r="Z25" s="294">
        <v>28.099</v>
      </c>
      <c r="AA25" s="294">
        <v>46.341000000000001</v>
      </c>
      <c r="AB25" s="294">
        <v>48.082999999999998</v>
      </c>
      <c r="AC25" s="294">
        <v>45.009</v>
      </c>
      <c r="AD25" s="294">
        <v>29.004000000000001</v>
      </c>
      <c r="AE25" s="294">
        <v>21.84</v>
      </c>
      <c r="AF25" s="294">
        <v>23.545999999999999</v>
      </c>
      <c r="AG25" s="294">
        <v>37.890999999999998</v>
      </c>
      <c r="AH25" s="294">
        <v>26.809000000000001</v>
      </c>
      <c r="AI25" s="294">
        <v>23.218</v>
      </c>
      <c r="AJ25" s="294">
        <v>36.764000000000003</v>
      </c>
      <c r="AK25" s="294">
        <v>28.428999999999998</v>
      </c>
      <c r="AL25" s="294">
        <v>42.192999999999998</v>
      </c>
      <c r="AM25" s="294">
        <v>34.570999999999998</v>
      </c>
      <c r="AN25" s="294">
        <v>39.926000000000002</v>
      </c>
      <c r="AO25" s="294">
        <v>27.765000000000001</v>
      </c>
      <c r="AP25" s="294">
        <v>27.631</v>
      </c>
      <c r="AQ25" s="294">
        <v>23.344999999999999</v>
      </c>
      <c r="AR25" s="294">
        <v>26.209</v>
      </c>
      <c r="AS25" s="294">
        <v>15.92</v>
      </c>
      <c r="AT25" s="294">
        <v>24.216999999999999</v>
      </c>
      <c r="AU25" s="294">
        <v>26.05</v>
      </c>
      <c r="AV25" s="294">
        <v>36.156999999999996</v>
      </c>
      <c r="AW25" s="294">
        <v>37.881999999999998</v>
      </c>
      <c r="AX25" s="294">
        <v>27.24</v>
      </c>
      <c r="AY25" s="294">
        <v>33.097999999999999</v>
      </c>
      <c r="AZ25" s="294">
        <v>31.312000000000001</v>
      </c>
      <c r="BA25" s="294">
        <v>26.762</v>
      </c>
      <c r="BB25" s="294">
        <v>30.28</v>
      </c>
      <c r="BC25" s="294">
        <v>14.898999999999999</v>
      </c>
      <c r="BD25" s="294">
        <v>27.774000000000001</v>
      </c>
      <c r="BE25" s="294">
        <v>35.340000000000003</v>
      </c>
      <c r="BF25" s="294">
        <v>26.091000000000001</v>
      </c>
      <c r="BG25" s="294">
        <v>21.376999999999999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43800</v>
      </c>
      <c r="V26" s="290" t="s">
        <v>229</v>
      </c>
      <c r="W26" s="291" t="s">
        <v>229</v>
      </c>
      <c r="X26" s="292">
        <v>25.64</v>
      </c>
      <c r="Y26" s="293">
        <v>27.44</v>
      </c>
      <c r="Z26" s="294">
        <v>26.773</v>
      </c>
      <c r="AA26" s="294">
        <v>40.661999999999999</v>
      </c>
      <c r="AB26" s="294">
        <v>33.487000000000002</v>
      </c>
      <c r="AC26" s="294">
        <v>34.313000000000002</v>
      </c>
      <c r="AD26" s="294">
        <v>26.023</v>
      </c>
      <c r="AE26" s="294">
        <v>19.908000000000001</v>
      </c>
      <c r="AF26" s="294">
        <v>21.163</v>
      </c>
      <c r="AG26" s="294">
        <v>26.695</v>
      </c>
      <c r="AH26" s="294">
        <v>24.503</v>
      </c>
      <c r="AI26" s="294">
        <v>21.405000000000001</v>
      </c>
      <c r="AJ26" s="294">
        <v>31.664000000000001</v>
      </c>
      <c r="AK26" s="294">
        <v>24.398</v>
      </c>
      <c r="AL26" s="294">
        <v>38.082999999999998</v>
      </c>
      <c r="AM26" s="294">
        <v>30.972000000000001</v>
      </c>
      <c r="AN26" s="294">
        <v>32.853999999999999</v>
      </c>
      <c r="AO26" s="294">
        <v>25.76</v>
      </c>
      <c r="AP26" s="294">
        <v>25.4</v>
      </c>
      <c r="AQ26" s="294">
        <v>20.888000000000002</v>
      </c>
      <c r="AR26" s="294">
        <v>22.498000000000001</v>
      </c>
      <c r="AS26" s="294">
        <v>13.47</v>
      </c>
      <c r="AT26" s="294">
        <v>22.486000000000001</v>
      </c>
      <c r="AU26" s="294">
        <v>22.081</v>
      </c>
      <c r="AV26" s="294">
        <v>27.096</v>
      </c>
      <c r="AW26" s="294">
        <v>27.082000000000001</v>
      </c>
      <c r="AX26" s="294">
        <v>21.398</v>
      </c>
      <c r="AY26" s="294">
        <v>30.335999999999999</v>
      </c>
      <c r="AZ26" s="294">
        <v>26.117999999999999</v>
      </c>
      <c r="BA26" s="294">
        <v>22.422999999999998</v>
      </c>
      <c r="BB26" s="294">
        <v>27.225000000000001</v>
      </c>
      <c r="BC26" s="294">
        <v>13.864000000000001</v>
      </c>
      <c r="BD26" s="294">
        <v>21.692</v>
      </c>
      <c r="BE26" s="294">
        <v>27.640999999999998</v>
      </c>
      <c r="BF26" s="294">
        <v>24.454000000000001</v>
      </c>
      <c r="BG26" s="294">
        <v>17.32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43831</v>
      </c>
      <c r="V27" s="290" t="s">
        <v>229</v>
      </c>
      <c r="W27" s="291" t="s">
        <v>229</v>
      </c>
      <c r="X27" s="292">
        <v>24.31</v>
      </c>
      <c r="Y27" s="293">
        <v>24.515999999999998</v>
      </c>
      <c r="Z27" s="294">
        <v>25.97</v>
      </c>
      <c r="AA27" s="294">
        <v>36.406999999999996</v>
      </c>
      <c r="AB27" s="294">
        <v>28.718</v>
      </c>
      <c r="AC27" s="294">
        <v>28.841999999999999</v>
      </c>
      <c r="AD27" s="294">
        <v>23.097999999999999</v>
      </c>
      <c r="AE27" s="294">
        <v>17.823</v>
      </c>
      <c r="AF27" s="294">
        <v>18.927</v>
      </c>
      <c r="AG27" s="294">
        <v>21.06</v>
      </c>
      <c r="AH27" s="294">
        <v>21.475999999999999</v>
      </c>
      <c r="AI27" s="294">
        <v>19.472999999999999</v>
      </c>
      <c r="AJ27" s="294">
        <v>28.297000000000001</v>
      </c>
      <c r="AK27" s="294">
        <v>21.696000000000002</v>
      </c>
      <c r="AL27" s="294">
        <v>33.165999999999997</v>
      </c>
      <c r="AM27" s="294">
        <v>26.501000000000001</v>
      </c>
      <c r="AN27" s="294">
        <v>29.431000000000001</v>
      </c>
      <c r="AO27" s="294">
        <v>22.094999999999999</v>
      </c>
      <c r="AP27" s="294">
        <v>24.635999999999999</v>
      </c>
      <c r="AQ27" s="294">
        <v>18.670999999999999</v>
      </c>
      <c r="AR27" s="294">
        <v>19.815999999999999</v>
      </c>
      <c r="AS27" s="294">
        <v>12.169</v>
      </c>
      <c r="AT27" s="294">
        <v>19.963999999999999</v>
      </c>
      <c r="AU27" s="294">
        <v>22.907</v>
      </c>
      <c r="AV27" s="294">
        <v>23.3</v>
      </c>
      <c r="AW27" s="294">
        <v>24.253</v>
      </c>
      <c r="AX27" s="294">
        <v>18.492000000000001</v>
      </c>
      <c r="AY27" s="294">
        <v>27.315999999999999</v>
      </c>
      <c r="AZ27" s="294">
        <v>22.86</v>
      </c>
      <c r="BA27" s="294">
        <v>19.919</v>
      </c>
      <c r="BB27" s="294">
        <v>24.61</v>
      </c>
      <c r="BC27" s="294">
        <v>12.464</v>
      </c>
      <c r="BD27" s="294">
        <v>19.001999999999999</v>
      </c>
      <c r="BE27" s="294">
        <v>24.324999999999999</v>
      </c>
      <c r="BF27" s="294">
        <v>22.454999999999998</v>
      </c>
      <c r="BG27" s="294">
        <v>14.974</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43862</v>
      </c>
      <c r="V28" s="290" t="s">
        <v>229</v>
      </c>
      <c r="W28" s="291" t="s">
        <v>229</v>
      </c>
      <c r="X28" s="292">
        <v>22.39</v>
      </c>
      <c r="Y28" s="293">
        <v>21.361000000000001</v>
      </c>
      <c r="Z28" s="294">
        <v>20.556000000000001</v>
      </c>
      <c r="AA28" s="294">
        <v>31.271000000000001</v>
      </c>
      <c r="AB28" s="294">
        <v>38.456000000000003</v>
      </c>
      <c r="AC28" s="294">
        <v>27.352</v>
      </c>
      <c r="AD28" s="294">
        <v>19.577999999999999</v>
      </c>
      <c r="AE28" s="294">
        <v>15.164999999999999</v>
      </c>
      <c r="AF28" s="294">
        <v>16.608000000000001</v>
      </c>
      <c r="AG28" s="294">
        <v>18.960999999999999</v>
      </c>
      <c r="AH28" s="294">
        <v>19.024999999999999</v>
      </c>
      <c r="AI28" s="294">
        <v>18.574999999999999</v>
      </c>
      <c r="AJ28" s="294">
        <v>23.838000000000001</v>
      </c>
      <c r="AK28" s="294">
        <v>22.754999999999999</v>
      </c>
      <c r="AL28" s="294">
        <v>30.757000000000001</v>
      </c>
      <c r="AM28" s="294">
        <v>22.367999999999999</v>
      </c>
      <c r="AN28" s="294">
        <v>26.167999999999999</v>
      </c>
      <c r="AO28" s="294">
        <v>22.454999999999998</v>
      </c>
      <c r="AP28" s="294">
        <v>25.655999999999999</v>
      </c>
      <c r="AQ28" s="294">
        <v>19.068000000000001</v>
      </c>
      <c r="AR28" s="294">
        <v>16.78</v>
      </c>
      <c r="AS28" s="294">
        <v>15.691000000000001</v>
      </c>
      <c r="AT28" s="294">
        <v>17.242000000000001</v>
      </c>
      <c r="AU28" s="294">
        <v>20.283999999999999</v>
      </c>
      <c r="AV28" s="294">
        <v>19.379000000000001</v>
      </c>
      <c r="AW28" s="294">
        <v>23.053000000000001</v>
      </c>
      <c r="AX28" s="294">
        <v>15.599</v>
      </c>
      <c r="AY28" s="294">
        <v>23.863</v>
      </c>
      <c r="AZ28" s="294">
        <v>19.385000000000002</v>
      </c>
      <c r="BA28" s="294">
        <v>16.977</v>
      </c>
      <c r="BB28" s="294">
        <v>21.074000000000002</v>
      </c>
      <c r="BC28" s="294">
        <v>10.734999999999999</v>
      </c>
      <c r="BD28" s="294">
        <v>18.544</v>
      </c>
      <c r="BE28" s="294">
        <v>23.765000000000001</v>
      </c>
      <c r="BF28" s="294">
        <v>19.454000000000001</v>
      </c>
      <c r="BG28" s="294">
        <v>12.933999999999999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43891</v>
      </c>
      <c r="V29" s="290" t="s">
        <v>229</v>
      </c>
      <c r="W29" s="291" t="s">
        <v>229</v>
      </c>
      <c r="X29" s="292">
        <v>36.020000000000003</v>
      </c>
      <c r="Y29" s="293">
        <v>32.481000000000002</v>
      </c>
      <c r="Z29" s="294">
        <v>20.187999999999999</v>
      </c>
      <c r="AA29" s="294">
        <v>44.124000000000002</v>
      </c>
      <c r="AB29" s="294">
        <v>68.31</v>
      </c>
      <c r="AC29" s="294">
        <v>31.042000000000002</v>
      </c>
      <c r="AD29" s="294">
        <v>27.667999999999999</v>
      </c>
      <c r="AE29" s="294">
        <v>40.805</v>
      </c>
      <c r="AF29" s="294">
        <v>25.721</v>
      </c>
      <c r="AG29" s="294">
        <v>26.803999999999998</v>
      </c>
      <c r="AH29" s="294">
        <v>28.69</v>
      </c>
      <c r="AI29" s="294">
        <v>32.08</v>
      </c>
      <c r="AJ29" s="294">
        <v>40.777999999999999</v>
      </c>
      <c r="AK29" s="294">
        <v>48.457999999999998</v>
      </c>
      <c r="AL29" s="294">
        <v>39.595999999999997</v>
      </c>
      <c r="AM29" s="294">
        <v>38.624000000000002</v>
      </c>
      <c r="AN29" s="294">
        <v>37.901000000000003</v>
      </c>
      <c r="AO29" s="294">
        <v>30.683</v>
      </c>
      <c r="AP29" s="294">
        <v>28.283999999999999</v>
      </c>
      <c r="AQ29" s="294">
        <v>28.657</v>
      </c>
      <c r="AR29" s="294">
        <v>19.727</v>
      </c>
      <c r="AS29" s="294">
        <v>24.800999999999998</v>
      </c>
      <c r="AT29" s="294">
        <v>45.466000000000001</v>
      </c>
      <c r="AU29" s="294">
        <v>22.562999999999999</v>
      </c>
      <c r="AV29" s="294">
        <v>25.91</v>
      </c>
      <c r="AW29" s="294">
        <v>55.482999999999997</v>
      </c>
      <c r="AX29" s="294">
        <v>15.558</v>
      </c>
      <c r="AY29" s="294">
        <v>42.518000000000001</v>
      </c>
      <c r="AZ29" s="294">
        <v>22</v>
      </c>
      <c r="BA29" s="294">
        <v>29.919</v>
      </c>
      <c r="BB29" s="294">
        <v>38.543999999999997</v>
      </c>
      <c r="BC29" s="294">
        <v>17.097000000000001</v>
      </c>
      <c r="BD29" s="294">
        <v>19.795999999999999</v>
      </c>
      <c r="BE29" s="294">
        <v>42.295000000000002</v>
      </c>
      <c r="BF29" s="294">
        <v>20.463999999999999</v>
      </c>
      <c r="BG29" s="294">
        <v>22.533999999999999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43922</v>
      </c>
      <c r="V30" s="290" t="s">
        <v>229</v>
      </c>
      <c r="W30" s="291" t="s">
        <v>229</v>
      </c>
      <c r="X30" s="292">
        <v>77.08</v>
      </c>
      <c r="Y30" s="293">
        <v>40.088000000000001</v>
      </c>
      <c r="Z30" s="294">
        <v>43.783000000000001</v>
      </c>
      <c r="AA30" s="294">
        <v>96.888000000000005</v>
      </c>
      <c r="AB30" s="294">
        <v>119.24299999999999</v>
      </c>
      <c r="AC30" s="294">
        <v>89.516999999999996</v>
      </c>
      <c r="AD30" s="294">
        <v>63.941000000000003</v>
      </c>
      <c r="AE30" s="294">
        <v>101.816</v>
      </c>
      <c r="AF30" s="294">
        <v>56.381999999999998</v>
      </c>
      <c r="AG30" s="294">
        <v>51.365000000000002</v>
      </c>
      <c r="AH30" s="294">
        <v>74.197999999999993</v>
      </c>
      <c r="AI30" s="294">
        <v>92.397000000000006</v>
      </c>
      <c r="AJ30" s="294">
        <v>77.894000000000005</v>
      </c>
      <c r="AK30" s="294">
        <v>61.853999999999999</v>
      </c>
      <c r="AL30" s="294">
        <v>88.47</v>
      </c>
      <c r="AM30" s="294">
        <v>78.27</v>
      </c>
      <c r="AN30" s="294">
        <v>55.817999999999998</v>
      </c>
      <c r="AO30" s="294">
        <v>41.335999999999999</v>
      </c>
      <c r="AP30" s="294">
        <v>73.171000000000006</v>
      </c>
      <c r="AQ30" s="294">
        <v>55.851999999999997</v>
      </c>
      <c r="AR30" s="294">
        <v>50.584000000000003</v>
      </c>
      <c r="AS30" s="294">
        <v>50.381</v>
      </c>
      <c r="AT30" s="294">
        <v>91.100999999999999</v>
      </c>
      <c r="AU30" s="294">
        <v>57.493000000000002</v>
      </c>
      <c r="AV30" s="294">
        <v>80.465999999999994</v>
      </c>
      <c r="AW30" s="294">
        <v>79.864999999999995</v>
      </c>
      <c r="AX30" s="294">
        <v>50.728999999999999</v>
      </c>
      <c r="AY30" s="294">
        <v>67.486000000000004</v>
      </c>
      <c r="AZ30" s="294">
        <v>53.256999999999998</v>
      </c>
      <c r="BA30" s="294">
        <v>67.048000000000002</v>
      </c>
      <c r="BB30" s="294">
        <v>80.361000000000004</v>
      </c>
      <c r="BC30" s="294">
        <v>38.805999999999997</v>
      </c>
      <c r="BD30" s="294">
        <v>49.481999999999999</v>
      </c>
      <c r="BE30" s="294">
        <v>75.228999999999999</v>
      </c>
      <c r="BF30" s="294">
        <v>48.177</v>
      </c>
      <c r="BG30" s="294">
        <v>39.884</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43952</v>
      </c>
      <c r="V31" s="290" t="s">
        <v>229</v>
      </c>
      <c r="W31" s="291" t="s">
        <v>229</v>
      </c>
      <c r="X31" s="292">
        <v>221.07</v>
      </c>
      <c r="Y31" s="293">
        <v>145.87799999999999</v>
      </c>
      <c r="Z31" s="294">
        <v>445.46699999999998</v>
      </c>
      <c r="AA31" s="294">
        <v>381.20400000000001</v>
      </c>
      <c r="AB31" s="294">
        <v>322.75900000000001</v>
      </c>
      <c r="AC31" s="294">
        <v>288.81099999999998</v>
      </c>
      <c r="AD31" s="294">
        <v>145.12200000000001</v>
      </c>
      <c r="AE31" s="294">
        <v>179.702</v>
      </c>
      <c r="AF31" s="294">
        <v>112.92400000000001</v>
      </c>
      <c r="AG31" s="294">
        <v>165.31299999999999</v>
      </c>
      <c r="AH31" s="294">
        <v>201.006</v>
      </c>
      <c r="AI31" s="294">
        <v>272.75299999999999</v>
      </c>
      <c r="AJ31" s="294">
        <v>214.095</v>
      </c>
      <c r="AK31" s="294">
        <v>191.851</v>
      </c>
      <c r="AL31" s="294">
        <v>352.14400000000001</v>
      </c>
      <c r="AM31" s="294">
        <v>310.52300000000002</v>
      </c>
      <c r="AN31" s="294">
        <v>188.56700000000001</v>
      </c>
      <c r="AO31" s="294">
        <v>193.54900000000001</v>
      </c>
      <c r="AP31" s="294">
        <v>223.048</v>
      </c>
      <c r="AQ31" s="294">
        <v>237.28899999999999</v>
      </c>
      <c r="AR31" s="294">
        <v>72.757000000000005</v>
      </c>
      <c r="AS31" s="294">
        <v>157.001</v>
      </c>
      <c r="AT31" s="294">
        <v>211.40799999999999</v>
      </c>
      <c r="AU31" s="294">
        <v>244.03</v>
      </c>
      <c r="AV31" s="294">
        <v>205.489</v>
      </c>
      <c r="AW31" s="294">
        <v>214.84800000000001</v>
      </c>
      <c r="AX31" s="294">
        <v>245.47200000000001</v>
      </c>
      <c r="AY31" s="294">
        <v>273.14</v>
      </c>
      <c r="AZ31" s="294">
        <v>106.55800000000001</v>
      </c>
      <c r="BA31" s="294">
        <v>147.07300000000001</v>
      </c>
      <c r="BB31" s="294">
        <v>119.937</v>
      </c>
      <c r="BC31" s="294">
        <v>102.227</v>
      </c>
      <c r="BD31" s="294">
        <v>223.03899999999999</v>
      </c>
      <c r="BE31" s="294">
        <v>187.42500000000001</v>
      </c>
      <c r="BF31" s="294">
        <v>107.96899999999999</v>
      </c>
      <c r="BG31" s="294">
        <v>144.30500000000001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43983</v>
      </c>
      <c r="V32" s="290" t="s">
        <v>229</v>
      </c>
      <c r="W32" s="291" t="s">
        <v>229</v>
      </c>
      <c r="X32" s="292">
        <v>261.05</v>
      </c>
      <c r="Y32" s="293">
        <v>367.25700000000001</v>
      </c>
      <c r="Z32" s="294">
        <v>677.43299999999999</v>
      </c>
      <c r="AA32" s="294">
        <v>398.31900000000002</v>
      </c>
      <c r="AB32" s="294">
        <v>401.46800000000002</v>
      </c>
      <c r="AC32" s="294">
        <v>277.56</v>
      </c>
      <c r="AD32" s="294">
        <v>173.434</v>
      </c>
      <c r="AE32" s="294">
        <v>149.34100000000001</v>
      </c>
      <c r="AF32" s="294">
        <v>173.69900000000001</v>
      </c>
      <c r="AG32" s="294">
        <v>274.14499999999998</v>
      </c>
      <c r="AH32" s="294">
        <v>168.994</v>
      </c>
      <c r="AI32" s="294">
        <v>413.36099999999999</v>
      </c>
      <c r="AJ32" s="294">
        <v>224.07599999999999</v>
      </c>
      <c r="AK32" s="294">
        <v>554.54700000000003</v>
      </c>
      <c r="AL32" s="294">
        <v>312.99099999999999</v>
      </c>
      <c r="AM32" s="294">
        <v>512.27200000000005</v>
      </c>
      <c r="AN32" s="294">
        <v>197.797</v>
      </c>
      <c r="AO32" s="294">
        <v>336.16800000000001</v>
      </c>
      <c r="AP32" s="294">
        <v>154.98099999999999</v>
      </c>
      <c r="AQ32" s="294">
        <v>196.27600000000001</v>
      </c>
      <c r="AR32" s="294">
        <v>54.37</v>
      </c>
      <c r="AS32" s="294">
        <v>213.97300000000001</v>
      </c>
      <c r="AT32" s="294">
        <v>140.03</v>
      </c>
      <c r="AU32" s="294">
        <v>283.49599999999998</v>
      </c>
      <c r="AV32" s="294">
        <v>197.238</v>
      </c>
      <c r="AW32" s="294">
        <v>170.52699999999999</v>
      </c>
      <c r="AX32" s="294">
        <v>479.53199999999998</v>
      </c>
      <c r="AY32" s="294">
        <v>276.06</v>
      </c>
      <c r="AZ32" s="294">
        <v>248.53899999999999</v>
      </c>
      <c r="BA32" s="294">
        <v>428.64299999999997</v>
      </c>
      <c r="BB32" s="294">
        <v>47.783999999999999</v>
      </c>
      <c r="BC32" s="294">
        <v>143.91300000000001</v>
      </c>
      <c r="BD32" s="294">
        <v>332.702</v>
      </c>
      <c r="BE32" s="294">
        <v>321.512</v>
      </c>
      <c r="BF32" s="294">
        <v>110.617</v>
      </c>
      <c r="BG32" s="294">
        <v>290.71499999999997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44013</v>
      </c>
      <c r="V33" s="290" t="s">
        <v>229</v>
      </c>
      <c r="W33" s="291" t="s">
        <v>229</v>
      </c>
      <c r="X33" s="292">
        <v>116.85</v>
      </c>
      <c r="Y33" s="293">
        <v>209.82400000000001</v>
      </c>
      <c r="Z33" s="294">
        <v>322.04700000000003</v>
      </c>
      <c r="AA33" s="294">
        <v>128.893</v>
      </c>
      <c r="AB33" s="294">
        <v>168.77600000000001</v>
      </c>
      <c r="AC33" s="294">
        <v>91.849000000000004</v>
      </c>
      <c r="AD33" s="294">
        <v>68.024000000000001</v>
      </c>
      <c r="AE33" s="294">
        <v>64.489000000000004</v>
      </c>
      <c r="AF33" s="294">
        <v>72.215000000000003</v>
      </c>
      <c r="AG33" s="294">
        <v>128.66800000000001</v>
      </c>
      <c r="AH33" s="294">
        <v>66.741</v>
      </c>
      <c r="AI33" s="294">
        <v>198.066</v>
      </c>
      <c r="AJ33" s="294">
        <v>72.227999999999994</v>
      </c>
      <c r="AK33" s="294">
        <v>490.26799999999997</v>
      </c>
      <c r="AL33" s="294">
        <v>122.17400000000001</v>
      </c>
      <c r="AM33" s="294">
        <v>189.41499999999999</v>
      </c>
      <c r="AN33" s="294">
        <v>98.813999999999993</v>
      </c>
      <c r="AO33" s="294">
        <v>207.83</v>
      </c>
      <c r="AP33" s="294">
        <v>49.356999999999999</v>
      </c>
      <c r="AQ33" s="294">
        <v>58.158000000000001</v>
      </c>
      <c r="AR33" s="294">
        <v>21.811</v>
      </c>
      <c r="AS33" s="294">
        <v>63.094000000000001</v>
      </c>
      <c r="AT33" s="294">
        <v>52.963000000000001</v>
      </c>
      <c r="AU33" s="294">
        <v>116.752</v>
      </c>
      <c r="AV33" s="294">
        <v>75.569999999999993</v>
      </c>
      <c r="AW33" s="294">
        <v>62.475000000000001</v>
      </c>
      <c r="AX33" s="294">
        <v>210.78399999999999</v>
      </c>
      <c r="AY33" s="294">
        <v>145.65600000000001</v>
      </c>
      <c r="AZ33" s="294">
        <v>75.933999999999997</v>
      </c>
      <c r="BA33" s="294">
        <v>208.49199999999999</v>
      </c>
      <c r="BB33" s="294">
        <v>24.573</v>
      </c>
      <c r="BC33" s="294">
        <v>51.091000000000001</v>
      </c>
      <c r="BD33" s="294">
        <v>106.40600000000001</v>
      </c>
      <c r="BE33" s="294">
        <v>97.665999999999997</v>
      </c>
      <c r="BF33" s="294">
        <v>43.052</v>
      </c>
      <c r="BG33" s="294">
        <v>172.417</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44044</v>
      </c>
      <c r="V34" s="290" t="s">
        <v>229</v>
      </c>
      <c r="W34" s="291" t="s">
        <v>229</v>
      </c>
      <c r="X34" s="292">
        <v>63.46</v>
      </c>
      <c r="Y34" s="293">
        <v>80.825999999999993</v>
      </c>
      <c r="Z34" s="294">
        <v>120.401</v>
      </c>
      <c r="AA34" s="294">
        <v>59.103000000000002</v>
      </c>
      <c r="AB34" s="294">
        <v>63.976999999999997</v>
      </c>
      <c r="AC34" s="294">
        <v>52.671999999999997</v>
      </c>
      <c r="AD34" s="294">
        <v>40.323</v>
      </c>
      <c r="AE34" s="294">
        <v>48.076000000000001</v>
      </c>
      <c r="AF34" s="294">
        <v>37.344999999999999</v>
      </c>
      <c r="AG34" s="294">
        <v>54.844000000000001</v>
      </c>
      <c r="AH34" s="294">
        <v>51.527000000000001</v>
      </c>
      <c r="AI34" s="294">
        <v>66.623999999999995</v>
      </c>
      <c r="AJ34" s="294">
        <v>41.252000000000002</v>
      </c>
      <c r="AK34" s="294">
        <v>130.90600000000001</v>
      </c>
      <c r="AL34" s="294">
        <v>51.728999999999999</v>
      </c>
      <c r="AM34" s="294">
        <v>79.908000000000001</v>
      </c>
      <c r="AN34" s="294">
        <v>46.424999999999997</v>
      </c>
      <c r="AO34" s="294">
        <v>79.400999999999996</v>
      </c>
      <c r="AP34" s="294">
        <v>39.945</v>
      </c>
      <c r="AQ34" s="294">
        <v>44.259</v>
      </c>
      <c r="AR34" s="294">
        <v>17.3</v>
      </c>
      <c r="AS34" s="294">
        <v>37.356999999999999</v>
      </c>
      <c r="AT34" s="294">
        <v>33.299999999999997</v>
      </c>
      <c r="AU34" s="294">
        <v>54.259</v>
      </c>
      <c r="AV34" s="294">
        <v>51.335999999999999</v>
      </c>
      <c r="AW34" s="294">
        <v>43.384</v>
      </c>
      <c r="AX34" s="294">
        <v>74.084999999999994</v>
      </c>
      <c r="AY34" s="294">
        <v>54.328000000000003</v>
      </c>
      <c r="AZ34" s="294">
        <v>43.793999999999997</v>
      </c>
      <c r="BA34" s="294">
        <v>63.61</v>
      </c>
      <c r="BB34" s="294">
        <v>23.492999999999999</v>
      </c>
      <c r="BC34" s="294">
        <v>35.393000000000001</v>
      </c>
      <c r="BD34" s="294">
        <v>51.969000000000001</v>
      </c>
      <c r="BE34" s="294">
        <v>42.085999999999999</v>
      </c>
      <c r="BF34" s="294">
        <v>27.757000000000001</v>
      </c>
      <c r="BG34" s="294">
        <v>87.834000000000003</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44075</v>
      </c>
      <c r="V35" s="290" t="s">
        <v>229</v>
      </c>
      <c r="W35" s="291" t="s">
        <v>229</v>
      </c>
      <c r="X35" s="292">
        <v>38.04</v>
      </c>
      <c r="Y35" s="293">
        <v>40.822000000000003</v>
      </c>
      <c r="Z35" s="294">
        <v>67.75</v>
      </c>
      <c r="AA35" s="294">
        <v>56.527000000000001</v>
      </c>
      <c r="AB35" s="294">
        <v>61.442</v>
      </c>
      <c r="AC35" s="294">
        <v>40.430999999999997</v>
      </c>
      <c r="AD35" s="294">
        <v>38.749000000000002</v>
      </c>
      <c r="AE35" s="294">
        <v>32.311</v>
      </c>
      <c r="AF35" s="294">
        <v>30.695</v>
      </c>
      <c r="AG35" s="294">
        <v>34.316000000000003</v>
      </c>
      <c r="AH35" s="294">
        <v>41.521000000000001</v>
      </c>
      <c r="AI35" s="294">
        <v>55.698</v>
      </c>
      <c r="AJ35" s="294">
        <v>36.659999999999997</v>
      </c>
      <c r="AK35" s="294">
        <v>62.682000000000002</v>
      </c>
      <c r="AL35" s="294">
        <v>40.156999999999996</v>
      </c>
      <c r="AM35" s="294">
        <v>56.292000000000002</v>
      </c>
      <c r="AN35" s="294">
        <v>32.191000000000003</v>
      </c>
      <c r="AO35" s="294">
        <v>43.706000000000003</v>
      </c>
      <c r="AP35" s="294">
        <v>32.469000000000001</v>
      </c>
      <c r="AQ35" s="294">
        <v>30.135000000000002</v>
      </c>
      <c r="AR35" s="294">
        <v>19.033000000000001</v>
      </c>
      <c r="AS35" s="294">
        <v>53.052</v>
      </c>
      <c r="AT35" s="294">
        <v>32.923999999999999</v>
      </c>
      <c r="AU35" s="294">
        <v>35.700000000000003</v>
      </c>
      <c r="AV35" s="294">
        <v>37.895000000000003</v>
      </c>
      <c r="AW35" s="294">
        <v>40.652000000000001</v>
      </c>
      <c r="AX35" s="294">
        <v>44.372999999999998</v>
      </c>
      <c r="AY35" s="294">
        <v>37.695999999999998</v>
      </c>
      <c r="AZ35" s="294">
        <v>28.283999999999999</v>
      </c>
      <c r="BA35" s="294">
        <v>38.24</v>
      </c>
      <c r="BB35" s="294">
        <v>21.242999999999999</v>
      </c>
      <c r="BC35" s="294">
        <v>52.35</v>
      </c>
      <c r="BD35" s="294">
        <v>45.930999999999997</v>
      </c>
      <c r="BE35" s="294">
        <v>34.148000000000003</v>
      </c>
      <c r="BF35" s="294">
        <v>23.715</v>
      </c>
      <c r="BG35" s="294">
        <v>71.641000000000005</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44105</v>
      </c>
      <c r="V36" s="290" t="s">
        <v>229</v>
      </c>
      <c r="W36" s="291" t="s">
        <v>229</v>
      </c>
      <c r="X36" s="292">
        <v>38.25</v>
      </c>
      <c r="Y36" s="293">
        <v>34.093000000000004</v>
      </c>
      <c r="Z36" s="294">
        <v>57.2</v>
      </c>
      <c r="AA36" s="294">
        <v>86.054000000000002</v>
      </c>
      <c r="AB36" s="294">
        <v>67.528999999999996</v>
      </c>
      <c r="AC36" s="294">
        <v>32.112000000000002</v>
      </c>
      <c r="AD36" s="294">
        <v>29.766999999999999</v>
      </c>
      <c r="AE36" s="294">
        <v>30.178999999999998</v>
      </c>
      <c r="AF36" s="294">
        <v>46.465000000000003</v>
      </c>
      <c r="AG36" s="294">
        <v>28.837</v>
      </c>
      <c r="AH36" s="294">
        <v>28.350999999999999</v>
      </c>
      <c r="AI36" s="294">
        <v>47.429000000000002</v>
      </c>
      <c r="AJ36" s="294">
        <v>32.823999999999998</v>
      </c>
      <c r="AK36" s="294">
        <v>55.831000000000003</v>
      </c>
      <c r="AL36" s="294">
        <v>44.848999999999997</v>
      </c>
      <c r="AM36" s="294">
        <v>58.034999999999997</v>
      </c>
      <c r="AN36" s="294">
        <v>37.332000000000001</v>
      </c>
      <c r="AO36" s="294">
        <v>35.076999999999998</v>
      </c>
      <c r="AP36" s="294">
        <v>27.494</v>
      </c>
      <c r="AQ36" s="294">
        <v>26.609000000000002</v>
      </c>
      <c r="AR36" s="294">
        <v>26.312999999999999</v>
      </c>
      <c r="AS36" s="294">
        <v>33.363</v>
      </c>
      <c r="AT36" s="294">
        <v>30.741</v>
      </c>
      <c r="AU36" s="294">
        <v>48.231000000000002</v>
      </c>
      <c r="AV36" s="294">
        <v>58.247</v>
      </c>
      <c r="AW36" s="294">
        <v>36.906999999999996</v>
      </c>
      <c r="AX36" s="294">
        <v>38.585999999999999</v>
      </c>
      <c r="AY36" s="294">
        <v>36.908000000000001</v>
      </c>
      <c r="AZ36" s="294">
        <v>28.305</v>
      </c>
      <c r="BA36" s="294">
        <v>36.639000000000003</v>
      </c>
      <c r="BB36" s="294">
        <v>19.625</v>
      </c>
      <c r="BC36" s="294">
        <v>47.002000000000002</v>
      </c>
      <c r="BD36" s="294">
        <v>56.823</v>
      </c>
      <c r="BE36" s="294">
        <v>28.86</v>
      </c>
      <c r="BF36" s="294">
        <v>23.673999999999999</v>
      </c>
      <c r="BG36" s="294">
        <v>44.747999999999998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44136</v>
      </c>
      <c r="V37" s="290" t="s">
        <v>229</v>
      </c>
      <c r="W37" s="291" t="s">
        <v>229</v>
      </c>
      <c r="X37" s="292">
        <v>31.12</v>
      </c>
      <c r="Y37" s="293">
        <v>29.106999999999999</v>
      </c>
      <c r="Z37" s="294">
        <v>46.17</v>
      </c>
      <c r="AA37" s="294">
        <v>50.185000000000002</v>
      </c>
      <c r="AB37" s="294">
        <v>46.386000000000003</v>
      </c>
      <c r="AC37" s="294">
        <v>30.135999999999999</v>
      </c>
      <c r="AD37" s="294">
        <v>23.184999999999999</v>
      </c>
      <c r="AE37" s="294">
        <v>24.3</v>
      </c>
      <c r="AF37" s="294">
        <v>38.886000000000003</v>
      </c>
      <c r="AG37" s="294">
        <v>26.515000000000001</v>
      </c>
      <c r="AH37" s="294">
        <v>23.850999999999999</v>
      </c>
      <c r="AI37" s="294">
        <v>36.725000000000001</v>
      </c>
      <c r="AJ37" s="294">
        <v>29.879000000000001</v>
      </c>
      <c r="AK37" s="294">
        <v>42.597000000000001</v>
      </c>
      <c r="AL37" s="294">
        <v>35.186999999999998</v>
      </c>
      <c r="AM37" s="294">
        <v>41.09</v>
      </c>
      <c r="AN37" s="294">
        <v>30.603999999999999</v>
      </c>
      <c r="AO37" s="294">
        <v>28.08</v>
      </c>
      <c r="AP37" s="294">
        <v>23.959</v>
      </c>
      <c r="AQ37" s="294">
        <v>26.355</v>
      </c>
      <c r="AR37" s="294">
        <v>16.309000000000001</v>
      </c>
      <c r="AS37" s="294">
        <v>23.873000000000001</v>
      </c>
      <c r="AT37" s="294">
        <v>25.986000000000001</v>
      </c>
      <c r="AU37" s="294">
        <v>36.448999999999998</v>
      </c>
      <c r="AV37" s="294">
        <v>39.104999999999997</v>
      </c>
      <c r="AW37" s="294">
        <v>27.696999999999999</v>
      </c>
      <c r="AX37" s="294">
        <v>33.228000000000002</v>
      </c>
      <c r="AY37" s="294">
        <v>33.704999999999998</v>
      </c>
      <c r="AZ37" s="294">
        <v>27.843</v>
      </c>
      <c r="BA37" s="294">
        <v>30.242000000000001</v>
      </c>
      <c r="BB37" s="294">
        <v>16.545000000000002</v>
      </c>
      <c r="BC37" s="294">
        <v>27.158000000000001</v>
      </c>
      <c r="BD37" s="294">
        <v>35.097999999999999</v>
      </c>
      <c r="BE37" s="294">
        <v>27.035</v>
      </c>
      <c r="BF37" s="294">
        <v>21.789000000000001</v>
      </c>
      <c r="BG37" s="294">
        <v>30.66</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44166</v>
      </c>
      <c r="V38" s="290" t="s">
        <v>229</v>
      </c>
      <c r="W38" s="291" t="s">
        <v>229</v>
      </c>
      <c r="X38" s="292">
        <v>25.64</v>
      </c>
      <c r="Y38" s="293">
        <v>27.931000000000001</v>
      </c>
      <c r="Z38" s="294">
        <v>40.642000000000003</v>
      </c>
      <c r="AA38" s="294">
        <v>36.182000000000002</v>
      </c>
      <c r="AB38" s="294">
        <v>35.545000000000002</v>
      </c>
      <c r="AC38" s="294">
        <v>27.105</v>
      </c>
      <c r="AD38" s="294">
        <v>21.206</v>
      </c>
      <c r="AE38" s="294">
        <v>21.898</v>
      </c>
      <c r="AF38" s="294">
        <v>27.558</v>
      </c>
      <c r="AG38" s="294">
        <v>24.087</v>
      </c>
      <c r="AH38" s="294">
        <v>22.006</v>
      </c>
      <c r="AI38" s="294">
        <v>31.852</v>
      </c>
      <c r="AJ38" s="294">
        <v>25.763000000000002</v>
      </c>
      <c r="AK38" s="294">
        <v>38.481999999999999</v>
      </c>
      <c r="AL38" s="294">
        <v>31.414999999999999</v>
      </c>
      <c r="AM38" s="294">
        <v>34.265999999999998</v>
      </c>
      <c r="AN38" s="294">
        <v>28.661000000000001</v>
      </c>
      <c r="AO38" s="294">
        <v>25.876999999999999</v>
      </c>
      <c r="AP38" s="294">
        <v>21.533999999999999</v>
      </c>
      <c r="AQ38" s="294">
        <v>22.629000000000001</v>
      </c>
      <c r="AR38" s="294">
        <v>13.817</v>
      </c>
      <c r="AS38" s="294">
        <v>22.177</v>
      </c>
      <c r="AT38" s="294">
        <v>22.015000000000001</v>
      </c>
      <c r="AU38" s="294">
        <v>27.654</v>
      </c>
      <c r="AV38" s="294">
        <v>28.137</v>
      </c>
      <c r="AW38" s="294">
        <v>22.207999999999998</v>
      </c>
      <c r="AX38" s="294">
        <v>30.538</v>
      </c>
      <c r="AY38" s="294">
        <v>28.385000000000002</v>
      </c>
      <c r="AZ38" s="294">
        <v>23.498999999999999</v>
      </c>
      <c r="BA38" s="294">
        <v>27.262</v>
      </c>
      <c r="BB38" s="294">
        <v>15.423999999999999</v>
      </c>
      <c r="BC38" s="294">
        <v>21.4</v>
      </c>
      <c r="BD38" s="294">
        <v>27.431999999999999</v>
      </c>
      <c r="BE38" s="294">
        <v>25.440999999999999</v>
      </c>
      <c r="BF38" s="294">
        <v>17.7</v>
      </c>
      <c r="BG38" s="294">
        <v>26.856000000000002</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44197</v>
      </c>
      <c r="V39" s="290" t="s">
        <v>229</v>
      </c>
      <c r="W39" s="291" t="s">
        <v>229</v>
      </c>
      <c r="X39" s="292">
        <v>24.31</v>
      </c>
      <c r="Y39" s="293">
        <v>26.748999999999999</v>
      </c>
      <c r="Z39" s="294">
        <v>36.39</v>
      </c>
      <c r="AA39" s="294">
        <v>31.273</v>
      </c>
      <c r="AB39" s="294">
        <v>29.946000000000002</v>
      </c>
      <c r="AC39" s="294">
        <v>24.09</v>
      </c>
      <c r="AD39" s="294">
        <v>19.013000000000002</v>
      </c>
      <c r="AE39" s="294">
        <v>19.617999999999999</v>
      </c>
      <c r="AF39" s="294">
        <v>21.823</v>
      </c>
      <c r="AG39" s="294">
        <v>21.146000000000001</v>
      </c>
      <c r="AH39" s="294">
        <v>20.045000000000002</v>
      </c>
      <c r="AI39" s="294">
        <v>28.495000000000001</v>
      </c>
      <c r="AJ39" s="294">
        <v>22.927</v>
      </c>
      <c r="AK39" s="294">
        <v>33.622999999999998</v>
      </c>
      <c r="AL39" s="294">
        <v>26.99</v>
      </c>
      <c r="AM39" s="294">
        <v>30.771000000000001</v>
      </c>
      <c r="AN39" s="294">
        <v>24.675000000000001</v>
      </c>
      <c r="AO39" s="294">
        <v>25.225999999999999</v>
      </c>
      <c r="AP39" s="294">
        <v>19.266999999999999</v>
      </c>
      <c r="AQ39" s="294">
        <v>19.986000000000001</v>
      </c>
      <c r="AR39" s="294">
        <v>12.477</v>
      </c>
      <c r="AS39" s="294">
        <v>19.675999999999998</v>
      </c>
      <c r="AT39" s="294">
        <v>22.9</v>
      </c>
      <c r="AU39" s="294">
        <v>23.911000000000001</v>
      </c>
      <c r="AV39" s="294">
        <v>25.193000000000001</v>
      </c>
      <c r="AW39" s="294">
        <v>19.273</v>
      </c>
      <c r="AX39" s="294">
        <v>27.5</v>
      </c>
      <c r="AY39" s="294">
        <v>24.97</v>
      </c>
      <c r="AZ39" s="294">
        <v>20.881</v>
      </c>
      <c r="BA39" s="294">
        <v>24.623000000000001</v>
      </c>
      <c r="BB39" s="294">
        <v>13.888999999999999</v>
      </c>
      <c r="BC39" s="294">
        <v>18.803000000000001</v>
      </c>
      <c r="BD39" s="294">
        <v>24.123999999999999</v>
      </c>
      <c r="BE39" s="294">
        <v>23.199000000000002</v>
      </c>
      <c r="BF39" s="294">
        <v>15.362</v>
      </c>
      <c r="BG39" s="294">
        <v>23.962</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44228</v>
      </c>
      <c r="V40" s="290" t="s">
        <v>229</v>
      </c>
      <c r="W40" s="291" t="s">
        <v>229</v>
      </c>
      <c r="X40" s="292">
        <v>22.39</v>
      </c>
      <c r="Y40" s="293">
        <v>20.614000000000001</v>
      </c>
      <c r="Z40" s="294">
        <v>30.256</v>
      </c>
      <c r="AA40" s="294">
        <v>40.024999999999999</v>
      </c>
      <c r="AB40" s="294">
        <v>27.38</v>
      </c>
      <c r="AC40" s="294">
        <v>19.733000000000001</v>
      </c>
      <c r="AD40" s="294">
        <v>15.65</v>
      </c>
      <c r="AE40" s="294">
        <v>16.635999999999999</v>
      </c>
      <c r="AF40" s="294">
        <v>18.864000000000001</v>
      </c>
      <c r="AG40" s="294">
        <v>18.143999999999998</v>
      </c>
      <c r="AH40" s="294">
        <v>18.468</v>
      </c>
      <c r="AI40" s="294">
        <v>23.216999999999999</v>
      </c>
      <c r="AJ40" s="294">
        <v>22.802</v>
      </c>
      <c r="AK40" s="294">
        <v>30.222000000000001</v>
      </c>
      <c r="AL40" s="294">
        <v>22.036999999999999</v>
      </c>
      <c r="AM40" s="294">
        <v>26.454999999999998</v>
      </c>
      <c r="AN40" s="294">
        <v>23.824000000000002</v>
      </c>
      <c r="AO40" s="294">
        <v>25.224</v>
      </c>
      <c r="AP40" s="294">
        <v>18.989000000000001</v>
      </c>
      <c r="AQ40" s="294">
        <v>16.375</v>
      </c>
      <c r="AR40" s="294">
        <v>15.452999999999999</v>
      </c>
      <c r="AS40" s="294">
        <v>16.456</v>
      </c>
      <c r="AT40" s="294">
        <v>19.623000000000001</v>
      </c>
      <c r="AU40" s="294">
        <v>19.268999999999998</v>
      </c>
      <c r="AV40" s="294">
        <v>23.016999999999999</v>
      </c>
      <c r="AW40" s="294">
        <v>15.725</v>
      </c>
      <c r="AX40" s="294">
        <v>23.242999999999999</v>
      </c>
      <c r="AY40" s="294">
        <v>20.396999999999998</v>
      </c>
      <c r="AZ40" s="294">
        <v>17.170000000000002</v>
      </c>
      <c r="BA40" s="294">
        <v>20.405999999999999</v>
      </c>
      <c r="BB40" s="294">
        <v>11.544</v>
      </c>
      <c r="BC40" s="294">
        <v>17.850000000000001</v>
      </c>
      <c r="BD40" s="294">
        <v>22.803000000000001</v>
      </c>
      <c r="BE40" s="294">
        <v>19.536000000000001</v>
      </c>
      <c r="BF40" s="294">
        <v>12.849</v>
      </c>
      <c r="BG40" s="294">
        <v>20.065999999999999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44256</v>
      </c>
      <c r="V41" s="290" t="s">
        <v>229</v>
      </c>
      <c r="W41" s="291" t="s">
        <v>229</v>
      </c>
      <c r="X41" s="292">
        <v>36.020000000000003</v>
      </c>
      <c r="Y41" s="293">
        <v>21.056000000000001</v>
      </c>
      <c r="Z41" s="294">
        <v>44.180999999999997</v>
      </c>
      <c r="AA41" s="294">
        <v>71.251000000000005</v>
      </c>
      <c r="AB41" s="294">
        <v>32.103999999999999</v>
      </c>
      <c r="AC41" s="294">
        <v>28.582999999999998</v>
      </c>
      <c r="AD41" s="294">
        <v>42.042000000000002</v>
      </c>
      <c r="AE41" s="294">
        <v>26.468</v>
      </c>
      <c r="AF41" s="294">
        <v>27.314</v>
      </c>
      <c r="AG41" s="294">
        <v>28.532</v>
      </c>
      <c r="AH41" s="294">
        <v>32.704999999999998</v>
      </c>
      <c r="AI41" s="294">
        <v>40.987000000000002</v>
      </c>
      <c r="AJ41" s="294">
        <v>49.430999999999997</v>
      </c>
      <c r="AK41" s="294">
        <v>40.256999999999998</v>
      </c>
      <c r="AL41" s="294">
        <v>39.116999999999997</v>
      </c>
      <c r="AM41" s="294">
        <v>39.518999999999998</v>
      </c>
      <c r="AN41" s="294">
        <v>32.450000000000003</v>
      </c>
      <c r="AO41" s="294">
        <v>28.817</v>
      </c>
      <c r="AP41" s="294">
        <v>29.279</v>
      </c>
      <c r="AQ41" s="294">
        <v>19.968</v>
      </c>
      <c r="AR41" s="294">
        <v>24.709</v>
      </c>
      <c r="AS41" s="294">
        <v>45.152999999999999</v>
      </c>
      <c r="AT41" s="294">
        <v>22.67</v>
      </c>
      <c r="AU41" s="294">
        <v>26.532</v>
      </c>
      <c r="AV41" s="294">
        <v>55.481000000000002</v>
      </c>
      <c r="AW41" s="294">
        <v>16.265999999999998</v>
      </c>
      <c r="AX41" s="294">
        <v>42.819000000000003</v>
      </c>
      <c r="AY41" s="294">
        <v>23.869</v>
      </c>
      <c r="AZ41" s="294">
        <v>30.298999999999999</v>
      </c>
      <c r="BA41" s="294">
        <v>38.662999999999997</v>
      </c>
      <c r="BB41" s="294">
        <v>18.385999999999999</v>
      </c>
      <c r="BC41" s="294">
        <v>19.695</v>
      </c>
      <c r="BD41" s="294">
        <v>40.014000000000003</v>
      </c>
      <c r="BE41" s="294">
        <v>21.266999999999999</v>
      </c>
      <c r="BF41" s="294">
        <v>22.861999999999998</v>
      </c>
      <c r="BG41" s="294">
        <v>31.670999999999999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U:\Current Projects\API\CBRFC Ensemble\</v>
      </c>
      <c r="O42" s="302"/>
      <c r="P42" s="302"/>
      <c r="U42" s="289">
        <f t="shared" si="1"/>
        <v>44287</v>
      </c>
      <c r="V42" s="290" t="s">
        <v>229</v>
      </c>
      <c r="W42" s="291" t="s">
        <v>229</v>
      </c>
      <c r="X42" s="292">
        <v>77.08</v>
      </c>
      <c r="Y42" s="293">
        <v>44.856999999999999</v>
      </c>
      <c r="Z42" s="294">
        <v>97.012</v>
      </c>
      <c r="AA42" s="294">
        <v>122.277</v>
      </c>
      <c r="AB42" s="294">
        <v>83.412000000000006</v>
      </c>
      <c r="AC42" s="294">
        <v>65.198999999999998</v>
      </c>
      <c r="AD42" s="294">
        <v>103.35</v>
      </c>
      <c r="AE42" s="294">
        <v>57.198</v>
      </c>
      <c r="AF42" s="294">
        <v>51.515999999999998</v>
      </c>
      <c r="AG42" s="294">
        <v>73.953999999999994</v>
      </c>
      <c r="AH42" s="294">
        <v>93.384</v>
      </c>
      <c r="AI42" s="294">
        <v>78.164000000000001</v>
      </c>
      <c r="AJ42" s="294">
        <v>60.905000000000001</v>
      </c>
      <c r="AK42" s="294">
        <v>89.328999999999994</v>
      </c>
      <c r="AL42" s="294">
        <v>79.037000000000006</v>
      </c>
      <c r="AM42" s="294">
        <v>57.563000000000002</v>
      </c>
      <c r="AN42" s="294">
        <v>42.567</v>
      </c>
      <c r="AO42" s="294">
        <v>73.783000000000001</v>
      </c>
      <c r="AP42" s="294">
        <v>56.731000000000002</v>
      </c>
      <c r="AQ42" s="294">
        <v>50.893999999999998</v>
      </c>
      <c r="AR42" s="294">
        <v>49.127000000000002</v>
      </c>
      <c r="AS42" s="294">
        <v>90.656000000000006</v>
      </c>
      <c r="AT42" s="294">
        <v>57.661999999999999</v>
      </c>
      <c r="AU42" s="294">
        <v>81.194000000000003</v>
      </c>
      <c r="AV42" s="294">
        <v>77.123999999999995</v>
      </c>
      <c r="AW42" s="294">
        <v>51.709000000000003</v>
      </c>
      <c r="AX42" s="294">
        <v>67.921000000000006</v>
      </c>
      <c r="AY42" s="294">
        <v>55.704999999999998</v>
      </c>
      <c r="AZ42" s="294">
        <v>67.102999999999994</v>
      </c>
      <c r="BA42" s="294">
        <v>80.41</v>
      </c>
      <c r="BB42" s="294">
        <v>40.372</v>
      </c>
      <c r="BC42" s="294">
        <v>48.896999999999998</v>
      </c>
      <c r="BD42" s="294">
        <v>74.734999999999999</v>
      </c>
      <c r="BE42" s="294">
        <v>49.156999999999996</v>
      </c>
      <c r="BF42" s="294">
        <v>40.241</v>
      </c>
      <c r="BG42" s="294">
        <v>38.280999999999999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44317</v>
      </c>
      <c r="V43" s="290" t="s">
        <v>229</v>
      </c>
      <c r="W43" s="291" t="s">
        <v>229</v>
      </c>
      <c r="X43" s="292">
        <v>221.07</v>
      </c>
      <c r="Y43" s="293">
        <v>448.60899999999998</v>
      </c>
      <c r="Z43" s="294">
        <v>380.00700000000001</v>
      </c>
      <c r="AA43" s="294">
        <v>326.28399999999999</v>
      </c>
      <c r="AB43" s="294">
        <v>291.89999999999998</v>
      </c>
      <c r="AC43" s="294">
        <v>146.08600000000001</v>
      </c>
      <c r="AD43" s="294">
        <v>181.15700000000001</v>
      </c>
      <c r="AE43" s="294">
        <v>113.643</v>
      </c>
      <c r="AF43" s="294">
        <v>158.43100000000001</v>
      </c>
      <c r="AG43" s="294">
        <v>200.33199999999999</v>
      </c>
      <c r="AH43" s="294">
        <v>273.93299999999999</v>
      </c>
      <c r="AI43" s="294">
        <v>214.13900000000001</v>
      </c>
      <c r="AJ43" s="294">
        <v>187.91499999999999</v>
      </c>
      <c r="AK43" s="294">
        <v>352.01100000000002</v>
      </c>
      <c r="AL43" s="294">
        <v>311.40199999999999</v>
      </c>
      <c r="AM43" s="294">
        <v>189.99299999999999</v>
      </c>
      <c r="AN43" s="294">
        <v>189.55699999999999</v>
      </c>
      <c r="AO43" s="294">
        <v>222.96600000000001</v>
      </c>
      <c r="AP43" s="294">
        <v>238.04300000000001</v>
      </c>
      <c r="AQ43" s="294">
        <v>72.603999999999999</v>
      </c>
      <c r="AR43" s="294">
        <v>147.13399999999999</v>
      </c>
      <c r="AS43" s="294">
        <v>210.596</v>
      </c>
      <c r="AT43" s="294">
        <v>243.80600000000001</v>
      </c>
      <c r="AU43" s="294">
        <v>205.852</v>
      </c>
      <c r="AV43" s="294">
        <v>214.387</v>
      </c>
      <c r="AW43" s="294">
        <v>247.078</v>
      </c>
      <c r="AX43" s="294">
        <v>273.05700000000002</v>
      </c>
      <c r="AY43" s="294">
        <v>108.785</v>
      </c>
      <c r="AZ43" s="294">
        <v>141.25</v>
      </c>
      <c r="BA43" s="294">
        <v>119.851</v>
      </c>
      <c r="BB43" s="294">
        <v>104.03400000000001</v>
      </c>
      <c r="BC43" s="294">
        <v>221.71299999999999</v>
      </c>
      <c r="BD43" s="294">
        <v>181.06200000000001</v>
      </c>
      <c r="BE43" s="294">
        <v>108.749</v>
      </c>
      <c r="BF43" s="294">
        <v>145.12200000000001</v>
      </c>
      <c r="BG43" s="294">
        <v>133.751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44348</v>
      </c>
      <c r="V44" s="290" t="s">
        <v>229</v>
      </c>
      <c r="W44" s="291" t="s">
        <v>229</v>
      </c>
      <c r="X44" s="292">
        <v>261.05</v>
      </c>
      <c r="Y44" s="293">
        <v>679.173</v>
      </c>
      <c r="Z44" s="294">
        <v>397.50200000000001</v>
      </c>
      <c r="AA44" s="294">
        <v>402.68200000000002</v>
      </c>
      <c r="AB44" s="294">
        <v>276.96800000000002</v>
      </c>
      <c r="AC44" s="294">
        <v>173.89699999999999</v>
      </c>
      <c r="AD44" s="294">
        <v>150.149</v>
      </c>
      <c r="AE44" s="294">
        <v>174.00399999999999</v>
      </c>
      <c r="AF44" s="294">
        <v>275.49599999999998</v>
      </c>
      <c r="AG44" s="294">
        <v>168.477</v>
      </c>
      <c r="AH44" s="294">
        <v>413.661</v>
      </c>
      <c r="AI44" s="294">
        <v>223.77600000000001</v>
      </c>
      <c r="AJ44" s="294">
        <v>543.69399999999996</v>
      </c>
      <c r="AK44" s="294">
        <v>312.50700000000001</v>
      </c>
      <c r="AL44" s="294">
        <v>512.23900000000003</v>
      </c>
      <c r="AM44" s="294">
        <v>198.386</v>
      </c>
      <c r="AN44" s="294">
        <v>337.73500000000001</v>
      </c>
      <c r="AO44" s="294">
        <v>155.04599999999999</v>
      </c>
      <c r="AP44" s="294">
        <v>196.464</v>
      </c>
      <c r="AQ44" s="294">
        <v>54.146000000000001</v>
      </c>
      <c r="AR44" s="294">
        <v>221.691</v>
      </c>
      <c r="AS44" s="294">
        <v>139.58799999999999</v>
      </c>
      <c r="AT44" s="294">
        <v>282.99099999999999</v>
      </c>
      <c r="AU44" s="294">
        <v>197.209</v>
      </c>
      <c r="AV44" s="294">
        <v>173.535</v>
      </c>
      <c r="AW44" s="294">
        <v>480.62299999999999</v>
      </c>
      <c r="AX44" s="294">
        <v>275.79000000000002</v>
      </c>
      <c r="AY44" s="294">
        <v>249.874</v>
      </c>
      <c r="AZ44" s="294">
        <v>425.30599999999998</v>
      </c>
      <c r="BA44" s="294">
        <v>47.719000000000001</v>
      </c>
      <c r="BB44" s="294">
        <v>145.04300000000001</v>
      </c>
      <c r="BC44" s="294">
        <v>332.017</v>
      </c>
      <c r="BD44" s="294">
        <v>322.09899999999999</v>
      </c>
      <c r="BE44" s="294">
        <v>111.04300000000001</v>
      </c>
      <c r="BF44" s="294">
        <v>290.964</v>
      </c>
      <c r="BG44" s="294">
        <v>366.08199999999999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44378</v>
      </c>
      <c r="V45" s="290" t="s">
        <v>229</v>
      </c>
      <c r="W45" s="291" t="s">
        <v>229</v>
      </c>
      <c r="X45" s="292">
        <v>116.85</v>
      </c>
      <c r="Y45" s="293">
        <v>322.15499999999997</v>
      </c>
      <c r="Z45" s="294">
        <v>128.381</v>
      </c>
      <c r="AA45" s="294">
        <v>169.41499999999999</v>
      </c>
      <c r="AB45" s="294">
        <v>96.164000000000001</v>
      </c>
      <c r="AC45" s="294">
        <v>68.311999999999998</v>
      </c>
      <c r="AD45" s="294">
        <v>64.778000000000006</v>
      </c>
      <c r="AE45" s="294">
        <v>72.150000000000006</v>
      </c>
      <c r="AF45" s="294">
        <v>132.542</v>
      </c>
      <c r="AG45" s="294">
        <v>66.278000000000006</v>
      </c>
      <c r="AH45" s="294">
        <v>197.94300000000001</v>
      </c>
      <c r="AI45" s="294">
        <v>71.947999999999993</v>
      </c>
      <c r="AJ45" s="294">
        <v>502.09</v>
      </c>
      <c r="AK45" s="294">
        <v>121.946</v>
      </c>
      <c r="AL45" s="294">
        <v>189.131</v>
      </c>
      <c r="AM45" s="294">
        <v>99.105000000000004</v>
      </c>
      <c r="AN45" s="294">
        <v>215.17</v>
      </c>
      <c r="AO45" s="294">
        <v>49.28</v>
      </c>
      <c r="AP45" s="294">
        <v>58.042000000000002</v>
      </c>
      <c r="AQ45" s="294">
        <v>21.68</v>
      </c>
      <c r="AR45" s="294">
        <v>64.882999999999996</v>
      </c>
      <c r="AS45" s="294">
        <v>52.52</v>
      </c>
      <c r="AT45" s="294">
        <v>116.34</v>
      </c>
      <c r="AU45" s="294">
        <v>75.435000000000002</v>
      </c>
      <c r="AV45" s="294">
        <v>63.993000000000002</v>
      </c>
      <c r="AW45" s="294">
        <v>210.767</v>
      </c>
      <c r="AX45" s="294">
        <v>145.25200000000001</v>
      </c>
      <c r="AY45" s="294">
        <v>76.671999999999997</v>
      </c>
      <c r="AZ45" s="294">
        <v>216.92699999999999</v>
      </c>
      <c r="BA45" s="294">
        <v>24.401</v>
      </c>
      <c r="BB45" s="294">
        <v>51.581000000000003</v>
      </c>
      <c r="BC45" s="294">
        <v>106.02200000000001</v>
      </c>
      <c r="BD45" s="294">
        <v>100.282</v>
      </c>
      <c r="BE45" s="294">
        <v>43.244999999999997</v>
      </c>
      <c r="BF45" s="294">
        <v>172.08</v>
      </c>
      <c r="BG45" s="294">
        <v>216.393</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44409</v>
      </c>
      <c r="V46" s="290" t="s">
        <v>229</v>
      </c>
      <c r="W46" s="291" t="s">
        <v>229</v>
      </c>
      <c r="X46" s="292">
        <v>63.46</v>
      </c>
      <c r="Y46" s="293">
        <v>120.468</v>
      </c>
      <c r="Z46" s="294">
        <v>58.908000000000001</v>
      </c>
      <c r="AA46" s="294">
        <v>64.792000000000002</v>
      </c>
      <c r="AB46" s="294">
        <v>53.030999999999999</v>
      </c>
      <c r="AC46" s="294">
        <v>40.642000000000003</v>
      </c>
      <c r="AD46" s="294">
        <v>48.436</v>
      </c>
      <c r="AE46" s="294">
        <v>37.472999999999999</v>
      </c>
      <c r="AF46" s="294">
        <v>55.929000000000002</v>
      </c>
      <c r="AG46" s="294">
        <v>51.2</v>
      </c>
      <c r="AH46" s="294">
        <v>66.637</v>
      </c>
      <c r="AI46" s="294">
        <v>41.15</v>
      </c>
      <c r="AJ46" s="294">
        <v>136.054</v>
      </c>
      <c r="AK46" s="294">
        <v>51.744999999999997</v>
      </c>
      <c r="AL46" s="294">
        <v>79.867999999999995</v>
      </c>
      <c r="AM46" s="294">
        <v>46.887</v>
      </c>
      <c r="AN46" s="294">
        <v>82.655000000000001</v>
      </c>
      <c r="AO46" s="294">
        <v>39.984999999999999</v>
      </c>
      <c r="AP46" s="294">
        <v>44.32</v>
      </c>
      <c r="AQ46" s="294">
        <v>17.253</v>
      </c>
      <c r="AR46" s="294">
        <v>37.506</v>
      </c>
      <c r="AS46" s="294">
        <v>33.000999999999998</v>
      </c>
      <c r="AT46" s="294">
        <v>54.055</v>
      </c>
      <c r="AU46" s="294">
        <v>51.460999999999999</v>
      </c>
      <c r="AV46" s="294">
        <v>44.118000000000002</v>
      </c>
      <c r="AW46" s="294">
        <v>74.131</v>
      </c>
      <c r="AX46" s="294">
        <v>54.226999999999997</v>
      </c>
      <c r="AY46" s="294">
        <v>44.65</v>
      </c>
      <c r="AZ46" s="294">
        <v>65.349999999999994</v>
      </c>
      <c r="BA46" s="294">
        <v>23.353000000000002</v>
      </c>
      <c r="BB46" s="294">
        <v>35.898000000000003</v>
      </c>
      <c r="BC46" s="294">
        <v>51.679000000000002</v>
      </c>
      <c r="BD46" s="294">
        <v>42.292000000000002</v>
      </c>
      <c r="BE46" s="294">
        <v>28.029</v>
      </c>
      <c r="BF46" s="294">
        <v>87.751000000000005</v>
      </c>
      <c r="BG46" s="294">
        <v>82.415000000000006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44440</v>
      </c>
      <c r="V47" s="290" t="s">
        <v>229</v>
      </c>
      <c r="W47" s="291" t="s">
        <v>229</v>
      </c>
      <c r="X47" s="292">
        <v>38.04</v>
      </c>
      <c r="Y47" s="293">
        <v>67.882999999999996</v>
      </c>
      <c r="Z47" s="294">
        <v>56.463999999999999</v>
      </c>
      <c r="AA47" s="294">
        <v>62.320999999999998</v>
      </c>
      <c r="AB47" s="294">
        <v>41.317</v>
      </c>
      <c r="AC47" s="294">
        <v>39.142000000000003</v>
      </c>
      <c r="AD47" s="294">
        <v>32.707000000000001</v>
      </c>
      <c r="AE47" s="294">
        <v>30.908999999999999</v>
      </c>
      <c r="AF47" s="294">
        <v>34.692</v>
      </c>
      <c r="AG47" s="294">
        <v>41.338999999999999</v>
      </c>
      <c r="AH47" s="294">
        <v>55.813000000000002</v>
      </c>
      <c r="AI47" s="294">
        <v>36.668999999999997</v>
      </c>
      <c r="AJ47" s="294">
        <v>63.738</v>
      </c>
      <c r="AK47" s="294">
        <v>40.283999999999999</v>
      </c>
      <c r="AL47" s="294">
        <v>56.366</v>
      </c>
      <c r="AM47" s="294">
        <v>32.701000000000001</v>
      </c>
      <c r="AN47" s="294">
        <v>45</v>
      </c>
      <c r="AO47" s="294">
        <v>32.585999999999999</v>
      </c>
      <c r="AP47" s="294">
        <v>30.276</v>
      </c>
      <c r="AQ47" s="294">
        <v>19.047999999999998</v>
      </c>
      <c r="AR47" s="294">
        <v>52.787999999999997</v>
      </c>
      <c r="AS47" s="294">
        <v>32.758000000000003</v>
      </c>
      <c r="AT47" s="294">
        <v>35.624000000000002</v>
      </c>
      <c r="AU47" s="294">
        <v>38.100999999999999</v>
      </c>
      <c r="AV47" s="294">
        <v>40.767000000000003</v>
      </c>
      <c r="AW47" s="294">
        <v>44.500999999999998</v>
      </c>
      <c r="AX47" s="294">
        <v>37.712000000000003</v>
      </c>
      <c r="AY47" s="294">
        <v>29.109000000000002</v>
      </c>
      <c r="AZ47" s="294">
        <v>38.716000000000001</v>
      </c>
      <c r="BA47" s="294">
        <v>21.2</v>
      </c>
      <c r="BB47" s="294">
        <v>52.991999999999997</v>
      </c>
      <c r="BC47" s="294">
        <v>45.758000000000003</v>
      </c>
      <c r="BD47" s="294">
        <v>34.183</v>
      </c>
      <c r="BE47" s="294">
        <v>24.056999999999999</v>
      </c>
      <c r="BF47" s="294">
        <v>71.697999999999993</v>
      </c>
      <c r="BG47" s="294">
        <v>41.042999999999999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44470</v>
      </c>
      <c r="V48" s="290" t="s">
        <v>229</v>
      </c>
      <c r="W48" s="291" t="s">
        <v>229</v>
      </c>
      <c r="X48" s="292">
        <v>38.25</v>
      </c>
      <c r="Y48" s="293">
        <v>57.37</v>
      </c>
      <c r="Z48" s="294">
        <v>86.043000000000006</v>
      </c>
      <c r="AA48" s="294">
        <v>68.415000000000006</v>
      </c>
      <c r="AB48" s="294">
        <v>32.530999999999999</v>
      </c>
      <c r="AC48" s="294">
        <v>30.132000000000001</v>
      </c>
      <c r="AD48" s="294">
        <v>30.565000000000001</v>
      </c>
      <c r="AE48" s="294">
        <v>46.746000000000002</v>
      </c>
      <c r="AF48" s="294">
        <v>29.097999999999999</v>
      </c>
      <c r="AG48" s="294">
        <v>28.236999999999998</v>
      </c>
      <c r="AH48" s="294">
        <v>47.578000000000003</v>
      </c>
      <c r="AI48" s="294">
        <v>32.880000000000003</v>
      </c>
      <c r="AJ48" s="294">
        <v>56.762</v>
      </c>
      <c r="AK48" s="294">
        <v>45.018000000000001</v>
      </c>
      <c r="AL48" s="294">
        <v>58.155999999999999</v>
      </c>
      <c r="AM48" s="294">
        <v>37.886000000000003</v>
      </c>
      <c r="AN48" s="294">
        <v>36.165999999999997</v>
      </c>
      <c r="AO48" s="294">
        <v>27.635999999999999</v>
      </c>
      <c r="AP48" s="294">
        <v>26.783000000000001</v>
      </c>
      <c r="AQ48" s="294">
        <v>26.37</v>
      </c>
      <c r="AR48" s="294">
        <v>34.048000000000002</v>
      </c>
      <c r="AS48" s="294">
        <v>30.626999999999999</v>
      </c>
      <c r="AT48" s="294">
        <v>48.209000000000003</v>
      </c>
      <c r="AU48" s="294">
        <v>58.529000000000003</v>
      </c>
      <c r="AV48" s="294">
        <v>37.61</v>
      </c>
      <c r="AW48" s="294">
        <v>38.75</v>
      </c>
      <c r="AX48" s="294">
        <v>36.973999999999997</v>
      </c>
      <c r="AY48" s="294">
        <v>29.071000000000002</v>
      </c>
      <c r="AZ48" s="294">
        <v>36.933</v>
      </c>
      <c r="BA48" s="294">
        <v>19.622</v>
      </c>
      <c r="BB48" s="294">
        <v>47.585000000000001</v>
      </c>
      <c r="BC48" s="294">
        <v>56.701999999999998</v>
      </c>
      <c r="BD48" s="294">
        <v>28.905000000000001</v>
      </c>
      <c r="BE48" s="294">
        <v>24.045000000000002</v>
      </c>
      <c r="BF48" s="294">
        <v>44.837000000000003</v>
      </c>
      <c r="BG48" s="294">
        <v>34.027999999999999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44501</v>
      </c>
      <c r="V49" s="290" t="s">
        <v>229</v>
      </c>
      <c r="W49" s="291" t="s">
        <v>229</v>
      </c>
      <c r="X49" s="292">
        <v>31.12</v>
      </c>
      <c r="Y49" s="293">
        <v>46.323999999999998</v>
      </c>
      <c r="Z49" s="294">
        <v>50.177</v>
      </c>
      <c r="AA49" s="294">
        <v>47.156999999999996</v>
      </c>
      <c r="AB49" s="294">
        <v>30.478999999999999</v>
      </c>
      <c r="AC49" s="294">
        <v>23.533999999999999</v>
      </c>
      <c r="AD49" s="294">
        <v>24.643999999999998</v>
      </c>
      <c r="AE49" s="294">
        <v>39.121000000000002</v>
      </c>
      <c r="AF49" s="294">
        <v>26.686</v>
      </c>
      <c r="AG49" s="294">
        <v>23.751000000000001</v>
      </c>
      <c r="AH49" s="294">
        <v>36.86</v>
      </c>
      <c r="AI49" s="294">
        <v>29.934999999999999</v>
      </c>
      <c r="AJ49" s="294">
        <v>43.107999999999997</v>
      </c>
      <c r="AK49" s="294">
        <v>35.343000000000004</v>
      </c>
      <c r="AL49" s="294">
        <v>41.198</v>
      </c>
      <c r="AM49" s="294">
        <v>31.071999999999999</v>
      </c>
      <c r="AN49" s="294">
        <v>28.8</v>
      </c>
      <c r="AO49" s="294">
        <v>24.099</v>
      </c>
      <c r="AP49" s="294">
        <v>26.509</v>
      </c>
      <c r="AQ49" s="294">
        <v>16.37</v>
      </c>
      <c r="AR49" s="294">
        <v>24.052</v>
      </c>
      <c r="AS49" s="294">
        <v>25.902999999999999</v>
      </c>
      <c r="AT49" s="294">
        <v>36.436</v>
      </c>
      <c r="AU49" s="294">
        <v>39.326999999999998</v>
      </c>
      <c r="AV49" s="294">
        <v>28.509</v>
      </c>
      <c r="AW49" s="294">
        <v>33.375</v>
      </c>
      <c r="AX49" s="294">
        <v>33.768999999999998</v>
      </c>
      <c r="AY49" s="294">
        <v>28.550999999999998</v>
      </c>
      <c r="AZ49" s="294">
        <v>30.606000000000002</v>
      </c>
      <c r="BA49" s="294">
        <v>16.556000000000001</v>
      </c>
      <c r="BB49" s="294">
        <v>27.584</v>
      </c>
      <c r="BC49" s="294">
        <v>35.003</v>
      </c>
      <c r="BD49" s="294">
        <v>27.013000000000002</v>
      </c>
      <c r="BE49" s="294">
        <v>22.131</v>
      </c>
      <c r="BF49" s="294">
        <v>30.742999999999999</v>
      </c>
      <c r="BG49" s="294">
        <v>29.012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44531</v>
      </c>
      <c r="V50" s="290" t="s">
        <v>229</v>
      </c>
      <c r="W50" s="291" t="s">
        <v>229</v>
      </c>
      <c r="X50" s="292">
        <v>25.64</v>
      </c>
      <c r="Y50" s="293">
        <v>40.777000000000001</v>
      </c>
      <c r="Z50" s="294">
        <v>36.168999999999997</v>
      </c>
      <c r="AA50" s="294">
        <v>36.234999999999999</v>
      </c>
      <c r="AB50" s="294">
        <v>27.472999999999999</v>
      </c>
      <c r="AC50" s="294">
        <v>21.542000000000002</v>
      </c>
      <c r="AD50" s="294">
        <v>22.242000000000001</v>
      </c>
      <c r="AE50" s="294">
        <v>27.763000000000002</v>
      </c>
      <c r="AF50" s="294">
        <v>24.350999999999999</v>
      </c>
      <c r="AG50" s="294">
        <v>21.91</v>
      </c>
      <c r="AH50" s="294">
        <v>31.972000000000001</v>
      </c>
      <c r="AI50" s="294">
        <v>25.811</v>
      </c>
      <c r="AJ50" s="294">
        <v>38.945</v>
      </c>
      <c r="AK50" s="294">
        <v>31.556000000000001</v>
      </c>
      <c r="AL50" s="294">
        <v>34.362000000000002</v>
      </c>
      <c r="AM50" s="294">
        <v>29.14</v>
      </c>
      <c r="AN50" s="294">
        <v>26.57</v>
      </c>
      <c r="AO50" s="294">
        <v>21.670999999999999</v>
      </c>
      <c r="AP50" s="294">
        <v>22.792000000000002</v>
      </c>
      <c r="AQ50" s="294">
        <v>13.875999999999999</v>
      </c>
      <c r="AR50" s="294">
        <v>22.295999999999999</v>
      </c>
      <c r="AS50" s="294">
        <v>21.925000000000001</v>
      </c>
      <c r="AT50" s="294">
        <v>27.638999999999999</v>
      </c>
      <c r="AU50" s="294">
        <v>28.332999999999998</v>
      </c>
      <c r="AV50" s="294">
        <v>22.603000000000002</v>
      </c>
      <c r="AW50" s="294">
        <v>30.672000000000001</v>
      </c>
      <c r="AX50" s="294">
        <v>28.442</v>
      </c>
      <c r="AY50" s="294">
        <v>24.22</v>
      </c>
      <c r="AZ50" s="294">
        <v>27.532</v>
      </c>
      <c r="BA50" s="294">
        <v>15.433999999999999</v>
      </c>
      <c r="BB50" s="294">
        <v>21.815000000000001</v>
      </c>
      <c r="BC50" s="294">
        <v>27.332000000000001</v>
      </c>
      <c r="BD50" s="294">
        <v>25.417000000000002</v>
      </c>
      <c r="BE50" s="294">
        <v>18.021000000000001</v>
      </c>
      <c r="BF50" s="294">
        <v>26.93</v>
      </c>
      <c r="BG50" s="294">
        <v>27.649000000000001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44562</v>
      </c>
      <c r="V51" s="290" t="s">
        <v>229</v>
      </c>
      <c r="W51" s="291" t="s">
        <v>229</v>
      </c>
      <c r="X51" s="292">
        <v>24.31</v>
      </c>
      <c r="Y51" s="293">
        <v>36.518000000000001</v>
      </c>
      <c r="Z51" s="294">
        <v>31.265999999999998</v>
      </c>
      <c r="AA51" s="294">
        <v>30.565999999999999</v>
      </c>
      <c r="AB51" s="294">
        <v>24.414000000000001</v>
      </c>
      <c r="AC51" s="294">
        <v>19.321999999999999</v>
      </c>
      <c r="AD51" s="294">
        <v>19.937000000000001</v>
      </c>
      <c r="AE51" s="294">
        <v>22.01</v>
      </c>
      <c r="AF51" s="294">
        <v>21.332999999999998</v>
      </c>
      <c r="AG51" s="294">
        <v>19.956</v>
      </c>
      <c r="AH51" s="294">
        <v>28.611000000000001</v>
      </c>
      <c r="AI51" s="294">
        <v>22.975999999999999</v>
      </c>
      <c r="AJ51" s="294">
        <v>33.945999999999998</v>
      </c>
      <c r="AK51" s="294">
        <v>27.123000000000001</v>
      </c>
      <c r="AL51" s="294">
        <v>30.864000000000001</v>
      </c>
      <c r="AM51" s="294">
        <v>25.116</v>
      </c>
      <c r="AN51" s="294">
        <v>25.74</v>
      </c>
      <c r="AO51" s="294">
        <v>19.393999999999998</v>
      </c>
      <c r="AP51" s="294">
        <v>20.135999999999999</v>
      </c>
      <c r="AQ51" s="294">
        <v>12.532</v>
      </c>
      <c r="AR51" s="294">
        <v>19.776</v>
      </c>
      <c r="AS51" s="294">
        <v>22.815000000000001</v>
      </c>
      <c r="AT51" s="294">
        <v>23.901</v>
      </c>
      <c r="AU51" s="294">
        <v>25.39</v>
      </c>
      <c r="AV51" s="294">
        <v>19.577999999999999</v>
      </c>
      <c r="AW51" s="294">
        <v>27.63</v>
      </c>
      <c r="AX51" s="294">
        <v>25.027000000000001</v>
      </c>
      <c r="AY51" s="294">
        <v>21.547999999999998</v>
      </c>
      <c r="AZ51" s="294">
        <v>24.888999999999999</v>
      </c>
      <c r="BA51" s="294">
        <v>13.898</v>
      </c>
      <c r="BB51" s="294">
        <v>19.193999999999999</v>
      </c>
      <c r="BC51" s="294">
        <v>24.039000000000001</v>
      </c>
      <c r="BD51" s="294">
        <v>23.327000000000002</v>
      </c>
      <c r="BE51" s="294">
        <v>15.657</v>
      </c>
      <c r="BF51" s="294">
        <v>24.030999999999999</v>
      </c>
      <c r="BG51" s="294">
        <v>26.777000000000001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44593</v>
      </c>
      <c r="V52" s="290" t="s">
        <v>229</v>
      </c>
      <c r="W52" s="291" t="s">
        <v>229</v>
      </c>
      <c r="X52" s="292">
        <v>22.39</v>
      </c>
      <c r="Y52" s="293">
        <v>30.361999999999998</v>
      </c>
      <c r="Z52" s="294">
        <v>40.006999999999998</v>
      </c>
      <c r="AA52" s="294">
        <v>27.914999999999999</v>
      </c>
      <c r="AB52" s="294">
        <v>19.969000000000001</v>
      </c>
      <c r="AC52" s="294">
        <v>15.907999999999999</v>
      </c>
      <c r="AD52" s="294">
        <v>16.896999999999998</v>
      </c>
      <c r="AE52" s="294">
        <v>19.021000000000001</v>
      </c>
      <c r="AF52" s="294">
        <v>18.222000000000001</v>
      </c>
      <c r="AG52" s="294">
        <v>18.395</v>
      </c>
      <c r="AH52" s="294">
        <v>23.314</v>
      </c>
      <c r="AI52" s="294">
        <v>22.841000000000001</v>
      </c>
      <c r="AJ52" s="294">
        <v>30.218</v>
      </c>
      <c r="AK52" s="294">
        <v>22.15</v>
      </c>
      <c r="AL52" s="294">
        <v>26.532</v>
      </c>
      <c r="AM52" s="294">
        <v>24.222999999999999</v>
      </c>
      <c r="AN52" s="294">
        <v>25.709</v>
      </c>
      <c r="AO52" s="294">
        <v>19.105</v>
      </c>
      <c r="AP52" s="294">
        <v>16.5</v>
      </c>
      <c r="AQ52" s="294">
        <v>15.510999999999999</v>
      </c>
      <c r="AR52" s="294">
        <v>16.388000000000002</v>
      </c>
      <c r="AS52" s="294">
        <v>19.559000000000001</v>
      </c>
      <c r="AT52" s="294">
        <v>19.260999999999999</v>
      </c>
      <c r="AU52" s="294">
        <v>23.199000000000002</v>
      </c>
      <c r="AV52" s="294">
        <v>15.978</v>
      </c>
      <c r="AW52" s="294">
        <v>23.353000000000002</v>
      </c>
      <c r="AX52" s="294">
        <v>20.446000000000002</v>
      </c>
      <c r="AY52" s="294">
        <v>17.728000000000002</v>
      </c>
      <c r="AZ52" s="294">
        <v>20.548999999999999</v>
      </c>
      <c r="BA52" s="294">
        <v>11.551</v>
      </c>
      <c r="BB52" s="294">
        <v>18.167000000000002</v>
      </c>
      <c r="BC52" s="294">
        <v>22.727</v>
      </c>
      <c r="BD52" s="294">
        <v>19.395</v>
      </c>
      <c r="BE52" s="294">
        <v>13.096</v>
      </c>
      <c r="BF52" s="294">
        <v>20.126999999999999</v>
      </c>
      <c r="BG52" s="294">
        <v>20.544</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44621</v>
      </c>
      <c r="V53" s="290" t="s">
        <v>229</v>
      </c>
      <c r="W53" s="291" t="s">
        <v>229</v>
      </c>
      <c r="X53" s="292">
        <v>36.020000000000003</v>
      </c>
      <c r="Y53" s="293">
        <v>44.317</v>
      </c>
      <c r="Z53" s="294">
        <v>71.236000000000004</v>
      </c>
      <c r="AA53" s="294">
        <v>32.691000000000003</v>
      </c>
      <c r="AB53" s="294">
        <v>28.11</v>
      </c>
      <c r="AC53" s="294">
        <v>42.372</v>
      </c>
      <c r="AD53" s="294">
        <v>26.771000000000001</v>
      </c>
      <c r="AE53" s="294">
        <v>27.498000000000001</v>
      </c>
      <c r="AF53" s="294">
        <v>28.07</v>
      </c>
      <c r="AG53" s="294">
        <v>32.603999999999999</v>
      </c>
      <c r="AH53" s="294">
        <v>41.113999999999997</v>
      </c>
      <c r="AI53" s="294">
        <v>49.456000000000003</v>
      </c>
      <c r="AJ53" s="294">
        <v>40.090000000000003</v>
      </c>
      <c r="AK53" s="294">
        <v>39.277000000000001</v>
      </c>
      <c r="AL53" s="294">
        <v>39.61</v>
      </c>
      <c r="AM53" s="294">
        <v>32.881999999999998</v>
      </c>
      <c r="AN53" s="294">
        <v>29.030999999999999</v>
      </c>
      <c r="AO53" s="294">
        <v>29.419</v>
      </c>
      <c r="AP53" s="294">
        <v>20.105</v>
      </c>
      <c r="AQ53" s="294">
        <v>24.792000000000002</v>
      </c>
      <c r="AR53" s="294">
        <v>43.853000000000002</v>
      </c>
      <c r="AS53" s="294">
        <v>22.594000000000001</v>
      </c>
      <c r="AT53" s="294">
        <v>26.529</v>
      </c>
      <c r="AU53" s="294">
        <v>55.738999999999997</v>
      </c>
      <c r="AV53" s="294">
        <v>16.288</v>
      </c>
      <c r="AW53" s="294">
        <v>42.960999999999999</v>
      </c>
      <c r="AX53" s="294">
        <v>23.928999999999998</v>
      </c>
      <c r="AY53" s="294">
        <v>31.015000000000001</v>
      </c>
      <c r="AZ53" s="294">
        <v>37.429000000000002</v>
      </c>
      <c r="BA53" s="294">
        <v>18.391999999999999</v>
      </c>
      <c r="BB53" s="294">
        <v>20.041</v>
      </c>
      <c r="BC53" s="294">
        <v>39.918999999999997</v>
      </c>
      <c r="BD53" s="294">
        <v>21.225000000000001</v>
      </c>
      <c r="BE53" s="294">
        <v>23.125</v>
      </c>
      <c r="BF53" s="294">
        <v>31.728999999999999</v>
      </c>
      <c r="BG53" s="294">
        <v>20.937000000000001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44652</v>
      </c>
      <c r="V54" s="290" t="s">
        <v>229</v>
      </c>
      <c r="W54" s="291" t="s">
        <v>229</v>
      </c>
      <c r="X54" s="292">
        <v>77.08</v>
      </c>
      <c r="Y54" s="293">
        <v>97.188000000000002</v>
      </c>
      <c r="Z54" s="294">
        <v>122.283</v>
      </c>
      <c r="AA54" s="294">
        <v>84.245999999999995</v>
      </c>
      <c r="AB54" s="294">
        <v>64.037000000000006</v>
      </c>
      <c r="AC54" s="294">
        <v>103.79300000000001</v>
      </c>
      <c r="AD54" s="294">
        <v>57.578000000000003</v>
      </c>
      <c r="AE54" s="294">
        <v>51.719000000000001</v>
      </c>
      <c r="AF54" s="294">
        <v>70.391999999999996</v>
      </c>
      <c r="AG54" s="294">
        <v>93.191999999999993</v>
      </c>
      <c r="AH54" s="294">
        <v>78.326999999999998</v>
      </c>
      <c r="AI54" s="294">
        <v>60.948</v>
      </c>
      <c r="AJ54" s="294">
        <v>87.957999999999998</v>
      </c>
      <c r="AK54" s="294">
        <v>79.230999999999995</v>
      </c>
      <c r="AL54" s="294">
        <v>57.679000000000002</v>
      </c>
      <c r="AM54" s="294">
        <v>42.970999999999997</v>
      </c>
      <c r="AN54" s="294">
        <v>70.879000000000005</v>
      </c>
      <c r="AO54" s="294">
        <v>56.884</v>
      </c>
      <c r="AP54" s="294">
        <v>51.051000000000002</v>
      </c>
      <c r="AQ54" s="294">
        <v>49.197000000000003</v>
      </c>
      <c r="AR54" s="294">
        <v>89.174000000000007</v>
      </c>
      <c r="AS54" s="294">
        <v>57.539000000000001</v>
      </c>
      <c r="AT54" s="294">
        <v>81.188999999999993</v>
      </c>
      <c r="AU54" s="294">
        <v>77.322000000000003</v>
      </c>
      <c r="AV54" s="294">
        <v>49.540999999999997</v>
      </c>
      <c r="AW54" s="294">
        <v>68.094999999999999</v>
      </c>
      <c r="AX54" s="294">
        <v>55.765000000000001</v>
      </c>
      <c r="AY54" s="294">
        <v>68.040000000000006</v>
      </c>
      <c r="AZ54" s="294">
        <v>79.974000000000004</v>
      </c>
      <c r="BA54" s="294">
        <v>40.378</v>
      </c>
      <c r="BB54" s="294">
        <v>49.37</v>
      </c>
      <c r="BC54" s="294">
        <v>74.641000000000005</v>
      </c>
      <c r="BD54" s="294">
        <v>46.539000000000001</v>
      </c>
      <c r="BE54" s="294">
        <v>40.588000000000001</v>
      </c>
      <c r="BF54" s="294">
        <v>38.326999999999998</v>
      </c>
      <c r="BG54" s="294">
        <v>44.683999999999997</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44682</v>
      </c>
      <c r="V55" s="290" t="s">
        <v>229</v>
      </c>
      <c r="W55" s="291" t="s">
        <v>229</v>
      </c>
      <c r="X55" s="292">
        <v>221.07</v>
      </c>
      <c r="Y55" s="293">
        <v>380.30799999999999</v>
      </c>
      <c r="Z55" s="294">
        <v>326.28199999999998</v>
      </c>
      <c r="AA55" s="294">
        <v>292.935</v>
      </c>
      <c r="AB55" s="294">
        <v>141.50200000000001</v>
      </c>
      <c r="AC55" s="294">
        <v>181.517</v>
      </c>
      <c r="AD55" s="294">
        <v>114.066</v>
      </c>
      <c r="AE55" s="294">
        <v>158.71299999999999</v>
      </c>
      <c r="AF55" s="294">
        <v>196.923</v>
      </c>
      <c r="AG55" s="294">
        <v>273.67700000000002</v>
      </c>
      <c r="AH55" s="294">
        <v>214.351</v>
      </c>
      <c r="AI55" s="294">
        <v>188.04300000000001</v>
      </c>
      <c r="AJ55" s="294">
        <v>345.3</v>
      </c>
      <c r="AK55" s="294">
        <v>311.67599999999999</v>
      </c>
      <c r="AL55" s="294">
        <v>190.14</v>
      </c>
      <c r="AM55" s="294">
        <v>190.291</v>
      </c>
      <c r="AN55" s="294">
        <v>219.51400000000001</v>
      </c>
      <c r="AO55" s="294">
        <v>238.26300000000001</v>
      </c>
      <c r="AP55" s="294">
        <v>72.721999999999994</v>
      </c>
      <c r="AQ55" s="294">
        <v>147.161</v>
      </c>
      <c r="AR55" s="294">
        <v>208.119</v>
      </c>
      <c r="AS55" s="294">
        <v>243.65299999999999</v>
      </c>
      <c r="AT55" s="294">
        <v>205.816</v>
      </c>
      <c r="AU55" s="294">
        <v>214.58199999999999</v>
      </c>
      <c r="AV55" s="294">
        <v>236.03299999999999</v>
      </c>
      <c r="AW55" s="294">
        <v>273.29000000000002</v>
      </c>
      <c r="AX55" s="294">
        <v>108.834</v>
      </c>
      <c r="AY55" s="294">
        <v>142.19399999999999</v>
      </c>
      <c r="AZ55" s="294">
        <v>119.565</v>
      </c>
      <c r="BA55" s="294">
        <v>104.039</v>
      </c>
      <c r="BB55" s="294">
        <v>222.422</v>
      </c>
      <c r="BC55" s="294">
        <v>180.905</v>
      </c>
      <c r="BD55" s="294">
        <v>105.941</v>
      </c>
      <c r="BE55" s="294">
        <v>145.63300000000001</v>
      </c>
      <c r="BF55" s="294">
        <v>133.965</v>
      </c>
      <c r="BG55" s="294">
        <v>446.46899999999999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44713</v>
      </c>
      <c r="V56" s="290" t="s">
        <v>229</v>
      </c>
      <c r="W56" s="291" t="s">
        <v>229</v>
      </c>
      <c r="X56" s="292">
        <v>261.05</v>
      </c>
      <c r="Y56" s="293">
        <v>397.61399999999998</v>
      </c>
      <c r="Z56" s="294">
        <v>402.66399999999999</v>
      </c>
      <c r="AA56" s="294">
        <v>277.43099999999998</v>
      </c>
      <c r="AB56" s="294">
        <v>175.07499999999999</v>
      </c>
      <c r="AC56" s="294">
        <v>150.358</v>
      </c>
      <c r="AD56" s="294">
        <v>174.297</v>
      </c>
      <c r="AE56" s="294">
        <v>275.70499999999998</v>
      </c>
      <c r="AF56" s="294">
        <v>171.64</v>
      </c>
      <c r="AG56" s="294">
        <v>413.52600000000001</v>
      </c>
      <c r="AH56" s="294">
        <v>223.869</v>
      </c>
      <c r="AI56" s="294">
        <v>543.82399999999996</v>
      </c>
      <c r="AJ56" s="294">
        <v>314.46600000000001</v>
      </c>
      <c r="AK56" s="294">
        <v>512.37400000000002</v>
      </c>
      <c r="AL56" s="294">
        <v>198.44800000000001</v>
      </c>
      <c r="AM56" s="294">
        <v>338.11599999999999</v>
      </c>
      <c r="AN56" s="294">
        <v>161.63</v>
      </c>
      <c r="AO56" s="294">
        <v>196.56399999999999</v>
      </c>
      <c r="AP56" s="294">
        <v>54.220999999999997</v>
      </c>
      <c r="AQ56" s="294">
        <v>221.69399999999999</v>
      </c>
      <c r="AR56" s="294">
        <v>142.22200000000001</v>
      </c>
      <c r="AS56" s="294">
        <v>282.89299999999997</v>
      </c>
      <c r="AT56" s="294">
        <v>197.18799999999999</v>
      </c>
      <c r="AU56" s="294">
        <v>173.65700000000001</v>
      </c>
      <c r="AV56" s="294">
        <v>480.86</v>
      </c>
      <c r="AW56" s="294">
        <v>275.911</v>
      </c>
      <c r="AX56" s="294">
        <v>249.911</v>
      </c>
      <c r="AY56" s="294">
        <v>426.07299999999998</v>
      </c>
      <c r="AZ56" s="294">
        <v>49.003</v>
      </c>
      <c r="BA56" s="294">
        <v>145.03899999999999</v>
      </c>
      <c r="BB56" s="294">
        <v>332.54399999999998</v>
      </c>
      <c r="BC56" s="294">
        <v>322.00700000000001</v>
      </c>
      <c r="BD56" s="294">
        <v>113.788</v>
      </c>
      <c r="BE56" s="294">
        <v>291.29300000000001</v>
      </c>
      <c r="BF56" s="294">
        <v>366.32900000000001</v>
      </c>
      <c r="BG56" s="294">
        <v>674.34100000000001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44743</v>
      </c>
      <c r="V57" s="290" t="s">
        <v>229</v>
      </c>
      <c r="W57" s="291" t="s">
        <v>229</v>
      </c>
      <c r="X57" s="292">
        <v>116.85</v>
      </c>
      <c r="Y57" s="293">
        <v>128.441</v>
      </c>
      <c r="Z57" s="294">
        <v>169.40899999999999</v>
      </c>
      <c r="AA57" s="294">
        <v>96.483000000000004</v>
      </c>
      <c r="AB57" s="294">
        <v>72.004000000000005</v>
      </c>
      <c r="AC57" s="294">
        <v>64.944999999999993</v>
      </c>
      <c r="AD57" s="294">
        <v>72.349000000000004</v>
      </c>
      <c r="AE57" s="294">
        <v>132.65199999999999</v>
      </c>
      <c r="AF57" s="294">
        <v>67.599999999999994</v>
      </c>
      <c r="AG57" s="294">
        <v>197.89500000000001</v>
      </c>
      <c r="AH57" s="294">
        <v>72.009</v>
      </c>
      <c r="AI57" s="294">
        <v>502.12</v>
      </c>
      <c r="AJ57" s="294">
        <v>126.889</v>
      </c>
      <c r="AK57" s="294">
        <v>189.203</v>
      </c>
      <c r="AL57" s="294">
        <v>99.155000000000001</v>
      </c>
      <c r="AM57" s="294">
        <v>215.42099999999999</v>
      </c>
      <c r="AN57" s="294">
        <v>50.710999999999999</v>
      </c>
      <c r="AO57" s="294">
        <v>58.113</v>
      </c>
      <c r="AP57" s="294">
        <v>21.754999999999999</v>
      </c>
      <c r="AQ57" s="294">
        <v>64.912000000000006</v>
      </c>
      <c r="AR57" s="294">
        <v>53.408000000000001</v>
      </c>
      <c r="AS57" s="294">
        <v>116.29300000000001</v>
      </c>
      <c r="AT57" s="294">
        <v>75.427999999999997</v>
      </c>
      <c r="AU57" s="294">
        <v>64.096999999999994</v>
      </c>
      <c r="AV57" s="294">
        <v>220.35300000000001</v>
      </c>
      <c r="AW57" s="294">
        <v>145.32400000000001</v>
      </c>
      <c r="AX57" s="294">
        <v>76.706000000000003</v>
      </c>
      <c r="AY57" s="294">
        <v>217.315</v>
      </c>
      <c r="AZ57" s="294">
        <v>24.677</v>
      </c>
      <c r="BA57" s="294">
        <v>51.581000000000003</v>
      </c>
      <c r="BB57" s="294">
        <v>106.24299999999999</v>
      </c>
      <c r="BC57" s="294">
        <v>100.23399999999999</v>
      </c>
      <c r="BD57" s="294">
        <v>43.887999999999998</v>
      </c>
      <c r="BE57" s="294">
        <v>172.26</v>
      </c>
      <c r="BF57" s="294">
        <v>216.43799999999999</v>
      </c>
      <c r="BG57" s="294">
        <v>319.84199999999998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44774</v>
      </c>
      <c r="V58" s="290" t="s">
        <v>229</v>
      </c>
      <c r="W58" s="291" t="s">
        <v>229</v>
      </c>
      <c r="X58" s="292">
        <v>63.46</v>
      </c>
      <c r="Y58" s="293">
        <v>58.953000000000003</v>
      </c>
      <c r="Z58" s="294">
        <v>64.787999999999997</v>
      </c>
      <c r="AA58" s="294">
        <v>53.314999999999998</v>
      </c>
      <c r="AB58" s="294">
        <v>40.902000000000001</v>
      </c>
      <c r="AC58" s="294">
        <v>48.594999999999999</v>
      </c>
      <c r="AD58" s="294">
        <v>37.637999999999998</v>
      </c>
      <c r="AE58" s="294">
        <v>56.018999999999998</v>
      </c>
      <c r="AF58" s="294">
        <v>50.889000000000003</v>
      </c>
      <c r="AG58" s="294">
        <v>66.605999999999995</v>
      </c>
      <c r="AH58" s="294">
        <v>41.21</v>
      </c>
      <c r="AI58" s="294">
        <v>136.06800000000001</v>
      </c>
      <c r="AJ58" s="294">
        <v>52.646000000000001</v>
      </c>
      <c r="AK58" s="294">
        <v>79.929000000000002</v>
      </c>
      <c r="AL58" s="294">
        <v>46.933</v>
      </c>
      <c r="AM58" s="294">
        <v>82.867000000000004</v>
      </c>
      <c r="AN58" s="294">
        <v>40.234999999999999</v>
      </c>
      <c r="AO58" s="294">
        <v>44.386000000000003</v>
      </c>
      <c r="AP58" s="294">
        <v>17.332999999999998</v>
      </c>
      <c r="AQ58" s="294">
        <v>37.536999999999999</v>
      </c>
      <c r="AR58" s="294">
        <v>33.347999999999999</v>
      </c>
      <c r="AS58" s="294">
        <v>54.018999999999998</v>
      </c>
      <c r="AT58" s="294">
        <v>51.46</v>
      </c>
      <c r="AU58" s="294">
        <v>44.216000000000001</v>
      </c>
      <c r="AV58" s="294">
        <v>76.076999999999998</v>
      </c>
      <c r="AW58" s="294">
        <v>54.283000000000001</v>
      </c>
      <c r="AX58" s="294">
        <v>44.683999999999997</v>
      </c>
      <c r="AY58" s="294">
        <v>65.655000000000001</v>
      </c>
      <c r="AZ58" s="294">
        <v>23.501000000000001</v>
      </c>
      <c r="BA58" s="294">
        <v>35.9</v>
      </c>
      <c r="BB58" s="294">
        <v>51.845999999999997</v>
      </c>
      <c r="BC58" s="294">
        <v>42.253</v>
      </c>
      <c r="BD58" s="294">
        <v>28.395</v>
      </c>
      <c r="BE58" s="294">
        <v>87.894999999999996</v>
      </c>
      <c r="BF58" s="294">
        <v>82.441000000000003</v>
      </c>
      <c r="BG58" s="294">
        <v>119.95099999999999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44805</v>
      </c>
      <c r="V59" s="290" t="s">
        <v>229</v>
      </c>
      <c r="W59" s="291" t="s">
        <v>229</v>
      </c>
      <c r="X59" s="292">
        <v>38.04</v>
      </c>
      <c r="Y59" s="293">
        <v>56.505000000000003</v>
      </c>
      <c r="Z59" s="294">
        <v>62.319000000000003</v>
      </c>
      <c r="AA59" s="294">
        <v>41.569000000000003</v>
      </c>
      <c r="AB59" s="294">
        <v>39.262</v>
      </c>
      <c r="AC59" s="294">
        <v>32.841000000000001</v>
      </c>
      <c r="AD59" s="294">
        <v>31.059000000000001</v>
      </c>
      <c r="AE59" s="294">
        <v>34.768000000000001</v>
      </c>
      <c r="AF59" s="294">
        <v>42.456000000000003</v>
      </c>
      <c r="AG59" s="294">
        <v>55.780999999999999</v>
      </c>
      <c r="AH59" s="294">
        <v>36.72</v>
      </c>
      <c r="AI59" s="294">
        <v>63.749000000000002</v>
      </c>
      <c r="AJ59" s="294">
        <v>40.42</v>
      </c>
      <c r="AK59" s="294">
        <v>56.414000000000001</v>
      </c>
      <c r="AL59" s="294">
        <v>32.741999999999997</v>
      </c>
      <c r="AM59" s="294">
        <v>45.189</v>
      </c>
      <c r="AN59" s="294">
        <v>33.259</v>
      </c>
      <c r="AO59" s="294">
        <v>30.332000000000001</v>
      </c>
      <c r="AP59" s="294">
        <v>19.126000000000001</v>
      </c>
      <c r="AQ59" s="294">
        <v>52.83</v>
      </c>
      <c r="AR59" s="294">
        <v>32.356999999999999</v>
      </c>
      <c r="AS59" s="294">
        <v>35.594999999999999</v>
      </c>
      <c r="AT59" s="294">
        <v>38.098999999999997</v>
      </c>
      <c r="AU59" s="294">
        <v>40.868000000000002</v>
      </c>
      <c r="AV59" s="294">
        <v>44.893000000000001</v>
      </c>
      <c r="AW59" s="294">
        <v>37.761000000000003</v>
      </c>
      <c r="AX59" s="294">
        <v>29.138999999999999</v>
      </c>
      <c r="AY59" s="294">
        <v>38.979999999999997</v>
      </c>
      <c r="AZ59" s="294">
        <v>21.283999999999999</v>
      </c>
      <c r="BA59" s="294">
        <v>52.994</v>
      </c>
      <c r="BB59" s="294">
        <v>45.917000000000002</v>
      </c>
      <c r="BC59" s="294">
        <v>34.148000000000003</v>
      </c>
      <c r="BD59" s="294">
        <v>24.152000000000001</v>
      </c>
      <c r="BE59" s="294">
        <v>71.83</v>
      </c>
      <c r="BF59" s="294">
        <v>41.061</v>
      </c>
      <c r="BG59" s="294">
        <v>67.721999999999994</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44835</v>
      </c>
      <c r="V60" s="290" t="s">
        <v>229</v>
      </c>
      <c r="W60" s="291" t="s">
        <v>229</v>
      </c>
      <c r="X60" s="292">
        <v>38.25</v>
      </c>
      <c r="Y60" s="293">
        <v>86.087000000000003</v>
      </c>
      <c r="Z60" s="294">
        <v>68.412999999999997</v>
      </c>
      <c r="AA60" s="294">
        <v>32.758000000000003</v>
      </c>
      <c r="AB60" s="294">
        <v>30.576000000000001</v>
      </c>
      <c r="AC60" s="294">
        <v>30.68</v>
      </c>
      <c r="AD60" s="294">
        <v>46.9</v>
      </c>
      <c r="AE60" s="294">
        <v>29.172000000000001</v>
      </c>
      <c r="AF60" s="294">
        <v>28.466000000000001</v>
      </c>
      <c r="AG60" s="294">
        <v>47.548999999999999</v>
      </c>
      <c r="AH60" s="294">
        <v>32.929000000000002</v>
      </c>
      <c r="AI60" s="294">
        <v>56.771999999999998</v>
      </c>
      <c r="AJ60" s="294">
        <v>45.350999999999999</v>
      </c>
      <c r="AK60" s="294">
        <v>58.201999999999998</v>
      </c>
      <c r="AL60" s="294">
        <v>37.927</v>
      </c>
      <c r="AM60" s="294">
        <v>36.344999999999999</v>
      </c>
      <c r="AN60" s="294">
        <v>28.026</v>
      </c>
      <c r="AO60" s="294">
        <v>26.837</v>
      </c>
      <c r="AP60" s="294">
        <v>26.442</v>
      </c>
      <c r="AQ60" s="294">
        <v>34.078000000000003</v>
      </c>
      <c r="AR60" s="294">
        <v>31.11</v>
      </c>
      <c r="AS60" s="294">
        <v>48.18</v>
      </c>
      <c r="AT60" s="294">
        <v>58.529000000000003</v>
      </c>
      <c r="AU60" s="294">
        <v>37.698</v>
      </c>
      <c r="AV60" s="294">
        <v>38.902999999999999</v>
      </c>
      <c r="AW60" s="294">
        <v>37.020000000000003</v>
      </c>
      <c r="AX60" s="294">
        <v>29.105</v>
      </c>
      <c r="AY60" s="294">
        <v>37.185000000000002</v>
      </c>
      <c r="AZ60" s="294">
        <v>19.838999999999999</v>
      </c>
      <c r="BA60" s="294">
        <v>47.587000000000003</v>
      </c>
      <c r="BB60" s="294">
        <v>56.853000000000002</v>
      </c>
      <c r="BC60" s="294">
        <v>28.875</v>
      </c>
      <c r="BD60" s="294">
        <v>23.977</v>
      </c>
      <c r="BE60" s="294">
        <v>44.953000000000003</v>
      </c>
      <c r="BF60" s="294">
        <v>34.046999999999997</v>
      </c>
      <c r="BG60" s="294">
        <v>57.259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44866</v>
      </c>
      <c r="V61" s="290" t="s">
        <v>229</v>
      </c>
      <c r="W61" s="291" t="s">
        <v>229</v>
      </c>
      <c r="X61" s="292">
        <v>31.12</v>
      </c>
      <c r="Y61" s="293">
        <v>50.209000000000003</v>
      </c>
      <c r="Z61" s="294">
        <v>47.154000000000003</v>
      </c>
      <c r="AA61" s="294">
        <v>30.684000000000001</v>
      </c>
      <c r="AB61" s="294">
        <v>23.689</v>
      </c>
      <c r="AC61" s="294">
        <v>24.736000000000001</v>
      </c>
      <c r="AD61" s="294">
        <v>39.247</v>
      </c>
      <c r="AE61" s="294">
        <v>26.753</v>
      </c>
      <c r="AF61" s="294">
        <v>23.835999999999999</v>
      </c>
      <c r="AG61" s="294">
        <v>36.835999999999999</v>
      </c>
      <c r="AH61" s="294">
        <v>29.978999999999999</v>
      </c>
      <c r="AI61" s="294">
        <v>43.116999999999997</v>
      </c>
      <c r="AJ61" s="294">
        <v>35.518000000000001</v>
      </c>
      <c r="AK61" s="294">
        <v>41.241999999999997</v>
      </c>
      <c r="AL61" s="294">
        <v>31.105</v>
      </c>
      <c r="AM61" s="294">
        <v>28.946000000000002</v>
      </c>
      <c r="AN61" s="294">
        <v>24.425999999999998</v>
      </c>
      <c r="AO61" s="294">
        <v>26.556000000000001</v>
      </c>
      <c r="AP61" s="294">
        <v>16.434999999999999</v>
      </c>
      <c r="AQ61" s="294">
        <v>24.077000000000002</v>
      </c>
      <c r="AR61" s="294">
        <v>26.03</v>
      </c>
      <c r="AS61" s="294">
        <v>36.409999999999997</v>
      </c>
      <c r="AT61" s="294">
        <v>39.325000000000003</v>
      </c>
      <c r="AU61" s="294">
        <v>28.584</v>
      </c>
      <c r="AV61" s="294">
        <v>33.588000000000001</v>
      </c>
      <c r="AW61" s="294">
        <v>33.81</v>
      </c>
      <c r="AX61" s="294">
        <v>28.581</v>
      </c>
      <c r="AY61" s="294">
        <v>30.818999999999999</v>
      </c>
      <c r="AZ61" s="294">
        <v>16.675000000000001</v>
      </c>
      <c r="BA61" s="294">
        <v>27.588999999999999</v>
      </c>
      <c r="BB61" s="294">
        <v>35.125</v>
      </c>
      <c r="BC61" s="294">
        <v>26.994</v>
      </c>
      <c r="BD61" s="294">
        <v>22.260999999999999</v>
      </c>
      <c r="BE61" s="294">
        <v>30.818999999999999</v>
      </c>
      <c r="BF61" s="294">
        <v>29.030999999999999</v>
      </c>
      <c r="BG61" s="294">
        <v>46.23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44896</v>
      </c>
      <c r="V62" s="290" t="s">
        <v>229</v>
      </c>
      <c r="W62" s="291" t="s">
        <v>229</v>
      </c>
      <c r="X62" s="292">
        <v>25.64</v>
      </c>
      <c r="Y62" s="293">
        <v>36.198999999999998</v>
      </c>
      <c r="Z62" s="294">
        <v>36.231000000000002</v>
      </c>
      <c r="AA62" s="294">
        <v>27.667000000000002</v>
      </c>
      <c r="AB62" s="294">
        <v>21.652999999999999</v>
      </c>
      <c r="AC62" s="294">
        <v>22.347999999999999</v>
      </c>
      <c r="AD62" s="294">
        <v>27.88</v>
      </c>
      <c r="AE62" s="294">
        <v>24.414999999999999</v>
      </c>
      <c r="AF62" s="294">
        <v>21.984999999999999</v>
      </c>
      <c r="AG62" s="294">
        <v>31.949000000000002</v>
      </c>
      <c r="AH62" s="294">
        <v>25.852</v>
      </c>
      <c r="AI62" s="294">
        <v>38.954000000000001</v>
      </c>
      <c r="AJ62" s="294">
        <v>31.847000000000001</v>
      </c>
      <c r="AK62" s="294">
        <v>34.405000000000001</v>
      </c>
      <c r="AL62" s="294">
        <v>29.175000000000001</v>
      </c>
      <c r="AM62" s="294">
        <v>26.72</v>
      </c>
      <c r="AN62" s="294">
        <v>21.949000000000002</v>
      </c>
      <c r="AO62" s="294">
        <v>22.84</v>
      </c>
      <c r="AP62" s="294">
        <v>13.938000000000001</v>
      </c>
      <c r="AQ62" s="294">
        <v>22.321000000000002</v>
      </c>
      <c r="AR62" s="294">
        <v>22.042000000000002</v>
      </c>
      <c r="AS62" s="294">
        <v>27.614999999999998</v>
      </c>
      <c r="AT62" s="294">
        <v>28.332000000000001</v>
      </c>
      <c r="AU62" s="294">
        <v>22.673999999999999</v>
      </c>
      <c r="AV62" s="294">
        <v>30.795000000000002</v>
      </c>
      <c r="AW62" s="294">
        <v>28.481000000000002</v>
      </c>
      <c r="AX62" s="294">
        <v>24.245999999999999</v>
      </c>
      <c r="AY62" s="294">
        <v>27.748999999999999</v>
      </c>
      <c r="AZ62" s="294">
        <v>15.529</v>
      </c>
      <c r="BA62" s="294">
        <v>21.818000000000001</v>
      </c>
      <c r="BB62" s="294">
        <v>27.446000000000002</v>
      </c>
      <c r="BC62" s="294">
        <v>25.393000000000001</v>
      </c>
      <c r="BD62" s="294">
        <v>18.12</v>
      </c>
      <c r="BE62" s="294">
        <v>27.015999999999998</v>
      </c>
      <c r="BF62" s="294">
        <v>27.664999999999999</v>
      </c>
      <c r="BG62" s="294">
        <v>40.691000000000003</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44927</v>
      </c>
      <c r="V63" s="290" t="s">
        <v>229</v>
      </c>
      <c r="W63" s="291" t="s">
        <v>229</v>
      </c>
      <c r="X63" s="292">
        <v>24.31</v>
      </c>
      <c r="Y63" s="293">
        <v>31.292000000000002</v>
      </c>
      <c r="Z63" s="294">
        <v>30.562999999999999</v>
      </c>
      <c r="AA63" s="294">
        <v>24.591999999999999</v>
      </c>
      <c r="AB63" s="294">
        <v>19.416</v>
      </c>
      <c r="AC63" s="294">
        <v>20.035</v>
      </c>
      <c r="AD63" s="294">
        <v>22.117000000000001</v>
      </c>
      <c r="AE63" s="294">
        <v>21.39</v>
      </c>
      <c r="AF63" s="294">
        <v>20.003</v>
      </c>
      <c r="AG63" s="294">
        <v>28.59</v>
      </c>
      <c r="AH63" s="294">
        <v>23.015000000000001</v>
      </c>
      <c r="AI63" s="294">
        <v>33.954000000000001</v>
      </c>
      <c r="AJ63" s="294">
        <v>27.282</v>
      </c>
      <c r="AK63" s="294">
        <v>30.904</v>
      </c>
      <c r="AL63" s="294">
        <v>25.146999999999998</v>
      </c>
      <c r="AM63" s="294">
        <v>25.884</v>
      </c>
      <c r="AN63" s="294">
        <v>19.64</v>
      </c>
      <c r="AO63" s="294">
        <v>20.18</v>
      </c>
      <c r="AP63" s="294">
        <v>12.589</v>
      </c>
      <c r="AQ63" s="294">
        <v>19.797999999999998</v>
      </c>
      <c r="AR63" s="294">
        <v>22.872</v>
      </c>
      <c r="AS63" s="294">
        <v>23.879000000000001</v>
      </c>
      <c r="AT63" s="294">
        <v>25.39</v>
      </c>
      <c r="AU63" s="294">
        <v>19.643999999999998</v>
      </c>
      <c r="AV63" s="294">
        <v>27.736000000000001</v>
      </c>
      <c r="AW63" s="294">
        <v>25.062999999999999</v>
      </c>
      <c r="AX63" s="294">
        <v>21.571000000000002</v>
      </c>
      <c r="AY63" s="294">
        <v>25.091999999999999</v>
      </c>
      <c r="AZ63" s="294">
        <v>13.976000000000001</v>
      </c>
      <c r="BA63" s="294">
        <v>19.193999999999999</v>
      </c>
      <c r="BB63" s="294">
        <v>24.145</v>
      </c>
      <c r="BC63" s="294">
        <v>23.300999999999998</v>
      </c>
      <c r="BD63" s="294">
        <v>15.698</v>
      </c>
      <c r="BE63" s="294">
        <v>24.117999999999999</v>
      </c>
      <c r="BF63" s="294">
        <v>26.789000000000001</v>
      </c>
      <c r="BG63" s="294">
        <v>36.439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44958</v>
      </c>
      <c r="V64" s="290" t="s">
        <v>229</v>
      </c>
      <c r="W64" s="291" t="s">
        <v>229</v>
      </c>
      <c r="X64" s="292">
        <v>22.39</v>
      </c>
      <c r="Y64" s="293">
        <v>40.006999999999998</v>
      </c>
      <c r="Z64" s="294">
        <v>27.914999999999999</v>
      </c>
      <c r="AA64" s="294">
        <v>19.969000000000001</v>
      </c>
      <c r="AB64" s="294">
        <v>15.907999999999999</v>
      </c>
      <c r="AC64" s="294">
        <v>16.896999999999998</v>
      </c>
      <c r="AD64" s="294">
        <v>19.021000000000001</v>
      </c>
      <c r="AE64" s="294">
        <v>18.222000000000001</v>
      </c>
      <c r="AF64" s="294">
        <v>18.395</v>
      </c>
      <c r="AG64" s="294">
        <v>23.314</v>
      </c>
      <c r="AH64" s="294">
        <v>22.841000000000001</v>
      </c>
      <c r="AI64" s="294">
        <v>30.218</v>
      </c>
      <c r="AJ64" s="294">
        <v>22.15</v>
      </c>
      <c r="AK64" s="294">
        <v>26.532</v>
      </c>
      <c r="AL64" s="294">
        <v>24.222999999999999</v>
      </c>
      <c r="AM64" s="294">
        <v>25.709</v>
      </c>
      <c r="AN64" s="294">
        <v>19.64</v>
      </c>
      <c r="AO64" s="294">
        <v>20.18</v>
      </c>
      <c r="AP64" s="294">
        <v>12.589</v>
      </c>
      <c r="AQ64" s="294">
        <v>19.797999999999998</v>
      </c>
      <c r="AR64" s="294">
        <v>22.872</v>
      </c>
      <c r="AS64" s="294">
        <v>23.879000000000001</v>
      </c>
      <c r="AT64" s="294">
        <v>25.39</v>
      </c>
      <c r="AU64" s="294">
        <v>19.643999999999998</v>
      </c>
      <c r="AV64" s="294">
        <v>27.736000000000001</v>
      </c>
      <c r="AW64" s="294">
        <v>25.062999999999999</v>
      </c>
      <c r="AX64" s="294">
        <v>21.571000000000002</v>
      </c>
      <c r="AY64" s="294">
        <v>25.091999999999999</v>
      </c>
      <c r="AZ64" s="294">
        <v>13.976000000000001</v>
      </c>
      <c r="BA64" s="294">
        <v>19.193999999999999</v>
      </c>
      <c r="BB64" s="294">
        <v>24.145</v>
      </c>
      <c r="BC64" s="294">
        <v>23.300999999999998</v>
      </c>
      <c r="BD64" s="294">
        <v>15.698</v>
      </c>
      <c r="BE64" s="294">
        <v>24.117999999999999</v>
      </c>
      <c r="BF64" s="294">
        <v>26.789000000000001</v>
      </c>
      <c r="BG64" s="294">
        <v>36.439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44986</v>
      </c>
      <c r="V65" s="290" t="s">
        <v>229</v>
      </c>
      <c r="W65" s="291" t="s">
        <v>229</v>
      </c>
      <c r="X65" s="292">
        <v>36.020000000000003</v>
      </c>
      <c r="Y65" s="293">
        <v>71.236000000000004</v>
      </c>
      <c r="Z65" s="294">
        <v>32.691000000000003</v>
      </c>
      <c r="AA65" s="294">
        <v>28.11</v>
      </c>
      <c r="AB65" s="294">
        <v>42.372</v>
      </c>
      <c r="AC65" s="294">
        <v>26.771000000000001</v>
      </c>
      <c r="AD65" s="294">
        <v>27.498000000000001</v>
      </c>
      <c r="AE65" s="294">
        <v>28.07</v>
      </c>
      <c r="AF65" s="294">
        <v>32.603999999999999</v>
      </c>
      <c r="AG65" s="294">
        <v>41.113999999999997</v>
      </c>
      <c r="AH65" s="294">
        <v>49.456000000000003</v>
      </c>
      <c r="AI65" s="294">
        <v>40.090000000000003</v>
      </c>
      <c r="AJ65" s="294">
        <v>39.277000000000001</v>
      </c>
      <c r="AK65" s="294">
        <v>39.61</v>
      </c>
      <c r="AL65" s="294">
        <v>32.881999999999998</v>
      </c>
      <c r="AM65" s="294">
        <v>29.030999999999999</v>
      </c>
      <c r="AN65" s="294">
        <v>19.64</v>
      </c>
      <c r="AO65" s="294">
        <v>20.18</v>
      </c>
      <c r="AP65" s="294">
        <v>12.589</v>
      </c>
      <c r="AQ65" s="294">
        <v>19.797999999999998</v>
      </c>
      <c r="AR65" s="294">
        <v>22.872</v>
      </c>
      <c r="AS65" s="294">
        <v>23.879000000000001</v>
      </c>
      <c r="AT65" s="294">
        <v>25.39</v>
      </c>
      <c r="AU65" s="294">
        <v>19.643999999999998</v>
      </c>
      <c r="AV65" s="294">
        <v>27.736000000000001</v>
      </c>
      <c r="AW65" s="294">
        <v>25.062999999999999</v>
      </c>
      <c r="AX65" s="294">
        <v>21.571000000000002</v>
      </c>
      <c r="AY65" s="294">
        <v>25.091999999999999</v>
      </c>
      <c r="AZ65" s="294">
        <v>13.976000000000001</v>
      </c>
      <c r="BA65" s="294">
        <v>19.193999999999999</v>
      </c>
      <c r="BB65" s="294">
        <v>24.145</v>
      </c>
      <c r="BC65" s="294">
        <v>23.300999999999998</v>
      </c>
      <c r="BD65" s="294">
        <v>15.698</v>
      </c>
      <c r="BE65" s="294">
        <v>24.117999999999999</v>
      </c>
      <c r="BF65" s="294">
        <v>26.789000000000001</v>
      </c>
      <c r="BG65" s="294">
        <v>36.439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45017</v>
      </c>
      <c r="V66" s="290" t="s">
        <v>229</v>
      </c>
      <c r="W66" s="291" t="s">
        <v>229</v>
      </c>
      <c r="X66" s="292">
        <v>77.08</v>
      </c>
      <c r="Y66" s="293">
        <v>122.283</v>
      </c>
      <c r="Z66" s="294">
        <v>84.245999999999995</v>
      </c>
      <c r="AA66" s="294">
        <v>64.037000000000006</v>
      </c>
      <c r="AB66" s="294">
        <v>103.79300000000001</v>
      </c>
      <c r="AC66" s="294">
        <v>57.578000000000003</v>
      </c>
      <c r="AD66" s="294">
        <v>51.719000000000001</v>
      </c>
      <c r="AE66" s="294">
        <v>70.391999999999996</v>
      </c>
      <c r="AF66" s="294">
        <v>93.191999999999993</v>
      </c>
      <c r="AG66" s="294">
        <v>78.326999999999998</v>
      </c>
      <c r="AH66" s="294">
        <v>60.948</v>
      </c>
      <c r="AI66" s="294">
        <v>87.957999999999998</v>
      </c>
      <c r="AJ66" s="294">
        <v>79.230999999999995</v>
      </c>
      <c r="AK66" s="294">
        <v>57.679000000000002</v>
      </c>
      <c r="AL66" s="294">
        <v>42.970999999999997</v>
      </c>
      <c r="AM66" s="294">
        <v>70.879000000000005</v>
      </c>
      <c r="AN66" s="294">
        <v>19.64</v>
      </c>
      <c r="AO66" s="294">
        <v>20.18</v>
      </c>
      <c r="AP66" s="294">
        <v>12.589</v>
      </c>
      <c r="AQ66" s="294">
        <v>19.797999999999998</v>
      </c>
      <c r="AR66" s="294">
        <v>22.872</v>
      </c>
      <c r="AS66" s="294">
        <v>23.879000000000001</v>
      </c>
      <c r="AT66" s="294">
        <v>25.39</v>
      </c>
      <c r="AU66" s="294">
        <v>19.643999999999998</v>
      </c>
      <c r="AV66" s="294">
        <v>27.736000000000001</v>
      </c>
      <c r="AW66" s="294">
        <v>25.062999999999999</v>
      </c>
      <c r="AX66" s="294">
        <v>21.571000000000002</v>
      </c>
      <c r="AY66" s="294">
        <v>25.091999999999999</v>
      </c>
      <c r="AZ66" s="294">
        <v>13.976000000000001</v>
      </c>
      <c r="BA66" s="294">
        <v>19.193999999999999</v>
      </c>
      <c r="BB66" s="294">
        <v>24.145</v>
      </c>
      <c r="BC66" s="294">
        <v>23.300999999999998</v>
      </c>
      <c r="BD66" s="294">
        <v>15.698</v>
      </c>
      <c r="BE66" s="294">
        <v>24.117999999999999</v>
      </c>
      <c r="BF66" s="294">
        <v>26.789000000000001</v>
      </c>
      <c r="BG66" s="294">
        <v>36.439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45047</v>
      </c>
      <c r="V67" s="290" t="s">
        <v>229</v>
      </c>
      <c r="W67" s="291" t="s">
        <v>229</v>
      </c>
      <c r="X67" s="292">
        <v>221.07</v>
      </c>
      <c r="Y67" s="293">
        <v>326.28199999999998</v>
      </c>
      <c r="Z67" s="294">
        <v>292.935</v>
      </c>
      <c r="AA67" s="294">
        <v>141.50200000000001</v>
      </c>
      <c r="AB67" s="294">
        <v>181.517</v>
      </c>
      <c r="AC67" s="294">
        <v>114.066</v>
      </c>
      <c r="AD67" s="294">
        <v>158.71299999999999</v>
      </c>
      <c r="AE67" s="294">
        <v>196.923</v>
      </c>
      <c r="AF67" s="294">
        <v>273.67700000000002</v>
      </c>
      <c r="AG67" s="294">
        <v>214.351</v>
      </c>
      <c r="AH67" s="294">
        <v>188.04300000000001</v>
      </c>
      <c r="AI67" s="294">
        <v>345.3</v>
      </c>
      <c r="AJ67" s="294">
        <v>311.67599999999999</v>
      </c>
      <c r="AK67" s="294">
        <v>190.14</v>
      </c>
      <c r="AL67" s="294">
        <v>190.291</v>
      </c>
      <c r="AM67" s="294">
        <v>219.51400000000001</v>
      </c>
      <c r="AN67" s="294">
        <v>19.64</v>
      </c>
      <c r="AO67" s="294">
        <v>20.18</v>
      </c>
      <c r="AP67" s="294">
        <v>12.589</v>
      </c>
      <c r="AQ67" s="294">
        <v>19.797999999999998</v>
      </c>
      <c r="AR67" s="294">
        <v>22.872</v>
      </c>
      <c r="AS67" s="294">
        <v>23.879000000000001</v>
      </c>
      <c r="AT67" s="294">
        <v>25.39</v>
      </c>
      <c r="AU67" s="294">
        <v>19.643999999999998</v>
      </c>
      <c r="AV67" s="294">
        <v>27.736000000000001</v>
      </c>
      <c r="AW67" s="294">
        <v>25.062999999999999</v>
      </c>
      <c r="AX67" s="294">
        <v>21.571000000000002</v>
      </c>
      <c r="AY67" s="294">
        <v>25.091999999999999</v>
      </c>
      <c r="AZ67" s="294">
        <v>13.976000000000001</v>
      </c>
      <c r="BA67" s="294">
        <v>19.193999999999999</v>
      </c>
      <c r="BB67" s="294">
        <v>24.145</v>
      </c>
      <c r="BC67" s="294">
        <v>23.300999999999998</v>
      </c>
      <c r="BD67" s="294">
        <v>15.698</v>
      </c>
      <c r="BE67" s="294">
        <v>24.117999999999999</v>
      </c>
      <c r="BF67" s="294">
        <v>26.789000000000001</v>
      </c>
      <c r="BG67" s="294">
        <v>36.439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45078</v>
      </c>
      <c r="V68" s="290" t="s">
        <v>229</v>
      </c>
      <c r="W68" s="291" t="s">
        <v>229</v>
      </c>
      <c r="X68" s="292">
        <v>261.05</v>
      </c>
      <c r="Y68" s="293">
        <v>402.66399999999999</v>
      </c>
      <c r="Z68" s="294">
        <v>277.43099999999998</v>
      </c>
      <c r="AA68" s="294">
        <v>175.07499999999999</v>
      </c>
      <c r="AB68" s="294">
        <v>150.358</v>
      </c>
      <c r="AC68" s="294">
        <v>174.297</v>
      </c>
      <c r="AD68" s="294">
        <v>275.70499999999998</v>
      </c>
      <c r="AE68" s="294">
        <v>171.64</v>
      </c>
      <c r="AF68" s="294">
        <v>413.52600000000001</v>
      </c>
      <c r="AG68" s="294">
        <v>223.869</v>
      </c>
      <c r="AH68" s="294">
        <v>543.82399999999996</v>
      </c>
      <c r="AI68" s="294">
        <v>314.46600000000001</v>
      </c>
      <c r="AJ68" s="294">
        <v>512.37400000000002</v>
      </c>
      <c r="AK68" s="294">
        <v>198.44800000000001</v>
      </c>
      <c r="AL68" s="294">
        <v>338.11599999999999</v>
      </c>
      <c r="AM68" s="294">
        <v>161.63</v>
      </c>
      <c r="AN68" s="294">
        <v>19.64</v>
      </c>
      <c r="AO68" s="294">
        <v>20.18</v>
      </c>
      <c r="AP68" s="294">
        <v>12.589</v>
      </c>
      <c r="AQ68" s="294">
        <v>19.797999999999998</v>
      </c>
      <c r="AR68" s="294">
        <v>22.872</v>
      </c>
      <c r="AS68" s="294">
        <v>23.879000000000001</v>
      </c>
      <c r="AT68" s="294">
        <v>25.39</v>
      </c>
      <c r="AU68" s="294">
        <v>19.643999999999998</v>
      </c>
      <c r="AV68" s="294">
        <v>27.736000000000001</v>
      </c>
      <c r="AW68" s="294">
        <v>25.062999999999999</v>
      </c>
      <c r="AX68" s="294">
        <v>21.571000000000002</v>
      </c>
      <c r="AY68" s="294">
        <v>25.091999999999999</v>
      </c>
      <c r="AZ68" s="294">
        <v>13.976000000000001</v>
      </c>
      <c r="BA68" s="294">
        <v>19.193999999999999</v>
      </c>
      <c r="BB68" s="294">
        <v>24.145</v>
      </c>
      <c r="BC68" s="294">
        <v>23.300999999999998</v>
      </c>
      <c r="BD68" s="294">
        <v>15.698</v>
      </c>
      <c r="BE68" s="294">
        <v>24.117999999999999</v>
      </c>
      <c r="BF68" s="294">
        <v>26.789000000000001</v>
      </c>
      <c r="BG68" s="294">
        <v>36.439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45108</v>
      </c>
      <c r="V69" s="290" t="s">
        <v>229</v>
      </c>
      <c r="W69" s="291" t="s">
        <v>229</v>
      </c>
      <c r="X69" s="292">
        <v>116.85</v>
      </c>
      <c r="Y69" s="293">
        <v>169.40899999999999</v>
      </c>
      <c r="Z69" s="294">
        <v>96.483000000000004</v>
      </c>
      <c r="AA69" s="294">
        <v>72.004000000000005</v>
      </c>
      <c r="AB69" s="294">
        <v>64.944999999999993</v>
      </c>
      <c r="AC69" s="294">
        <v>72.349000000000004</v>
      </c>
      <c r="AD69" s="294">
        <v>132.65199999999999</v>
      </c>
      <c r="AE69" s="294">
        <v>67.599999999999994</v>
      </c>
      <c r="AF69" s="294">
        <v>197.89500000000001</v>
      </c>
      <c r="AG69" s="294">
        <v>72.009</v>
      </c>
      <c r="AH69" s="294">
        <v>502.12</v>
      </c>
      <c r="AI69" s="294">
        <v>126.889</v>
      </c>
      <c r="AJ69" s="294">
        <v>189.203</v>
      </c>
      <c r="AK69" s="294">
        <v>99.155000000000001</v>
      </c>
      <c r="AL69" s="294">
        <v>215.42099999999999</v>
      </c>
      <c r="AM69" s="294">
        <v>50.710999999999999</v>
      </c>
      <c r="AN69" s="294">
        <v>19.64</v>
      </c>
      <c r="AO69" s="294">
        <v>20.18</v>
      </c>
      <c r="AP69" s="294">
        <v>12.589</v>
      </c>
      <c r="AQ69" s="294">
        <v>19.797999999999998</v>
      </c>
      <c r="AR69" s="294">
        <v>22.872</v>
      </c>
      <c r="AS69" s="294">
        <v>23.879000000000001</v>
      </c>
      <c r="AT69" s="294">
        <v>25.39</v>
      </c>
      <c r="AU69" s="294">
        <v>19.643999999999998</v>
      </c>
      <c r="AV69" s="294">
        <v>27.736000000000001</v>
      </c>
      <c r="AW69" s="294">
        <v>25.062999999999999</v>
      </c>
      <c r="AX69" s="294">
        <v>21.571000000000002</v>
      </c>
      <c r="AY69" s="294">
        <v>25.091999999999999</v>
      </c>
      <c r="AZ69" s="294">
        <v>13.976000000000001</v>
      </c>
      <c r="BA69" s="294">
        <v>19.193999999999999</v>
      </c>
      <c r="BB69" s="294">
        <v>24.145</v>
      </c>
      <c r="BC69" s="294">
        <v>23.300999999999998</v>
      </c>
      <c r="BD69" s="294">
        <v>15.698</v>
      </c>
      <c r="BE69" s="294">
        <v>24.117999999999999</v>
      </c>
      <c r="BF69" s="294">
        <v>26.789000000000001</v>
      </c>
      <c r="BG69" s="294">
        <v>36.439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f t="shared" si="2"/>
        <v>45139</v>
      </c>
      <c r="V70" s="290" t="s">
        <v>229</v>
      </c>
      <c r="W70" s="291" t="s">
        <v>229</v>
      </c>
      <c r="X70" s="292">
        <v>63.46</v>
      </c>
      <c r="Y70" s="293">
        <v>64.787999999999997</v>
      </c>
      <c r="Z70" s="294">
        <v>53.314999999999998</v>
      </c>
      <c r="AA70" s="294">
        <v>40.902000000000001</v>
      </c>
      <c r="AB70" s="294">
        <v>48.594999999999999</v>
      </c>
      <c r="AC70" s="294">
        <v>37.637999999999998</v>
      </c>
      <c r="AD70" s="294">
        <v>56.018999999999998</v>
      </c>
      <c r="AE70" s="294">
        <v>50.889000000000003</v>
      </c>
      <c r="AF70" s="294">
        <v>66.605999999999995</v>
      </c>
      <c r="AG70" s="294">
        <v>41.21</v>
      </c>
      <c r="AH70" s="294">
        <v>136.06800000000001</v>
      </c>
      <c r="AI70" s="294">
        <v>52.646000000000001</v>
      </c>
      <c r="AJ70" s="294">
        <v>79.929000000000002</v>
      </c>
      <c r="AK70" s="294">
        <v>46.933</v>
      </c>
      <c r="AL70" s="294">
        <v>82.867000000000004</v>
      </c>
      <c r="AM70" s="294">
        <v>40.234999999999999</v>
      </c>
      <c r="AN70" s="294">
        <v>19.64</v>
      </c>
      <c r="AO70" s="294">
        <v>20.18</v>
      </c>
      <c r="AP70" s="294">
        <v>12.589</v>
      </c>
      <c r="AQ70" s="294">
        <v>19.797999999999998</v>
      </c>
      <c r="AR70" s="294">
        <v>22.872</v>
      </c>
      <c r="AS70" s="294">
        <v>23.879000000000001</v>
      </c>
      <c r="AT70" s="294">
        <v>25.39</v>
      </c>
      <c r="AU70" s="294">
        <v>19.643999999999998</v>
      </c>
      <c r="AV70" s="294">
        <v>27.736000000000001</v>
      </c>
      <c r="AW70" s="294">
        <v>25.062999999999999</v>
      </c>
      <c r="AX70" s="294">
        <v>21.571000000000002</v>
      </c>
      <c r="AY70" s="294">
        <v>25.091999999999999</v>
      </c>
      <c r="AZ70" s="294">
        <v>13.976000000000001</v>
      </c>
      <c r="BA70" s="294">
        <v>19.193999999999999</v>
      </c>
      <c r="BB70" s="294">
        <v>24.145</v>
      </c>
      <c r="BC70" s="294">
        <v>23.300999999999998</v>
      </c>
      <c r="BD70" s="294">
        <v>15.698</v>
      </c>
      <c r="BE70" s="294">
        <v>24.117999999999999</v>
      </c>
      <c r="BF70" s="294">
        <v>26.789000000000001</v>
      </c>
      <c r="BG70" s="294">
        <v>36.439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f t="shared" si="2"/>
        <v>45170</v>
      </c>
      <c r="V71" s="290" t="s">
        <v>229</v>
      </c>
      <c r="W71" s="291" t="s">
        <v>229</v>
      </c>
      <c r="X71" s="292">
        <v>38.04</v>
      </c>
      <c r="Y71" s="293">
        <v>62.319000000000003</v>
      </c>
      <c r="Z71" s="294">
        <v>41.569000000000003</v>
      </c>
      <c r="AA71" s="294">
        <v>39.262</v>
      </c>
      <c r="AB71" s="294">
        <v>32.841000000000001</v>
      </c>
      <c r="AC71" s="294">
        <v>31.059000000000001</v>
      </c>
      <c r="AD71" s="294">
        <v>34.768000000000001</v>
      </c>
      <c r="AE71" s="294">
        <v>42.456000000000003</v>
      </c>
      <c r="AF71" s="294">
        <v>55.780999999999999</v>
      </c>
      <c r="AG71" s="294">
        <v>36.72</v>
      </c>
      <c r="AH71" s="294">
        <v>63.749000000000002</v>
      </c>
      <c r="AI71" s="294">
        <v>40.42</v>
      </c>
      <c r="AJ71" s="294">
        <v>56.414000000000001</v>
      </c>
      <c r="AK71" s="294">
        <v>32.741999999999997</v>
      </c>
      <c r="AL71" s="294">
        <v>45.189</v>
      </c>
      <c r="AM71" s="294">
        <v>33.259</v>
      </c>
      <c r="AN71" s="294">
        <v>19.64</v>
      </c>
      <c r="AO71" s="294">
        <v>20.18</v>
      </c>
      <c r="AP71" s="294">
        <v>12.589</v>
      </c>
      <c r="AQ71" s="294">
        <v>19.797999999999998</v>
      </c>
      <c r="AR71" s="294">
        <v>22.872</v>
      </c>
      <c r="AS71" s="294">
        <v>23.879000000000001</v>
      </c>
      <c r="AT71" s="294">
        <v>25.39</v>
      </c>
      <c r="AU71" s="294">
        <v>19.643999999999998</v>
      </c>
      <c r="AV71" s="294">
        <v>27.736000000000001</v>
      </c>
      <c r="AW71" s="294">
        <v>25.062999999999999</v>
      </c>
      <c r="AX71" s="294">
        <v>21.571000000000002</v>
      </c>
      <c r="AY71" s="294">
        <v>25.091999999999999</v>
      </c>
      <c r="AZ71" s="294">
        <v>13.976000000000001</v>
      </c>
      <c r="BA71" s="294">
        <v>19.193999999999999</v>
      </c>
      <c r="BB71" s="294">
        <v>24.145</v>
      </c>
      <c r="BC71" s="294">
        <v>23.300999999999998</v>
      </c>
      <c r="BD71" s="294">
        <v>15.698</v>
      </c>
      <c r="BE71" s="294">
        <v>24.117999999999999</v>
      </c>
      <c r="BF71" s="294">
        <v>26.789000000000001</v>
      </c>
      <c r="BG71" s="294">
        <v>36.439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107"/>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43132</v>
      </c>
      <c r="B4" s="216"/>
      <c r="C4" s="216"/>
      <c r="D4" s="217">
        <v>20</v>
      </c>
      <c r="E4" s="217">
        <v>21.445</v>
      </c>
      <c r="F4" s="217">
        <v>20.135000000000002</v>
      </c>
      <c r="G4" s="217">
        <v>21.245999999999999</v>
      </c>
      <c r="H4" s="217">
        <v>19.972999999999999</v>
      </c>
      <c r="I4" s="217">
        <v>20.605</v>
      </c>
      <c r="J4" s="217">
        <v>28.442</v>
      </c>
      <c r="K4" s="217">
        <v>19.786999999999999</v>
      </c>
      <c r="L4" s="217">
        <v>19.388999999999999</v>
      </c>
      <c r="M4" s="217">
        <v>20.472000000000001</v>
      </c>
      <c r="N4" s="217">
        <v>19.777000000000001</v>
      </c>
      <c r="O4" s="217">
        <v>19.594999999999999</v>
      </c>
      <c r="P4" s="217">
        <v>19.5</v>
      </c>
      <c r="Q4" s="217">
        <v>22.010999999999999</v>
      </c>
      <c r="R4" s="217">
        <v>20</v>
      </c>
      <c r="S4" s="217">
        <v>21.311</v>
      </c>
      <c r="T4" s="217">
        <v>21.215</v>
      </c>
      <c r="U4" s="217">
        <v>19.475000000000001</v>
      </c>
      <c r="V4" s="217">
        <v>20.254000000000001</v>
      </c>
      <c r="W4" s="217">
        <v>19.936</v>
      </c>
      <c r="X4" s="217">
        <v>20.843</v>
      </c>
      <c r="Y4" s="217">
        <v>21.864000000000001</v>
      </c>
      <c r="Z4" s="217">
        <v>19.353999999999999</v>
      </c>
      <c r="AA4" s="217">
        <v>19.835000000000001</v>
      </c>
      <c r="AB4" s="217">
        <v>19.972999999999999</v>
      </c>
      <c r="AC4" s="217">
        <v>20.009</v>
      </c>
      <c r="AD4" s="217">
        <v>19.215</v>
      </c>
      <c r="AE4" s="217">
        <v>19.547000000000001</v>
      </c>
      <c r="AF4" s="217">
        <v>19.712</v>
      </c>
      <c r="AG4" s="217">
        <v>21.265000000000001</v>
      </c>
      <c r="AH4" s="217">
        <v>19.478000000000002</v>
      </c>
      <c r="AI4" s="211">
        <v>20.934000000000001</v>
      </c>
      <c r="AJ4" s="211">
        <v>20.181999999999999</v>
      </c>
      <c r="AK4" s="211">
        <v>19.39</v>
      </c>
      <c r="AL4" s="211">
        <v>20.527999999999999</v>
      </c>
      <c r="AM4" s="211">
        <v>19.972000000000001</v>
      </c>
    </row>
    <row r="5" spans="1:54" ht="15" x14ac:dyDescent="0.25">
      <c r="A5" s="248">
        <v>43160</v>
      </c>
      <c r="B5" s="163"/>
      <c r="C5" s="163"/>
      <c r="D5" s="166">
        <v>30</v>
      </c>
      <c r="E5" s="124">
        <v>25.594999999999999</v>
      </c>
      <c r="F5" s="124">
        <v>30.11</v>
      </c>
      <c r="G5" s="124">
        <v>33.895000000000003</v>
      </c>
      <c r="H5" s="124">
        <v>22.321000000000002</v>
      </c>
      <c r="I5" s="124">
        <v>28.588999999999999</v>
      </c>
      <c r="J5" s="124">
        <v>48.802</v>
      </c>
      <c r="K5" s="124">
        <v>27.923999999999999</v>
      </c>
      <c r="L5" s="124">
        <v>24.577999999999999</v>
      </c>
      <c r="M5" s="124">
        <v>40.848999999999997</v>
      </c>
      <c r="N5" s="124">
        <v>31.26</v>
      </c>
      <c r="O5" s="124">
        <v>27.207999999999998</v>
      </c>
      <c r="P5" s="124">
        <v>29.495000000000001</v>
      </c>
      <c r="Q5" s="124">
        <v>36.238</v>
      </c>
      <c r="R5" s="124">
        <v>31.832999999999998</v>
      </c>
      <c r="S5" s="124">
        <v>49.280999999999999</v>
      </c>
      <c r="T5" s="124">
        <v>27.934999999999999</v>
      </c>
      <c r="U5" s="124">
        <v>31.244</v>
      </c>
      <c r="V5" s="124">
        <v>29.73</v>
      </c>
      <c r="W5" s="124">
        <v>30</v>
      </c>
      <c r="X5" s="124">
        <v>25.651</v>
      </c>
      <c r="Y5" s="124">
        <v>30.891999999999999</v>
      </c>
      <c r="Z5" s="124">
        <v>23.263000000000002</v>
      </c>
      <c r="AA5" s="124">
        <v>32.384</v>
      </c>
      <c r="AB5" s="124">
        <v>39.518000000000001</v>
      </c>
      <c r="AC5" s="124">
        <v>24.596</v>
      </c>
      <c r="AD5" s="124">
        <v>23.652999999999999</v>
      </c>
      <c r="AE5" s="124">
        <v>42.84</v>
      </c>
      <c r="AF5" s="124">
        <v>22.071999999999999</v>
      </c>
      <c r="AG5" s="124">
        <v>34.878</v>
      </c>
      <c r="AH5" s="124">
        <v>25.222999999999999</v>
      </c>
      <c r="AI5" s="173">
        <v>31.850999999999999</v>
      </c>
      <c r="AJ5" s="173">
        <v>35.741</v>
      </c>
      <c r="AK5" s="173">
        <v>27.452999999999999</v>
      </c>
      <c r="AL5" s="173">
        <v>23.951000000000001</v>
      </c>
      <c r="AM5" s="173">
        <v>35.170999999999999</v>
      </c>
      <c r="AN5" s="173"/>
      <c r="AO5" s="173"/>
      <c r="AP5" s="173"/>
      <c r="AQ5" s="173"/>
      <c r="AR5" s="173"/>
      <c r="AS5" s="173"/>
      <c r="AT5" s="173"/>
      <c r="AU5" s="173"/>
      <c r="AV5" s="173"/>
      <c r="AW5" s="173"/>
      <c r="AX5" s="173"/>
      <c r="AY5" s="173"/>
    </row>
    <row r="6" spans="1:54" ht="15" x14ac:dyDescent="0.25">
      <c r="A6" s="248">
        <v>43191</v>
      </c>
      <c r="B6" s="163"/>
      <c r="C6" s="163"/>
      <c r="D6" s="166">
        <v>48</v>
      </c>
      <c r="E6" s="124">
        <v>57.762</v>
      </c>
      <c r="F6" s="124">
        <v>34.139000000000003</v>
      </c>
      <c r="G6" s="124">
        <v>33.548999999999999</v>
      </c>
      <c r="H6" s="124">
        <v>28.675999999999998</v>
      </c>
      <c r="I6" s="124">
        <v>55.335000000000001</v>
      </c>
      <c r="J6" s="124">
        <v>70.262</v>
      </c>
      <c r="K6" s="124">
        <v>49.438000000000002</v>
      </c>
      <c r="L6" s="124">
        <v>38.927</v>
      </c>
      <c r="M6" s="124">
        <v>70.759</v>
      </c>
      <c r="N6" s="124">
        <v>61.575000000000003</v>
      </c>
      <c r="O6" s="124">
        <v>39.652999999999999</v>
      </c>
      <c r="P6" s="124">
        <v>64.984999999999999</v>
      </c>
      <c r="Q6" s="124">
        <v>70.319999999999993</v>
      </c>
      <c r="R6" s="124">
        <v>52.420999999999999</v>
      </c>
      <c r="S6" s="124">
        <v>51.954000000000001</v>
      </c>
      <c r="T6" s="124">
        <v>44.488</v>
      </c>
      <c r="U6" s="124">
        <v>36.167000000000002</v>
      </c>
      <c r="V6" s="124">
        <v>38.271000000000001</v>
      </c>
      <c r="W6" s="124">
        <v>34.347000000000001</v>
      </c>
      <c r="X6" s="124">
        <v>61.578000000000003</v>
      </c>
      <c r="Y6" s="124">
        <v>53.908000000000001</v>
      </c>
      <c r="Z6" s="124">
        <v>47.401000000000003</v>
      </c>
      <c r="AA6" s="124">
        <v>49.603999999999999</v>
      </c>
      <c r="AB6" s="124">
        <v>64.668000000000006</v>
      </c>
      <c r="AC6" s="124">
        <v>40.459000000000003</v>
      </c>
      <c r="AD6" s="124">
        <v>48.905999999999999</v>
      </c>
      <c r="AE6" s="124">
        <v>48.871000000000002</v>
      </c>
      <c r="AF6" s="124">
        <v>31.366</v>
      </c>
      <c r="AG6" s="124">
        <v>44.076000000000001</v>
      </c>
      <c r="AH6" s="124">
        <v>48</v>
      </c>
      <c r="AI6" s="173">
        <v>43.787999999999997</v>
      </c>
      <c r="AJ6" s="173">
        <v>70.566999999999993</v>
      </c>
      <c r="AK6" s="173">
        <v>39.167000000000002</v>
      </c>
      <c r="AL6" s="173">
        <v>35.259</v>
      </c>
      <c r="AM6" s="173">
        <v>45.228999999999999</v>
      </c>
      <c r="AN6" s="173"/>
      <c r="AO6" s="173"/>
      <c r="AP6" s="173"/>
      <c r="AQ6" s="173"/>
      <c r="AR6" s="173"/>
      <c r="AS6" s="173"/>
      <c r="AT6" s="173"/>
      <c r="AU6" s="173"/>
      <c r="AV6" s="173"/>
      <c r="AW6" s="173"/>
      <c r="AX6" s="173"/>
      <c r="AY6" s="173"/>
    </row>
    <row r="7" spans="1:54" ht="15" x14ac:dyDescent="0.25">
      <c r="A7" s="248">
        <v>43221</v>
      </c>
      <c r="B7" s="163"/>
      <c r="C7" s="163"/>
      <c r="D7" s="166">
        <v>140</v>
      </c>
      <c r="E7" s="124">
        <v>142.32599999999999</v>
      </c>
      <c r="F7" s="124">
        <v>106.33499999999999</v>
      </c>
      <c r="G7" s="124">
        <v>110.544</v>
      </c>
      <c r="H7" s="124">
        <v>191.017</v>
      </c>
      <c r="I7" s="124">
        <v>228.499</v>
      </c>
      <c r="J7" s="124">
        <v>198.79</v>
      </c>
      <c r="K7" s="124">
        <v>159.62799999999999</v>
      </c>
      <c r="L7" s="124">
        <v>102.10599999999999</v>
      </c>
      <c r="M7" s="124">
        <v>115.477</v>
      </c>
      <c r="N7" s="124">
        <v>127.068</v>
      </c>
      <c r="O7" s="124">
        <v>112.693</v>
      </c>
      <c r="P7" s="124">
        <v>172.49</v>
      </c>
      <c r="Q7" s="124">
        <v>194.375</v>
      </c>
      <c r="R7" s="124">
        <v>163.739</v>
      </c>
      <c r="S7" s="124">
        <v>158.904</v>
      </c>
      <c r="T7" s="124">
        <v>171.31800000000001</v>
      </c>
      <c r="U7" s="124">
        <v>123.917</v>
      </c>
      <c r="V7" s="124">
        <v>118.267</v>
      </c>
      <c r="W7" s="124">
        <v>140</v>
      </c>
      <c r="X7" s="124">
        <v>204.52199999999999</v>
      </c>
      <c r="Y7" s="124">
        <v>219.13200000000001</v>
      </c>
      <c r="Z7" s="124">
        <v>75.614999999999995</v>
      </c>
      <c r="AA7" s="124">
        <v>141.65</v>
      </c>
      <c r="AB7" s="124">
        <v>148.61799999999999</v>
      </c>
      <c r="AC7" s="124">
        <v>148.56700000000001</v>
      </c>
      <c r="AD7" s="124">
        <v>103.432</v>
      </c>
      <c r="AE7" s="124">
        <v>149.732</v>
      </c>
      <c r="AF7" s="124">
        <v>102.867</v>
      </c>
      <c r="AG7" s="124">
        <v>185.65299999999999</v>
      </c>
      <c r="AH7" s="124">
        <v>92.100999999999999</v>
      </c>
      <c r="AI7" s="173">
        <v>102.807</v>
      </c>
      <c r="AJ7" s="173">
        <v>99.918999999999997</v>
      </c>
      <c r="AK7" s="173">
        <v>129.53800000000001</v>
      </c>
      <c r="AL7" s="173">
        <v>133.61799999999999</v>
      </c>
      <c r="AM7" s="173">
        <v>127.742</v>
      </c>
      <c r="AN7" s="173"/>
      <c r="AO7" s="173"/>
      <c r="AP7" s="173"/>
      <c r="AQ7" s="173"/>
      <c r="AR7" s="173"/>
      <c r="AS7" s="173"/>
      <c r="AT7" s="173"/>
      <c r="AU7" s="173"/>
      <c r="AV7" s="173"/>
      <c r="AW7" s="173"/>
      <c r="AX7" s="173"/>
      <c r="AY7" s="173"/>
    </row>
    <row r="8" spans="1:54" ht="15" x14ac:dyDescent="0.25">
      <c r="A8" s="248">
        <v>43252</v>
      </c>
      <c r="B8" s="163"/>
      <c r="C8" s="163"/>
      <c r="D8" s="166">
        <v>155</v>
      </c>
      <c r="E8" s="124">
        <v>132.04900000000001</v>
      </c>
      <c r="F8" s="124">
        <v>162.161</v>
      </c>
      <c r="G8" s="124">
        <v>281.90100000000001</v>
      </c>
      <c r="H8" s="124">
        <v>274.57499999999999</v>
      </c>
      <c r="I8" s="124">
        <v>206.23400000000001</v>
      </c>
      <c r="J8" s="124">
        <v>228.495</v>
      </c>
      <c r="K8" s="124">
        <v>128.43100000000001</v>
      </c>
      <c r="L8" s="124">
        <v>86.524000000000001</v>
      </c>
      <c r="M8" s="124">
        <v>63.591000000000001</v>
      </c>
      <c r="N8" s="124">
        <v>173.12899999999999</v>
      </c>
      <c r="O8" s="124">
        <v>201.8</v>
      </c>
      <c r="P8" s="124">
        <v>125.48699999999999</v>
      </c>
      <c r="Q8" s="124">
        <v>260.88799999999998</v>
      </c>
      <c r="R8" s="124">
        <v>144.27799999999999</v>
      </c>
      <c r="S8" s="124">
        <v>412.36</v>
      </c>
      <c r="T8" s="124">
        <v>134.53</v>
      </c>
      <c r="U8" s="124">
        <v>169.048</v>
      </c>
      <c r="V8" s="124">
        <v>116.691</v>
      </c>
      <c r="W8" s="124">
        <v>222.07499999999999</v>
      </c>
      <c r="X8" s="124">
        <v>136.84399999999999</v>
      </c>
      <c r="Y8" s="124">
        <v>135.99700000000001</v>
      </c>
      <c r="Z8" s="124">
        <v>49.843000000000004</v>
      </c>
      <c r="AA8" s="124">
        <v>171.89599999999999</v>
      </c>
      <c r="AB8" s="124">
        <v>63.469000000000001</v>
      </c>
      <c r="AC8" s="124">
        <v>123.02500000000001</v>
      </c>
      <c r="AD8" s="124">
        <v>73.727999999999994</v>
      </c>
      <c r="AE8" s="124">
        <v>96.43</v>
      </c>
      <c r="AF8" s="124">
        <v>178.828</v>
      </c>
      <c r="AG8" s="124">
        <v>155</v>
      </c>
      <c r="AH8" s="124">
        <v>181.25800000000001</v>
      </c>
      <c r="AI8" s="173">
        <v>238.81700000000001</v>
      </c>
      <c r="AJ8" s="173">
        <v>31.922000000000001</v>
      </c>
      <c r="AK8" s="173">
        <v>145.619</v>
      </c>
      <c r="AL8" s="173">
        <v>183.517</v>
      </c>
      <c r="AM8" s="173">
        <v>233.07300000000001</v>
      </c>
      <c r="AN8" s="173"/>
      <c r="AO8" s="173"/>
      <c r="AP8" s="173"/>
      <c r="AQ8" s="173"/>
      <c r="AR8" s="173"/>
      <c r="AS8" s="173"/>
      <c r="AT8" s="173"/>
      <c r="AU8" s="173"/>
      <c r="AV8" s="173"/>
      <c r="AW8" s="173"/>
      <c r="AX8" s="173"/>
      <c r="AY8" s="173"/>
    </row>
    <row r="9" spans="1:54" ht="15" x14ac:dyDescent="0.25">
      <c r="A9" s="248">
        <v>43282</v>
      </c>
      <c r="B9" s="163"/>
      <c r="C9" s="163"/>
      <c r="D9" s="166">
        <v>57</v>
      </c>
      <c r="E9" s="124">
        <v>54.734000000000002</v>
      </c>
      <c r="F9" s="124">
        <v>82.504999999999995</v>
      </c>
      <c r="G9" s="124">
        <v>182.11099999999999</v>
      </c>
      <c r="H9" s="124">
        <v>144.506</v>
      </c>
      <c r="I9" s="124">
        <v>68.793999999999997</v>
      </c>
      <c r="J9" s="124">
        <v>99.676000000000002</v>
      </c>
      <c r="K9" s="124">
        <v>49.161999999999999</v>
      </c>
      <c r="L9" s="124">
        <v>36.418999999999997</v>
      </c>
      <c r="M9" s="124">
        <v>31.238</v>
      </c>
      <c r="N9" s="124">
        <v>75.695999999999998</v>
      </c>
      <c r="O9" s="124">
        <v>98.481999999999999</v>
      </c>
      <c r="P9" s="124">
        <v>50.173999999999999</v>
      </c>
      <c r="Q9" s="124">
        <v>131.964</v>
      </c>
      <c r="R9" s="124">
        <v>50.865000000000002</v>
      </c>
      <c r="S9" s="124">
        <v>398.61</v>
      </c>
      <c r="T9" s="124">
        <v>62.225999999999999</v>
      </c>
      <c r="U9" s="124">
        <v>57</v>
      </c>
      <c r="V9" s="124">
        <v>52.956000000000003</v>
      </c>
      <c r="W9" s="124">
        <v>130.56</v>
      </c>
      <c r="X9" s="124">
        <v>46.984999999999999</v>
      </c>
      <c r="Y9" s="124">
        <v>47.49</v>
      </c>
      <c r="Z9" s="124">
        <v>23.292999999999999</v>
      </c>
      <c r="AA9" s="124">
        <v>54.677</v>
      </c>
      <c r="AB9" s="124">
        <v>30.699000000000002</v>
      </c>
      <c r="AC9" s="124">
        <v>51.100999999999999</v>
      </c>
      <c r="AD9" s="124">
        <v>36.418999999999997</v>
      </c>
      <c r="AE9" s="124">
        <v>39.875999999999998</v>
      </c>
      <c r="AF9" s="124">
        <v>77.953000000000003</v>
      </c>
      <c r="AG9" s="124">
        <v>75.025999999999996</v>
      </c>
      <c r="AH9" s="124">
        <v>58.167999999999999</v>
      </c>
      <c r="AI9" s="173">
        <v>123.627</v>
      </c>
      <c r="AJ9" s="173">
        <v>20.814</v>
      </c>
      <c r="AK9" s="173">
        <v>55.451000000000001</v>
      </c>
      <c r="AL9" s="173">
        <v>58.487000000000002</v>
      </c>
      <c r="AM9" s="173">
        <v>73.192999999999998</v>
      </c>
      <c r="AN9" s="173"/>
      <c r="AO9" s="173"/>
      <c r="AP9" s="173"/>
      <c r="AQ9" s="173"/>
      <c r="AR9" s="173"/>
      <c r="AS9" s="173"/>
      <c r="AT9" s="173"/>
      <c r="AU9" s="173"/>
      <c r="AV9" s="173"/>
      <c r="AW9" s="173"/>
      <c r="AX9" s="173"/>
      <c r="AY9" s="173"/>
    </row>
    <row r="10" spans="1:54" ht="15" x14ac:dyDescent="0.25">
      <c r="A10" s="248">
        <v>43313</v>
      </c>
      <c r="B10" s="163"/>
      <c r="C10" s="163"/>
      <c r="D10" s="166">
        <v>35</v>
      </c>
      <c r="E10" s="124">
        <v>31.347000000000001</v>
      </c>
      <c r="F10" s="124">
        <v>52.29</v>
      </c>
      <c r="G10" s="124">
        <v>67.247</v>
      </c>
      <c r="H10" s="124">
        <v>64.628</v>
      </c>
      <c r="I10" s="124">
        <v>35.601999999999997</v>
      </c>
      <c r="J10" s="124">
        <v>42.046999999999997</v>
      </c>
      <c r="K10" s="124">
        <v>33.006999999999998</v>
      </c>
      <c r="L10" s="124">
        <v>26.091999999999999</v>
      </c>
      <c r="M10" s="124">
        <v>33.15</v>
      </c>
      <c r="N10" s="124">
        <v>36.853000000000002</v>
      </c>
      <c r="O10" s="124">
        <v>43.045000000000002</v>
      </c>
      <c r="P10" s="124">
        <v>42.411000000000001</v>
      </c>
      <c r="Q10" s="124">
        <v>47.161999999999999</v>
      </c>
      <c r="R10" s="124">
        <v>29.93</v>
      </c>
      <c r="S10" s="124">
        <v>101.55500000000001</v>
      </c>
      <c r="T10" s="124">
        <v>29.129000000000001</v>
      </c>
      <c r="U10" s="124">
        <v>35</v>
      </c>
      <c r="V10" s="124">
        <v>29.498999999999999</v>
      </c>
      <c r="W10" s="124">
        <v>56.499000000000002</v>
      </c>
      <c r="X10" s="124">
        <v>35.25</v>
      </c>
      <c r="Y10" s="124">
        <v>37.539000000000001</v>
      </c>
      <c r="Z10" s="124">
        <v>17.585000000000001</v>
      </c>
      <c r="AA10" s="124">
        <v>33.555999999999997</v>
      </c>
      <c r="AB10" s="124">
        <v>23.457999999999998</v>
      </c>
      <c r="AC10" s="124">
        <v>33.063000000000002</v>
      </c>
      <c r="AD10" s="124">
        <v>32.384</v>
      </c>
      <c r="AE10" s="124">
        <v>31.873999999999999</v>
      </c>
      <c r="AF10" s="124">
        <v>34.947000000000003</v>
      </c>
      <c r="AG10" s="124">
        <v>33.226999999999997</v>
      </c>
      <c r="AH10" s="124">
        <v>35.917999999999999</v>
      </c>
      <c r="AI10" s="173">
        <v>41.537999999999997</v>
      </c>
      <c r="AJ10" s="173">
        <v>19.620999999999999</v>
      </c>
      <c r="AK10" s="173">
        <v>36.965000000000003</v>
      </c>
      <c r="AL10" s="173">
        <v>35.040999999999997</v>
      </c>
      <c r="AM10" s="173">
        <v>32.939</v>
      </c>
      <c r="AN10" s="173"/>
      <c r="AO10" s="173"/>
      <c r="AP10" s="173"/>
      <c r="AQ10" s="173"/>
      <c r="AR10" s="173"/>
      <c r="AS10" s="173"/>
      <c r="AT10" s="173"/>
      <c r="AU10" s="173"/>
      <c r="AV10" s="173"/>
      <c r="AW10" s="173"/>
      <c r="AX10" s="173"/>
      <c r="AY10" s="173"/>
    </row>
    <row r="11" spans="1:54" ht="15" x14ac:dyDescent="0.25">
      <c r="A11" s="248">
        <v>43344</v>
      </c>
      <c r="B11" s="163"/>
      <c r="C11" s="163"/>
      <c r="D11" s="166">
        <v>28</v>
      </c>
      <c r="E11" s="124">
        <v>25.282</v>
      </c>
      <c r="F11" s="124">
        <v>51.991999999999997</v>
      </c>
      <c r="G11" s="124">
        <v>34.433</v>
      </c>
      <c r="H11" s="124">
        <v>40.140999999999998</v>
      </c>
      <c r="I11" s="124">
        <v>38.081000000000003</v>
      </c>
      <c r="J11" s="124">
        <v>45.344999999999999</v>
      </c>
      <c r="K11" s="124">
        <v>28</v>
      </c>
      <c r="L11" s="124">
        <v>28</v>
      </c>
      <c r="M11" s="124">
        <v>22.619</v>
      </c>
      <c r="N11" s="124">
        <v>29.48</v>
      </c>
      <c r="O11" s="124">
        <v>27.58</v>
      </c>
      <c r="P11" s="124">
        <v>36.231000000000002</v>
      </c>
      <c r="Q11" s="124">
        <v>42.244999999999997</v>
      </c>
      <c r="R11" s="124">
        <v>27.265999999999998</v>
      </c>
      <c r="S11" s="124">
        <v>50.424999999999997</v>
      </c>
      <c r="T11" s="124">
        <v>23.984999999999999</v>
      </c>
      <c r="U11" s="124">
        <v>30.391999999999999</v>
      </c>
      <c r="V11" s="124">
        <v>21.507999999999999</v>
      </c>
      <c r="W11" s="124">
        <v>33.786999999999999</v>
      </c>
      <c r="X11" s="124">
        <v>28.282</v>
      </c>
      <c r="Y11" s="124">
        <v>25.693999999999999</v>
      </c>
      <c r="Z11" s="124">
        <v>18.573</v>
      </c>
      <c r="AA11" s="124">
        <v>47.869</v>
      </c>
      <c r="AB11" s="124">
        <v>23.913</v>
      </c>
      <c r="AC11" s="124">
        <v>23.876999999999999</v>
      </c>
      <c r="AD11" s="124">
        <v>25.225000000000001</v>
      </c>
      <c r="AE11" s="124">
        <v>31.837</v>
      </c>
      <c r="AF11" s="124">
        <v>24.17</v>
      </c>
      <c r="AG11" s="124">
        <v>25.099</v>
      </c>
      <c r="AH11" s="124">
        <v>23.428999999999998</v>
      </c>
      <c r="AI11" s="173">
        <v>27.013999999999999</v>
      </c>
      <c r="AJ11" s="173">
        <v>17.632999999999999</v>
      </c>
      <c r="AK11" s="173">
        <v>51.204000000000001</v>
      </c>
      <c r="AL11" s="173">
        <v>34.404000000000003</v>
      </c>
      <c r="AM11" s="173">
        <v>27.472999999999999</v>
      </c>
      <c r="AN11" s="173"/>
      <c r="AO11" s="173"/>
      <c r="AP11" s="173"/>
      <c r="AQ11" s="173"/>
      <c r="AR11" s="173"/>
      <c r="AS11" s="173"/>
      <c r="AT11" s="173"/>
      <c r="AU11" s="173"/>
      <c r="AV11" s="173"/>
      <c r="AW11" s="173"/>
      <c r="AX11" s="173"/>
      <c r="AY11" s="173"/>
    </row>
    <row r="12" spans="1:54" ht="15" x14ac:dyDescent="0.25">
      <c r="A12" s="248">
        <v>43374</v>
      </c>
      <c r="B12" s="163"/>
      <c r="C12" s="163"/>
      <c r="D12" s="166">
        <v>31.52</v>
      </c>
      <c r="E12" s="124">
        <v>26.658999999999999</v>
      </c>
      <c r="F12" s="124">
        <v>36.387999999999998</v>
      </c>
      <c r="G12" s="124">
        <v>31.321000000000002</v>
      </c>
      <c r="H12" s="124">
        <v>37.78</v>
      </c>
      <c r="I12" s="124">
        <v>68.418999999999997</v>
      </c>
      <c r="J12" s="124">
        <v>56.637999999999998</v>
      </c>
      <c r="K12" s="124">
        <v>23.324999999999999</v>
      </c>
      <c r="L12" s="124">
        <v>23.335999999999999</v>
      </c>
      <c r="M12" s="124">
        <v>23.593</v>
      </c>
      <c r="N12" s="124">
        <v>47.427</v>
      </c>
      <c r="O12" s="124">
        <v>25.233000000000001</v>
      </c>
      <c r="P12" s="124">
        <v>25.802</v>
      </c>
      <c r="Q12" s="124">
        <v>39.412999999999997</v>
      </c>
      <c r="R12" s="124">
        <v>26.513000000000002</v>
      </c>
      <c r="S12" s="124">
        <v>50.686999999999998</v>
      </c>
      <c r="T12" s="124">
        <v>31.472000000000001</v>
      </c>
      <c r="U12" s="124">
        <v>36.948999999999998</v>
      </c>
      <c r="V12" s="124">
        <v>29.135999999999999</v>
      </c>
      <c r="W12" s="124">
        <v>30.007000000000001</v>
      </c>
      <c r="X12" s="124">
        <v>25.539000000000001</v>
      </c>
      <c r="Y12" s="124">
        <v>24.658999999999999</v>
      </c>
      <c r="Z12" s="124">
        <v>27.113</v>
      </c>
      <c r="AA12" s="124">
        <v>33.302</v>
      </c>
      <c r="AB12" s="124">
        <v>25.420999999999999</v>
      </c>
      <c r="AC12" s="124">
        <v>38.301000000000002</v>
      </c>
      <c r="AD12" s="124">
        <v>46.093000000000004</v>
      </c>
      <c r="AE12" s="124">
        <v>32.539000000000001</v>
      </c>
      <c r="AF12" s="124">
        <v>23.896999999999998</v>
      </c>
      <c r="AG12" s="124">
        <v>27.727</v>
      </c>
      <c r="AH12" s="124">
        <v>25.637</v>
      </c>
      <c r="AI12" s="173">
        <v>29.036999999999999</v>
      </c>
      <c r="AJ12" s="173">
        <v>17.724</v>
      </c>
      <c r="AK12" s="173">
        <v>49.350999999999999</v>
      </c>
      <c r="AL12" s="173">
        <v>47.030999999999999</v>
      </c>
      <c r="AM12" s="173">
        <v>25.138999999999999</v>
      </c>
      <c r="AN12" s="173"/>
      <c r="AO12" s="173"/>
      <c r="AP12" s="173"/>
      <c r="AQ12" s="173"/>
      <c r="AR12" s="173"/>
      <c r="AS12" s="173"/>
      <c r="AT12" s="173"/>
      <c r="AU12" s="173"/>
      <c r="AV12" s="173"/>
      <c r="AW12" s="173"/>
      <c r="AX12" s="173"/>
      <c r="AY12" s="173"/>
    </row>
    <row r="13" spans="1:54" ht="15" x14ac:dyDescent="0.25">
      <c r="A13" s="248">
        <v>43405</v>
      </c>
      <c r="B13" s="163"/>
      <c r="C13" s="163"/>
      <c r="D13" s="166">
        <v>28.38</v>
      </c>
      <c r="E13" s="124">
        <v>24.382999999999999</v>
      </c>
      <c r="F13" s="124">
        <v>25.170999999999999</v>
      </c>
      <c r="G13" s="124">
        <v>26.922000000000001</v>
      </c>
      <c r="H13" s="124">
        <v>30.262</v>
      </c>
      <c r="I13" s="124">
        <v>38.905000000000001</v>
      </c>
      <c r="J13" s="124">
        <v>38.445999999999998</v>
      </c>
      <c r="K13" s="124">
        <v>22.652999999999999</v>
      </c>
      <c r="L13" s="124">
        <v>17.681999999999999</v>
      </c>
      <c r="M13" s="124">
        <v>18.861999999999998</v>
      </c>
      <c r="N13" s="124">
        <v>39.637</v>
      </c>
      <c r="O13" s="124">
        <v>23.434999999999999</v>
      </c>
      <c r="P13" s="124">
        <v>21.658999999999999</v>
      </c>
      <c r="Q13" s="124">
        <v>30.347999999999999</v>
      </c>
      <c r="R13" s="124">
        <v>24.43</v>
      </c>
      <c r="S13" s="124">
        <v>38.265999999999998</v>
      </c>
      <c r="T13" s="124">
        <v>24.306999999999999</v>
      </c>
      <c r="U13" s="124">
        <v>25.751999999999999</v>
      </c>
      <c r="V13" s="124">
        <v>24.219000000000001</v>
      </c>
      <c r="W13" s="124">
        <v>24.068000000000001</v>
      </c>
      <c r="X13" s="124">
        <v>22.280999999999999</v>
      </c>
      <c r="Y13" s="124">
        <v>24.684000000000001</v>
      </c>
      <c r="Z13" s="124">
        <v>17.099</v>
      </c>
      <c r="AA13" s="124">
        <v>23.606000000000002</v>
      </c>
      <c r="AB13" s="124">
        <v>21.39</v>
      </c>
      <c r="AC13" s="124">
        <v>29.273</v>
      </c>
      <c r="AD13" s="124">
        <v>30.58</v>
      </c>
      <c r="AE13" s="124">
        <v>24.233000000000001</v>
      </c>
      <c r="AF13" s="124">
        <v>21.248000000000001</v>
      </c>
      <c r="AG13" s="124">
        <v>26.106000000000002</v>
      </c>
      <c r="AH13" s="124">
        <v>25.608000000000001</v>
      </c>
      <c r="AI13" s="173">
        <v>24.358000000000001</v>
      </c>
      <c r="AJ13" s="173">
        <v>14.88</v>
      </c>
      <c r="AK13" s="173">
        <v>29.004000000000001</v>
      </c>
      <c r="AL13" s="173">
        <v>28.997</v>
      </c>
      <c r="AM13" s="173">
        <v>23.780999999999999</v>
      </c>
      <c r="AN13" s="173"/>
      <c r="AO13" s="173"/>
      <c r="AP13" s="173"/>
      <c r="AQ13" s="173"/>
      <c r="AR13" s="173"/>
      <c r="AS13" s="173"/>
      <c r="AT13" s="173"/>
      <c r="AU13" s="173"/>
      <c r="AV13" s="173"/>
      <c r="AW13" s="173"/>
      <c r="AX13" s="173"/>
      <c r="AY13" s="173"/>
    </row>
    <row r="14" spans="1:54" ht="15" x14ac:dyDescent="0.25">
      <c r="A14" s="248">
        <v>43435</v>
      </c>
      <c r="B14" s="163"/>
      <c r="C14" s="163"/>
      <c r="D14" s="166">
        <v>25.64</v>
      </c>
      <c r="E14" s="124">
        <v>20.07</v>
      </c>
      <c r="F14" s="124">
        <v>22.015000000000001</v>
      </c>
      <c r="G14" s="124">
        <v>25.741</v>
      </c>
      <c r="H14" s="124">
        <v>26.157</v>
      </c>
      <c r="I14" s="124">
        <v>26.736999999999998</v>
      </c>
      <c r="J14" s="124">
        <v>28.777000000000001</v>
      </c>
      <c r="K14" s="124">
        <v>20.137</v>
      </c>
      <c r="L14" s="124">
        <v>16.132000000000001</v>
      </c>
      <c r="M14" s="124">
        <v>16.969000000000001</v>
      </c>
      <c r="N14" s="124">
        <v>28.288</v>
      </c>
      <c r="O14" s="124">
        <v>21.393000000000001</v>
      </c>
      <c r="P14" s="124">
        <v>19.998999999999999</v>
      </c>
      <c r="Q14" s="124">
        <v>26.113</v>
      </c>
      <c r="R14" s="124">
        <v>20.678000000000001</v>
      </c>
      <c r="S14" s="124">
        <v>34.951000000000001</v>
      </c>
      <c r="T14" s="124">
        <v>21.484999999999999</v>
      </c>
      <c r="U14" s="124">
        <v>20.954000000000001</v>
      </c>
      <c r="V14" s="124">
        <v>22.591999999999999</v>
      </c>
      <c r="W14" s="124">
        <v>22.097999999999999</v>
      </c>
      <c r="X14" s="124">
        <v>19.920999999999999</v>
      </c>
      <c r="Y14" s="124">
        <v>21.219000000000001</v>
      </c>
      <c r="Z14" s="124">
        <v>14.577</v>
      </c>
      <c r="AA14" s="124">
        <v>21.978000000000002</v>
      </c>
      <c r="AB14" s="124">
        <v>17.957000000000001</v>
      </c>
      <c r="AC14" s="124">
        <v>21.582000000000001</v>
      </c>
      <c r="AD14" s="124">
        <v>21.51</v>
      </c>
      <c r="AE14" s="124">
        <v>19.202000000000002</v>
      </c>
      <c r="AF14" s="124">
        <v>19.166</v>
      </c>
      <c r="AG14" s="124">
        <v>21.452999999999999</v>
      </c>
      <c r="AH14" s="124">
        <v>21.568000000000001</v>
      </c>
      <c r="AI14" s="173">
        <v>21.606999999999999</v>
      </c>
      <c r="AJ14" s="173">
        <v>13.88</v>
      </c>
      <c r="AK14" s="173">
        <v>23.21</v>
      </c>
      <c r="AL14" s="173">
        <v>22.399000000000001</v>
      </c>
      <c r="AM14" s="173">
        <v>22.349</v>
      </c>
      <c r="AN14" s="173"/>
      <c r="AO14" s="173"/>
      <c r="AP14" s="173"/>
      <c r="AQ14" s="173"/>
      <c r="AR14" s="173"/>
      <c r="AS14" s="173"/>
      <c r="AT14" s="173"/>
      <c r="AU14" s="173"/>
      <c r="AV14" s="173"/>
      <c r="AW14" s="173"/>
      <c r="AX14" s="173"/>
      <c r="AY14" s="173"/>
    </row>
    <row r="15" spans="1:54" ht="15" x14ac:dyDescent="0.25">
      <c r="A15" s="248">
        <v>43466</v>
      </c>
      <c r="B15" s="163"/>
      <c r="C15" s="163"/>
      <c r="D15" s="166">
        <v>24.31</v>
      </c>
      <c r="E15" s="124">
        <v>17.486000000000001</v>
      </c>
      <c r="F15" s="124">
        <v>19.687999999999999</v>
      </c>
      <c r="G15" s="124">
        <v>25.082000000000001</v>
      </c>
      <c r="H15" s="124">
        <v>23.454999999999998</v>
      </c>
      <c r="I15" s="124">
        <v>22.919</v>
      </c>
      <c r="J15" s="124">
        <v>23.960999999999999</v>
      </c>
      <c r="K15" s="124">
        <v>17.809000000000001</v>
      </c>
      <c r="L15" s="124">
        <v>14.477</v>
      </c>
      <c r="M15" s="124">
        <v>15.244999999999999</v>
      </c>
      <c r="N15" s="124">
        <v>22.49</v>
      </c>
      <c r="O15" s="124">
        <v>18.702000000000002</v>
      </c>
      <c r="P15" s="124">
        <v>18.231000000000002</v>
      </c>
      <c r="Q15" s="124">
        <v>23.356999999999999</v>
      </c>
      <c r="R15" s="124">
        <v>18.338999999999999</v>
      </c>
      <c r="S15" s="124">
        <v>30.472000000000001</v>
      </c>
      <c r="T15" s="124">
        <v>18.119</v>
      </c>
      <c r="U15" s="124">
        <v>18.931000000000001</v>
      </c>
      <c r="V15" s="124">
        <v>19.312999999999999</v>
      </c>
      <c r="W15" s="124">
        <v>21.634</v>
      </c>
      <c r="X15" s="124">
        <v>17.812999999999999</v>
      </c>
      <c r="Y15" s="124">
        <v>18.741</v>
      </c>
      <c r="Z15" s="124">
        <v>13.177</v>
      </c>
      <c r="AA15" s="124">
        <v>19.545999999999999</v>
      </c>
      <c r="AB15" s="124">
        <v>19.148</v>
      </c>
      <c r="AC15" s="124">
        <v>18.600999999999999</v>
      </c>
      <c r="AD15" s="124">
        <v>19.492999999999999</v>
      </c>
      <c r="AE15" s="124">
        <v>16.638000000000002</v>
      </c>
      <c r="AF15" s="124">
        <v>17.245999999999999</v>
      </c>
      <c r="AG15" s="124">
        <v>18.748999999999999</v>
      </c>
      <c r="AH15" s="124">
        <v>19.190000000000001</v>
      </c>
      <c r="AI15" s="173">
        <v>19.539000000000001</v>
      </c>
      <c r="AJ15" s="173">
        <v>12.507999999999999</v>
      </c>
      <c r="AK15" s="173">
        <v>20.504999999999999</v>
      </c>
      <c r="AL15" s="173">
        <v>19.678999999999998</v>
      </c>
      <c r="AM15" s="173">
        <v>20.587</v>
      </c>
      <c r="AN15" s="173"/>
      <c r="AO15" s="173"/>
      <c r="AP15" s="173"/>
      <c r="AQ15" s="173"/>
      <c r="AR15" s="173"/>
      <c r="AS15" s="173"/>
      <c r="AT15" s="173"/>
      <c r="AU15" s="173"/>
      <c r="AV15" s="173"/>
      <c r="AW15" s="173"/>
      <c r="AX15" s="173"/>
      <c r="AY15" s="173"/>
    </row>
    <row r="16" spans="1:54" ht="15" x14ac:dyDescent="0.25">
      <c r="A16" s="248">
        <v>43497</v>
      </c>
      <c r="B16" s="163"/>
      <c r="C16" s="163"/>
      <c r="D16" s="166">
        <v>22.39</v>
      </c>
      <c r="E16" s="124">
        <v>14.590999999999999</v>
      </c>
      <c r="F16" s="124">
        <v>16.649999999999999</v>
      </c>
      <c r="G16" s="124">
        <v>19.164000000000001</v>
      </c>
      <c r="H16" s="124">
        <v>19.641999999999999</v>
      </c>
      <c r="I16" s="124">
        <v>32.173999999999999</v>
      </c>
      <c r="J16" s="124">
        <v>22.419</v>
      </c>
      <c r="K16" s="124">
        <v>14.635999999999999</v>
      </c>
      <c r="L16" s="124">
        <v>11.895</v>
      </c>
      <c r="M16" s="124">
        <v>13.105</v>
      </c>
      <c r="N16" s="124">
        <v>19.408000000000001</v>
      </c>
      <c r="O16" s="124">
        <v>16.071999999999999</v>
      </c>
      <c r="P16" s="124">
        <v>16.858000000000001</v>
      </c>
      <c r="Q16" s="124">
        <v>19.045000000000002</v>
      </c>
      <c r="R16" s="124">
        <v>19.007999999999999</v>
      </c>
      <c r="S16" s="124">
        <v>27.326000000000001</v>
      </c>
      <c r="T16" s="124">
        <v>14.882</v>
      </c>
      <c r="U16" s="124">
        <v>16.884</v>
      </c>
      <c r="V16" s="124">
        <v>19.344999999999999</v>
      </c>
      <c r="W16" s="124">
        <v>22.283000000000001</v>
      </c>
      <c r="X16" s="124">
        <v>17.597999999999999</v>
      </c>
      <c r="Y16" s="124">
        <v>15.371</v>
      </c>
      <c r="Z16" s="124">
        <v>16.023</v>
      </c>
      <c r="AA16" s="124">
        <v>16.227</v>
      </c>
      <c r="AB16" s="124">
        <v>16.513999999999999</v>
      </c>
      <c r="AC16" s="124">
        <v>15.074</v>
      </c>
      <c r="AD16" s="124">
        <v>18.431000000000001</v>
      </c>
      <c r="AE16" s="124">
        <v>13.608000000000001</v>
      </c>
      <c r="AF16" s="124">
        <v>14.676</v>
      </c>
      <c r="AG16" s="124">
        <v>15.292999999999999</v>
      </c>
      <c r="AH16" s="124">
        <v>15.819000000000001</v>
      </c>
      <c r="AI16" s="173">
        <v>16.259</v>
      </c>
      <c r="AJ16" s="173">
        <v>10.442</v>
      </c>
      <c r="AK16" s="173">
        <v>19.175999999999998</v>
      </c>
      <c r="AL16" s="173">
        <v>19.109000000000002</v>
      </c>
      <c r="AM16" s="173">
        <v>17.170999999999999</v>
      </c>
      <c r="AN16" s="173"/>
      <c r="AO16" s="173"/>
      <c r="AP16" s="173"/>
      <c r="AQ16" s="173"/>
      <c r="AR16" s="173"/>
      <c r="AS16" s="173"/>
      <c r="AT16" s="173"/>
      <c r="AU16" s="173"/>
      <c r="AV16" s="173"/>
      <c r="AW16" s="173"/>
      <c r="AX16" s="173"/>
      <c r="AY16" s="173"/>
    </row>
    <row r="17" spans="1:1005" ht="15" x14ac:dyDescent="0.25">
      <c r="A17" s="248">
        <v>43525</v>
      </c>
      <c r="B17" s="163"/>
      <c r="C17" s="163"/>
      <c r="D17" s="166">
        <v>36.020000000000003</v>
      </c>
      <c r="E17" s="124">
        <v>24.782</v>
      </c>
      <c r="F17" s="124">
        <v>27.893999999999998</v>
      </c>
      <c r="G17" s="124">
        <v>19.5</v>
      </c>
      <c r="H17" s="124">
        <v>31.407</v>
      </c>
      <c r="I17" s="124">
        <v>61.286999999999999</v>
      </c>
      <c r="J17" s="124">
        <v>26.954999999999998</v>
      </c>
      <c r="K17" s="124">
        <v>22.56</v>
      </c>
      <c r="L17" s="124">
        <v>36.329000000000001</v>
      </c>
      <c r="M17" s="124">
        <v>22.634</v>
      </c>
      <c r="N17" s="124">
        <v>27.904</v>
      </c>
      <c r="O17" s="124">
        <v>25.675000000000001</v>
      </c>
      <c r="P17" s="124">
        <v>29.338000000000001</v>
      </c>
      <c r="Q17" s="124">
        <v>36.002000000000002</v>
      </c>
      <c r="R17" s="124">
        <v>44.420999999999999</v>
      </c>
      <c r="S17" s="124">
        <v>36.973999999999997</v>
      </c>
      <c r="T17" s="124">
        <v>29.489000000000001</v>
      </c>
      <c r="U17" s="124">
        <v>28.448</v>
      </c>
      <c r="V17" s="124">
        <v>27.498000000000001</v>
      </c>
      <c r="W17" s="124">
        <v>25.446999999999999</v>
      </c>
      <c r="X17" s="124">
        <v>27.338999999999999</v>
      </c>
      <c r="Y17" s="124">
        <v>18.911000000000001</v>
      </c>
      <c r="Z17" s="124">
        <v>25.350999999999999</v>
      </c>
      <c r="AA17" s="124">
        <v>43.426000000000002</v>
      </c>
      <c r="AB17" s="124">
        <v>19.571999999999999</v>
      </c>
      <c r="AC17" s="124">
        <v>22.085000000000001</v>
      </c>
      <c r="AD17" s="124">
        <v>48.795000000000002</v>
      </c>
      <c r="AE17" s="124">
        <v>13.93</v>
      </c>
      <c r="AF17" s="124">
        <v>32.274000000000001</v>
      </c>
      <c r="AG17" s="124">
        <v>18.588000000000001</v>
      </c>
      <c r="AH17" s="124">
        <v>28.885999999999999</v>
      </c>
      <c r="AI17" s="173">
        <v>32.267000000000003</v>
      </c>
      <c r="AJ17" s="173">
        <v>16.574999999999999</v>
      </c>
      <c r="AK17" s="173">
        <v>21.108000000000001</v>
      </c>
      <c r="AL17" s="173">
        <v>34.843000000000004</v>
      </c>
      <c r="AM17" s="173">
        <v>18.986000000000001</v>
      </c>
      <c r="AN17" s="173"/>
      <c r="AO17" s="173"/>
      <c r="AP17" s="173"/>
      <c r="AQ17" s="173"/>
      <c r="AR17" s="173"/>
      <c r="AS17" s="173"/>
      <c r="AT17" s="173"/>
      <c r="AU17" s="173"/>
      <c r="AV17" s="173"/>
      <c r="AW17" s="173"/>
      <c r="AX17" s="173"/>
      <c r="AY17" s="173"/>
    </row>
    <row r="18" spans="1:1005" ht="15" x14ac:dyDescent="0.25">
      <c r="A18" s="248">
        <v>43556</v>
      </c>
      <c r="B18" s="163"/>
      <c r="C18" s="163"/>
      <c r="D18" s="166">
        <v>77.08</v>
      </c>
      <c r="E18" s="124">
        <v>42.454000000000001</v>
      </c>
      <c r="F18" s="124">
        <v>34.390999999999998</v>
      </c>
      <c r="G18" s="124">
        <v>42.037999999999997</v>
      </c>
      <c r="H18" s="124">
        <v>76.870999999999995</v>
      </c>
      <c r="I18" s="124">
        <v>108.069</v>
      </c>
      <c r="J18" s="124">
        <v>74.501999999999995</v>
      </c>
      <c r="K18" s="124">
        <v>56.81</v>
      </c>
      <c r="L18" s="124">
        <v>94.775000000000006</v>
      </c>
      <c r="M18" s="124">
        <v>52.284999999999997</v>
      </c>
      <c r="N18" s="124">
        <v>52.186</v>
      </c>
      <c r="O18" s="124">
        <v>67.001000000000005</v>
      </c>
      <c r="P18" s="124">
        <v>88.772000000000006</v>
      </c>
      <c r="Q18" s="124">
        <v>70.804000000000002</v>
      </c>
      <c r="R18" s="124">
        <v>56.021000000000001</v>
      </c>
      <c r="S18" s="124">
        <v>82.754000000000005</v>
      </c>
      <c r="T18" s="124">
        <v>67.043000000000006</v>
      </c>
      <c r="U18" s="124">
        <v>45.402999999999999</v>
      </c>
      <c r="V18" s="124">
        <v>37.847000000000001</v>
      </c>
      <c r="W18" s="124">
        <v>65.608000000000004</v>
      </c>
      <c r="X18" s="124">
        <v>52.453000000000003</v>
      </c>
      <c r="Y18" s="124">
        <v>49.488</v>
      </c>
      <c r="Z18" s="124">
        <v>49.661000000000001</v>
      </c>
      <c r="AA18" s="124">
        <v>88.195999999999998</v>
      </c>
      <c r="AB18" s="124">
        <v>51.74</v>
      </c>
      <c r="AC18" s="124">
        <v>73.384</v>
      </c>
      <c r="AD18" s="124">
        <v>68.081999999999994</v>
      </c>
      <c r="AE18" s="124">
        <v>46.454999999999998</v>
      </c>
      <c r="AF18" s="124">
        <v>53.750999999999998</v>
      </c>
      <c r="AG18" s="124">
        <v>48.959000000000003</v>
      </c>
      <c r="AH18" s="124">
        <v>65.335999999999999</v>
      </c>
      <c r="AI18" s="173">
        <v>72.472999999999999</v>
      </c>
      <c r="AJ18" s="173">
        <v>38.140999999999998</v>
      </c>
      <c r="AK18" s="173">
        <v>50.552999999999997</v>
      </c>
      <c r="AL18" s="173">
        <v>67.921999999999997</v>
      </c>
      <c r="AM18" s="173">
        <v>43.47</v>
      </c>
      <c r="AN18" s="173"/>
      <c r="AO18" s="173"/>
      <c r="AP18" s="173"/>
      <c r="AQ18" s="173"/>
      <c r="AR18" s="173"/>
      <c r="AS18" s="173"/>
      <c r="AT18" s="173"/>
      <c r="AU18" s="173"/>
      <c r="AV18" s="173"/>
      <c r="AW18" s="173"/>
      <c r="AX18" s="173"/>
      <c r="AY18" s="173"/>
    </row>
    <row r="19" spans="1:1005" ht="15" x14ac:dyDescent="0.25">
      <c r="A19" s="248">
        <v>43586</v>
      </c>
      <c r="B19" s="163"/>
      <c r="C19" s="163"/>
      <c r="D19" s="166">
        <v>221.07</v>
      </c>
      <c r="E19" s="124">
        <v>148.46</v>
      </c>
      <c r="F19" s="124">
        <v>122.98099999999999</v>
      </c>
      <c r="G19" s="124">
        <v>412.303</v>
      </c>
      <c r="H19" s="124">
        <v>327.27699999999999</v>
      </c>
      <c r="I19" s="124">
        <v>303.94499999999999</v>
      </c>
      <c r="J19" s="124">
        <v>273.87799999999999</v>
      </c>
      <c r="K19" s="124">
        <v>128.87799999999999</v>
      </c>
      <c r="L19" s="124">
        <v>167.26599999999999</v>
      </c>
      <c r="M19" s="124">
        <v>104.33499999999999</v>
      </c>
      <c r="N19" s="124">
        <v>159.37299999999999</v>
      </c>
      <c r="O19" s="124">
        <v>190.548</v>
      </c>
      <c r="P19" s="124">
        <v>254.149</v>
      </c>
      <c r="Q19" s="124">
        <v>200.70400000000001</v>
      </c>
      <c r="R19" s="124">
        <v>177.70400000000001</v>
      </c>
      <c r="S19" s="124">
        <v>330.60199999999998</v>
      </c>
      <c r="T19" s="124">
        <v>273.73599999999999</v>
      </c>
      <c r="U19" s="124">
        <v>160.489</v>
      </c>
      <c r="V19" s="124">
        <v>175.08</v>
      </c>
      <c r="W19" s="124">
        <v>209.31700000000001</v>
      </c>
      <c r="X19" s="124">
        <v>228.852</v>
      </c>
      <c r="Y19" s="124">
        <v>70.045000000000002</v>
      </c>
      <c r="Z19" s="124">
        <v>147.25700000000001</v>
      </c>
      <c r="AA19" s="124">
        <v>206.01</v>
      </c>
      <c r="AB19" s="124">
        <v>221.352</v>
      </c>
      <c r="AC19" s="124">
        <v>190.876</v>
      </c>
      <c r="AD19" s="124">
        <v>200.267</v>
      </c>
      <c r="AE19" s="124">
        <v>227.28299999999999</v>
      </c>
      <c r="AF19" s="124">
        <v>235.041</v>
      </c>
      <c r="AG19" s="124">
        <v>98.72</v>
      </c>
      <c r="AH19" s="124">
        <v>136.82599999999999</v>
      </c>
      <c r="AI19" s="173">
        <v>110.73099999999999</v>
      </c>
      <c r="AJ19" s="173">
        <v>98.108999999999995</v>
      </c>
      <c r="AK19" s="173">
        <v>223.57900000000001</v>
      </c>
      <c r="AL19" s="173">
        <v>169.505</v>
      </c>
      <c r="AM19" s="173">
        <v>100.917</v>
      </c>
      <c r="AN19" s="173"/>
      <c r="AO19" s="173"/>
      <c r="AP19" s="173"/>
      <c r="AQ19" s="173"/>
      <c r="AR19" s="173"/>
      <c r="AS19" s="173"/>
      <c r="AT19" s="173"/>
      <c r="AU19" s="173"/>
      <c r="AV19" s="173"/>
      <c r="AW19" s="173"/>
      <c r="AX19" s="173"/>
      <c r="AY19" s="173"/>
    </row>
    <row r="20" spans="1:1005" ht="15" x14ac:dyDescent="0.25">
      <c r="A20" s="248">
        <v>43617</v>
      </c>
      <c r="B20" s="163"/>
      <c r="C20" s="163"/>
      <c r="D20" s="166">
        <v>261.05</v>
      </c>
      <c r="E20" s="124">
        <v>294.64499999999998</v>
      </c>
      <c r="F20" s="124">
        <v>349.79700000000003</v>
      </c>
      <c r="G20" s="124">
        <v>677.31700000000001</v>
      </c>
      <c r="H20" s="124">
        <v>387.233</v>
      </c>
      <c r="I20" s="124">
        <v>391.57799999999997</v>
      </c>
      <c r="J20" s="124">
        <v>269.19900000000001</v>
      </c>
      <c r="K20" s="124">
        <v>166.304</v>
      </c>
      <c r="L20" s="124">
        <v>148.37700000000001</v>
      </c>
      <c r="M20" s="124">
        <v>166.172</v>
      </c>
      <c r="N20" s="124">
        <v>276.47500000000002</v>
      </c>
      <c r="O20" s="124">
        <v>168.37</v>
      </c>
      <c r="P20" s="124">
        <v>409.767</v>
      </c>
      <c r="Q20" s="124">
        <v>217.54300000000001</v>
      </c>
      <c r="R20" s="124">
        <v>527.49400000000003</v>
      </c>
      <c r="S20" s="124">
        <v>309.52</v>
      </c>
      <c r="T20" s="124">
        <v>491.56700000000001</v>
      </c>
      <c r="U20" s="124">
        <v>182.28399999999999</v>
      </c>
      <c r="V20" s="124">
        <v>324.94900000000001</v>
      </c>
      <c r="W20" s="124">
        <v>157.21299999999999</v>
      </c>
      <c r="X20" s="124">
        <v>199.839</v>
      </c>
      <c r="Y20" s="124">
        <v>52.938000000000002</v>
      </c>
      <c r="Z20" s="124">
        <v>222.22499999999999</v>
      </c>
      <c r="AA20" s="124">
        <v>141.828</v>
      </c>
      <c r="AB20" s="124">
        <v>280.50099999999998</v>
      </c>
      <c r="AC20" s="124">
        <v>190.00800000000001</v>
      </c>
      <c r="AD20" s="124">
        <v>167.54300000000001</v>
      </c>
      <c r="AE20" s="124">
        <v>470.93900000000002</v>
      </c>
      <c r="AF20" s="124">
        <v>259.77100000000002</v>
      </c>
      <c r="AG20" s="124">
        <v>239.77799999999999</v>
      </c>
      <c r="AH20" s="124">
        <v>418.476</v>
      </c>
      <c r="AI20" s="173">
        <v>45.872999999999998</v>
      </c>
      <c r="AJ20" s="173">
        <v>143.90299999999999</v>
      </c>
      <c r="AK20" s="173">
        <v>334.69099999999997</v>
      </c>
      <c r="AL20" s="173">
        <v>314.06799999999998</v>
      </c>
      <c r="AM20" s="173">
        <v>110.96599999999999</v>
      </c>
      <c r="AN20" s="173"/>
      <c r="AO20" s="173"/>
      <c r="AP20" s="173"/>
      <c r="AQ20" s="173"/>
      <c r="AR20" s="173"/>
      <c r="AS20" s="173"/>
      <c r="AT20" s="173"/>
      <c r="AU20" s="173"/>
      <c r="AV20" s="173"/>
      <c r="AW20" s="173"/>
      <c r="AX20" s="173"/>
      <c r="AY20" s="173"/>
    </row>
    <row r="21" spans="1:1005" ht="15" x14ac:dyDescent="0.25">
      <c r="A21" s="248">
        <v>43647</v>
      </c>
      <c r="B21" s="163"/>
      <c r="C21" s="163"/>
      <c r="D21" s="166">
        <v>116.85</v>
      </c>
      <c r="E21" s="124">
        <v>173.59800000000001</v>
      </c>
      <c r="F21" s="124">
        <v>211.983</v>
      </c>
      <c r="G21" s="124">
        <v>331.678</v>
      </c>
      <c r="H21" s="124">
        <v>125.208</v>
      </c>
      <c r="I21" s="124">
        <v>165.09800000000001</v>
      </c>
      <c r="J21" s="124">
        <v>93.049000000000007</v>
      </c>
      <c r="K21" s="124">
        <v>68.322999999999993</v>
      </c>
      <c r="L21" s="124">
        <v>63.478999999999999</v>
      </c>
      <c r="M21" s="124">
        <v>69.364999999999995</v>
      </c>
      <c r="N21" s="124">
        <v>132.898</v>
      </c>
      <c r="O21" s="124">
        <v>66.429000000000002</v>
      </c>
      <c r="P21" s="124">
        <v>204.05600000000001</v>
      </c>
      <c r="Q21" s="124">
        <v>69.328000000000003</v>
      </c>
      <c r="R21" s="124">
        <v>496.93299999999999</v>
      </c>
      <c r="S21" s="124">
        <v>125.072</v>
      </c>
      <c r="T21" s="124">
        <v>191.291</v>
      </c>
      <c r="U21" s="124">
        <v>91.997</v>
      </c>
      <c r="V21" s="124">
        <v>210.93799999999999</v>
      </c>
      <c r="W21" s="124">
        <v>48.749000000000002</v>
      </c>
      <c r="X21" s="124">
        <v>59.029000000000003</v>
      </c>
      <c r="Y21" s="124">
        <v>21.138000000000002</v>
      </c>
      <c r="Z21" s="124">
        <v>65.266999999999996</v>
      </c>
      <c r="AA21" s="124">
        <v>53.37</v>
      </c>
      <c r="AB21" s="124">
        <v>119.291</v>
      </c>
      <c r="AC21" s="124">
        <v>72.457999999999998</v>
      </c>
      <c r="AD21" s="124">
        <v>61.41</v>
      </c>
      <c r="AE21" s="124">
        <v>218.119</v>
      </c>
      <c r="AF21" s="124">
        <v>145.38499999999999</v>
      </c>
      <c r="AG21" s="124">
        <v>73.131</v>
      </c>
      <c r="AH21" s="124">
        <v>215.61699999999999</v>
      </c>
      <c r="AI21" s="173">
        <v>22.050999999999998</v>
      </c>
      <c r="AJ21" s="173">
        <v>51.37</v>
      </c>
      <c r="AK21" s="173">
        <v>106.761</v>
      </c>
      <c r="AL21" s="173">
        <v>97.983999999999995</v>
      </c>
      <c r="AM21" s="173">
        <v>42.460999999999999</v>
      </c>
      <c r="AN21" s="173"/>
      <c r="AO21" s="173"/>
      <c r="AP21" s="173"/>
      <c r="AQ21" s="173"/>
      <c r="AR21" s="173"/>
      <c r="AS21" s="173"/>
      <c r="AT21" s="173"/>
      <c r="AU21" s="173"/>
      <c r="AV21" s="173"/>
      <c r="AW21" s="173"/>
      <c r="AX21" s="173"/>
      <c r="AY21" s="173"/>
    </row>
    <row r="22" spans="1:1005" ht="15" x14ac:dyDescent="0.25">
      <c r="A22" s="248">
        <v>43678</v>
      </c>
      <c r="B22" s="163"/>
      <c r="C22" s="163"/>
      <c r="D22" s="166">
        <v>63.46</v>
      </c>
      <c r="E22" s="124">
        <v>88.668000000000006</v>
      </c>
      <c r="F22" s="124">
        <v>80.519000000000005</v>
      </c>
      <c r="G22" s="124">
        <v>122.566</v>
      </c>
      <c r="H22" s="124">
        <v>55.241999999999997</v>
      </c>
      <c r="I22" s="124">
        <v>61.835999999999999</v>
      </c>
      <c r="J22" s="124">
        <v>50.682000000000002</v>
      </c>
      <c r="K22" s="124">
        <v>37.981000000000002</v>
      </c>
      <c r="L22" s="124">
        <v>47.185000000000002</v>
      </c>
      <c r="M22" s="124">
        <v>35.658999999999999</v>
      </c>
      <c r="N22" s="124">
        <v>56.165999999999997</v>
      </c>
      <c r="O22" s="124">
        <v>49.802</v>
      </c>
      <c r="P22" s="124">
        <v>66.760999999999996</v>
      </c>
      <c r="Q22" s="124">
        <v>39.024000000000001</v>
      </c>
      <c r="R22" s="124">
        <v>134.441</v>
      </c>
      <c r="S22" s="124">
        <v>51.353999999999999</v>
      </c>
      <c r="T22" s="124">
        <v>78.873000000000005</v>
      </c>
      <c r="U22" s="124">
        <v>41.776000000000003</v>
      </c>
      <c r="V22" s="124">
        <v>80.616</v>
      </c>
      <c r="W22" s="124">
        <v>38.503999999999998</v>
      </c>
      <c r="X22" s="124">
        <v>43.892000000000003</v>
      </c>
      <c r="Y22" s="124">
        <v>16.655999999999999</v>
      </c>
      <c r="Z22" s="124">
        <v>37.796999999999997</v>
      </c>
      <c r="AA22" s="124">
        <v>33.36</v>
      </c>
      <c r="AB22" s="124">
        <v>53.567999999999998</v>
      </c>
      <c r="AC22" s="124">
        <v>49.256999999999998</v>
      </c>
      <c r="AD22" s="124">
        <v>42.091000000000001</v>
      </c>
      <c r="AE22" s="124">
        <v>75.201999999999998</v>
      </c>
      <c r="AF22" s="124">
        <v>51.396000000000001</v>
      </c>
      <c r="AG22" s="124">
        <v>41.843000000000004</v>
      </c>
      <c r="AH22" s="124">
        <v>64.792000000000002</v>
      </c>
      <c r="AI22" s="173">
        <v>20.972000000000001</v>
      </c>
      <c r="AJ22" s="173">
        <v>36.155999999999999</v>
      </c>
      <c r="AK22" s="173">
        <v>52.164999999999999</v>
      </c>
      <c r="AL22" s="173">
        <v>40.79</v>
      </c>
      <c r="AM22" s="173">
        <v>27.175999999999998</v>
      </c>
      <c r="AN22" s="173"/>
      <c r="AO22" s="173"/>
      <c r="AP22" s="173"/>
      <c r="AQ22" s="173"/>
      <c r="AR22" s="173"/>
      <c r="AS22" s="173"/>
      <c r="AT22" s="173"/>
      <c r="AU22" s="173"/>
      <c r="AV22" s="173"/>
      <c r="AW22" s="173"/>
      <c r="AX22" s="173"/>
      <c r="AY22" s="173"/>
    </row>
    <row r="23" spans="1:1005" ht="15" x14ac:dyDescent="0.25">
      <c r="A23" s="248">
        <v>43709</v>
      </c>
      <c r="B23" s="163"/>
      <c r="C23" s="163"/>
      <c r="D23" s="166">
        <v>38.04</v>
      </c>
      <c r="E23" s="124">
        <v>72.47</v>
      </c>
      <c r="F23" s="124">
        <v>39.764000000000003</v>
      </c>
      <c r="G23" s="124">
        <v>68.53</v>
      </c>
      <c r="H23" s="124">
        <v>51.518000000000001</v>
      </c>
      <c r="I23" s="124">
        <v>59.622999999999998</v>
      </c>
      <c r="J23" s="124">
        <v>39.351999999999997</v>
      </c>
      <c r="K23" s="124">
        <v>36.771999999999998</v>
      </c>
      <c r="L23" s="124">
        <v>31.073</v>
      </c>
      <c r="M23" s="124">
        <v>29.388999999999999</v>
      </c>
      <c r="N23" s="124">
        <v>34.880000000000003</v>
      </c>
      <c r="O23" s="124">
        <v>41.606000000000002</v>
      </c>
      <c r="P23" s="124">
        <v>55.509</v>
      </c>
      <c r="Q23" s="124">
        <v>34.816000000000003</v>
      </c>
      <c r="R23" s="124">
        <v>62.524000000000001</v>
      </c>
      <c r="S23" s="124">
        <v>39.293999999999997</v>
      </c>
      <c r="T23" s="124">
        <v>54.128999999999998</v>
      </c>
      <c r="U23" s="124">
        <v>28.446000000000002</v>
      </c>
      <c r="V23" s="124">
        <v>43.423999999999999</v>
      </c>
      <c r="W23" s="124">
        <v>31.850999999999999</v>
      </c>
      <c r="X23" s="124">
        <v>30.04</v>
      </c>
      <c r="Y23" s="124">
        <v>18.452000000000002</v>
      </c>
      <c r="Z23" s="124">
        <v>53.064999999999998</v>
      </c>
      <c r="AA23" s="124">
        <v>32.366</v>
      </c>
      <c r="AB23" s="124">
        <v>34.170999999999999</v>
      </c>
      <c r="AC23" s="124">
        <v>36.337000000000003</v>
      </c>
      <c r="AD23" s="124">
        <v>39.012</v>
      </c>
      <c r="AE23" s="124">
        <v>44.276000000000003</v>
      </c>
      <c r="AF23" s="124">
        <v>34.726999999999997</v>
      </c>
      <c r="AG23" s="124">
        <v>26.855</v>
      </c>
      <c r="AH23" s="124">
        <v>38.304000000000002</v>
      </c>
      <c r="AI23" s="173">
        <v>19.076000000000001</v>
      </c>
      <c r="AJ23" s="173">
        <v>51.125</v>
      </c>
      <c r="AK23" s="173">
        <v>46.152000000000001</v>
      </c>
      <c r="AL23" s="173">
        <v>32.905999999999999</v>
      </c>
      <c r="AM23" s="173">
        <v>23.094999999999999</v>
      </c>
      <c r="AN23" s="173"/>
      <c r="AO23" s="173"/>
      <c r="AP23" s="173"/>
      <c r="AQ23" s="173"/>
      <c r="AR23" s="173"/>
      <c r="AS23" s="173"/>
      <c r="AT23" s="173"/>
      <c r="AU23" s="173"/>
      <c r="AV23" s="173"/>
      <c r="AW23" s="173"/>
      <c r="AX23" s="173"/>
      <c r="AY23" s="173"/>
    </row>
    <row r="24" spans="1:1005" ht="15" x14ac:dyDescent="0.25">
      <c r="A24" s="248">
        <v>43739</v>
      </c>
      <c r="B24" s="163"/>
      <c r="C24" s="163"/>
      <c r="D24" s="166">
        <v>38.25</v>
      </c>
      <c r="E24" s="124">
        <v>45.502000000000002</v>
      </c>
      <c r="F24" s="124">
        <v>32.92</v>
      </c>
      <c r="G24" s="124">
        <v>57.429000000000002</v>
      </c>
      <c r="H24" s="124">
        <v>82.025999999999996</v>
      </c>
      <c r="I24" s="124">
        <v>65.852999999999994</v>
      </c>
      <c r="J24" s="124">
        <v>30.806999999999999</v>
      </c>
      <c r="K24" s="124">
        <v>28.475000000000001</v>
      </c>
      <c r="L24" s="124">
        <v>29.436</v>
      </c>
      <c r="M24" s="124">
        <v>45.168999999999997</v>
      </c>
      <c r="N24" s="124">
        <v>29.236000000000001</v>
      </c>
      <c r="O24" s="124">
        <v>27.751000000000001</v>
      </c>
      <c r="P24" s="124">
        <v>47.402999999999999</v>
      </c>
      <c r="Q24" s="124">
        <v>31.187999999999999</v>
      </c>
      <c r="R24" s="124">
        <v>55.651000000000003</v>
      </c>
      <c r="S24" s="124">
        <v>44.247</v>
      </c>
      <c r="T24" s="124">
        <v>56.74</v>
      </c>
      <c r="U24" s="124">
        <v>33.823999999999998</v>
      </c>
      <c r="V24" s="124">
        <v>34.72</v>
      </c>
      <c r="W24" s="124">
        <v>26.815999999999999</v>
      </c>
      <c r="X24" s="124">
        <v>26.292999999999999</v>
      </c>
      <c r="Y24" s="124">
        <v>25.77</v>
      </c>
      <c r="Z24" s="124">
        <v>34.265999999999998</v>
      </c>
      <c r="AA24" s="124">
        <v>31.132000000000001</v>
      </c>
      <c r="AB24" s="124">
        <v>47.798999999999999</v>
      </c>
      <c r="AC24" s="124">
        <v>56.673000000000002</v>
      </c>
      <c r="AD24" s="124">
        <v>36.119999999999997</v>
      </c>
      <c r="AE24" s="124">
        <v>38.344000000000001</v>
      </c>
      <c r="AF24" s="124">
        <v>34.067999999999998</v>
      </c>
      <c r="AG24" s="124">
        <v>26.989000000000001</v>
      </c>
      <c r="AH24" s="124">
        <v>36.563000000000002</v>
      </c>
      <c r="AI24" s="173">
        <v>17.798999999999999</v>
      </c>
      <c r="AJ24" s="173">
        <v>48.746000000000002</v>
      </c>
      <c r="AK24" s="173">
        <v>57.128</v>
      </c>
      <c r="AL24" s="173">
        <v>27.806999999999999</v>
      </c>
      <c r="AM24" s="173">
        <v>22.975999999999999</v>
      </c>
      <c r="AN24" s="173"/>
      <c r="AO24" s="173"/>
      <c r="AP24" s="173"/>
      <c r="AQ24" s="173"/>
      <c r="AR24" s="173"/>
      <c r="AS24" s="173"/>
      <c r="AT24" s="173"/>
      <c r="AU24" s="173"/>
      <c r="AV24" s="173"/>
      <c r="AW24" s="173"/>
      <c r="AX24" s="173"/>
      <c r="AY24" s="173"/>
    </row>
    <row r="25" spans="1:1005" ht="15" x14ac:dyDescent="0.25">
      <c r="A25" s="248">
        <v>43770</v>
      </c>
      <c r="B25" s="163"/>
      <c r="C25" s="163"/>
      <c r="D25" s="166">
        <v>31.12</v>
      </c>
      <c r="E25" s="124">
        <v>31.236000000000001</v>
      </c>
      <c r="F25" s="124">
        <v>28.099</v>
      </c>
      <c r="G25" s="124">
        <v>46.341000000000001</v>
      </c>
      <c r="H25" s="124">
        <v>48.082999999999998</v>
      </c>
      <c r="I25" s="124">
        <v>45.009</v>
      </c>
      <c r="J25" s="124">
        <v>29.004000000000001</v>
      </c>
      <c r="K25" s="124">
        <v>21.84</v>
      </c>
      <c r="L25" s="124">
        <v>23.545999999999999</v>
      </c>
      <c r="M25" s="124">
        <v>37.890999999999998</v>
      </c>
      <c r="N25" s="124">
        <v>26.809000000000001</v>
      </c>
      <c r="O25" s="124">
        <v>23.218</v>
      </c>
      <c r="P25" s="124">
        <v>36.764000000000003</v>
      </c>
      <c r="Q25" s="124">
        <v>28.428999999999998</v>
      </c>
      <c r="R25" s="124">
        <v>42.192999999999998</v>
      </c>
      <c r="S25" s="124">
        <v>34.570999999999998</v>
      </c>
      <c r="T25" s="124">
        <v>39.926000000000002</v>
      </c>
      <c r="U25" s="124">
        <v>27.765000000000001</v>
      </c>
      <c r="V25" s="124">
        <v>27.631</v>
      </c>
      <c r="W25" s="124">
        <v>23.344999999999999</v>
      </c>
      <c r="X25" s="124">
        <v>26.209</v>
      </c>
      <c r="Y25" s="124">
        <v>15.92</v>
      </c>
      <c r="Z25" s="124">
        <v>24.216999999999999</v>
      </c>
      <c r="AA25" s="124">
        <v>26.05</v>
      </c>
      <c r="AB25" s="124">
        <v>36.156999999999996</v>
      </c>
      <c r="AC25" s="124">
        <v>37.881999999999998</v>
      </c>
      <c r="AD25" s="124">
        <v>27.24</v>
      </c>
      <c r="AE25" s="124">
        <v>33.097999999999999</v>
      </c>
      <c r="AF25" s="124">
        <v>31.312000000000001</v>
      </c>
      <c r="AG25" s="124">
        <v>26.762</v>
      </c>
      <c r="AH25" s="124">
        <v>30.28</v>
      </c>
      <c r="AI25" s="173">
        <v>14.898999999999999</v>
      </c>
      <c r="AJ25" s="173">
        <v>27.774000000000001</v>
      </c>
      <c r="AK25" s="173">
        <v>35.340000000000003</v>
      </c>
      <c r="AL25" s="173">
        <v>26.091000000000001</v>
      </c>
      <c r="AM25" s="173">
        <v>21.376999999999999</v>
      </c>
      <c r="AN25" s="173"/>
      <c r="AO25" s="173"/>
      <c r="AP25" s="173"/>
      <c r="AQ25" s="173"/>
      <c r="AR25" s="173"/>
      <c r="AS25" s="173"/>
      <c r="AT25" s="173"/>
      <c r="AU25" s="173"/>
      <c r="AV25" s="173"/>
      <c r="AW25" s="173"/>
      <c r="AX25" s="173"/>
      <c r="AY25" s="173"/>
    </row>
    <row r="26" spans="1:1005" ht="15" x14ac:dyDescent="0.25">
      <c r="A26" s="248">
        <v>43800</v>
      </c>
      <c r="B26" s="163"/>
      <c r="C26" s="163"/>
      <c r="D26" s="166">
        <v>25.64</v>
      </c>
      <c r="E26" s="124">
        <v>27.44</v>
      </c>
      <c r="F26" s="124">
        <v>26.773</v>
      </c>
      <c r="G26" s="124">
        <v>40.661999999999999</v>
      </c>
      <c r="H26" s="124">
        <v>33.487000000000002</v>
      </c>
      <c r="I26" s="124">
        <v>34.313000000000002</v>
      </c>
      <c r="J26" s="124">
        <v>26.023</v>
      </c>
      <c r="K26" s="124">
        <v>19.908000000000001</v>
      </c>
      <c r="L26" s="124">
        <v>21.163</v>
      </c>
      <c r="M26" s="124">
        <v>26.695</v>
      </c>
      <c r="N26" s="124">
        <v>24.503</v>
      </c>
      <c r="O26" s="124">
        <v>21.405000000000001</v>
      </c>
      <c r="P26" s="124">
        <v>31.664000000000001</v>
      </c>
      <c r="Q26" s="124">
        <v>24.398</v>
      </c>
      <c r="R26" s="124">
        <v>38.082999999999998</v>
      </c>
      <c r="S26" s="124">
        <v>30.972000000000001</v>
      </c>
      <c r="T26" s="124">
        <v>32.853999999999999</v>
      </c>
      <c r="U26" s="124">
        <v>25.76</v>
      </c>
      <c r="V26" s="124">
        <v>25.4</v>
      </c>
      <c r="W26" s="124">
        <v>20.888000000000002</v>
      </c>
      <c r="X26" s="124">
        <v>22.498000000000001</v>
      </c>
      <c r="Y26" s="124">
        <v>13.47</v>
      </c>
      <c r="Z26" s="124">
        <v>22.486000000000001</v>
      </c>
      <c r="AA26" s="124">
        <v>22.081</v>
      </c>
      <c r="AB26" s="124">
        <v>27.096</v>
      </c>
      <c r="AC26" s="124">
        <v>27.082000000000001</v>
      </c>
      <c r="AD26" s="124">
        <v>21.398</v>
      </c>
      <c r="AE26" s="124">
        <v>30.335999999999999</v>
      </c>
      <c r="AF26" s="124">
        <v>26.117999999999999</v>
      </c>
      <c r="AG26" s="124">
        <v>22.422999999999998</v>
      </c>
      <c r="AH26" s="124">
        <v>27.225000000000001</v>
      </c>
      <c r="AI26" s="173">
        <v>13.864000000000001</v>
      </c>
      <c r="AJ26" s="173">
        <v>21.692</v>
      </c>
      <c r="AK26" s="173">
        <v>27.640999999999998</v>
      </c>
      <c r="AL26" s="173">
        <v>24.454000000000001</v>
      </c>
      <c r="AM26" s="173">
        <v>17.32</v>
      </c>
      <c r="AN26" s="173"/>
      <c r="AO26" s="173"/>
      <c r="AP26" s="173"/>
      <c r="AQ26" s="173"/>
      <c r="AR26" s="173"/>
      <c r="AS26" s="173"/>
      <c r="AT26" s="173"/>
      <c r="AU26" s="173"/>
      <c r="AV26" s="173"/>
      <c r="AW26" s="173"/>
      <c r="AX26" s="173"/>
      <c r="AY26" s="173"/>
    </row>
    <row r="27" spans="1:1005" ht="15" x14ac:dyDescent="0.25">
      <c r="A27" s="248">
        <v>43831</v>
      </c>
      <c r="B27" s="163"/>
      <c r="C27" s="163"/>
      <c r="D27" s="166">
        <v>24.31</v>
      </c>
      <c r="E27" s="124">
        <v>24.515999999999998</v>
      </c>
      <c r="F27" s="124">
        <v>25.97</v>
      </c>
      <c r="G27" s="124">
        <v>36.406999999999996</v>
      </c>
      <c r="H27" s="124">
        <v>28.718</v>
      </c>
      <c r="I27" s="124">
        <v>28.841999999999999</v>
      </c>
      <c r="J27" s="124">
        <v>23.097999999999999</v>
      </c>
      <c r="K27" s="124">
        <v>17.823</v>
      </c>
      <c r="L27" s="124">
        <v>18.927</v>
      </c>
      <c r="M27" s="124">
        <v>21.06</v>
      </c>
      <c r="N27" s="124">
        <v>21.475999999999999</v>
      </c>
      <c r="O27" s="124">
        <v>19.472999999999999</v>
      </c>
      <c r="P27" s="124">
        <v>28.297000000000001</v>
      </c>
      <c r="Q27" s="124">
        <v>21.696000000000002</v>
      </c>
      <c r="R27" s="124">
        <v>33.165999999999997</v>
      </c>
      <c r="S27" s="124">
        <v>26.501000000000001</v>
      </c>
      <c r="T27" s="124">
        <v>29.431000000000001</v>
      </c>
      <c r="U27" s="124">
        <v>22.094999999999999</v>
      </c>
      <c r="V27" s="124">
        <v>24.635999999999999</v>
      </c>
      <c r="W27" s="124">
        <v>18.670999999999999</v>
      </c>
      <c r="X27" s="124">
        <v>19.815999999999999</v>
      </c>
      <c r="Y27" s="124">
        <v>12.169</v>
      </c>
      <c r="Z27" s="124">
        <v>19.963999999999999</v>
      </c>
      <c r="AA27" s="124">
        <v>22.907</v>
      </c>
      <c r="AB27" s="124">
        <v>23.3</v>
      </c>
      <c r="AC27" s="124">
        <v>24.253</v>
      </c>
      <c r="AD27" s="124">
        <v>18.492000000000001</v>
      </c>
      <c r="AE27" s="124">
        <v>27.315999999999999</v>
      </c>
      <c r="AF27" s="124">
        <v>22.86</v>
      </c>
      <c r="AG27" s="124">
        <v>19.919</v>
      </c>
      <c r="AH27" s="124">
        <v>24.61</v>
      </c>
      <c r="AI27" s="173">
        <v>12.464</v>
      </c>
      <c r="AJ27" s="173">
        <v>19.001999999999999</v>
      </c>
      <c r="AK27" s="173">
        <v>24.324999999999999</v>
      </c>
      <c r="AL27" s="173">
        <v>22.454999999999998</v>
      </c>
      <c r="AM27" s="173">
        <v>14.974</v>
      </c>
      <c r="AN27" s="173"/>
      <c r="AO27" s="173"/>
      <c r="AP27" s="173"/>
      <c r="AQ27" s="173"/>
      <c r="AR27" s="173"/>
      <c r="AS27" s="173"/>
      <c r="AT27" s="173"/>
      <c r="AU27" s="173"/>
      <c r="AV27" s="173"/>
      <c r="AW27" s="173"/>
      <c r="AX27" s="173"/>
      <c r="AY27" s="173"/>
    </row>
    <row r="28" spans="1:1005" ht="15" x14ac:dyDescent="0.25">
      <c r="A28" s="248">
        <v>43862</v>
      </c>
      <c r="B28" s="163"/>
      <c r="C28" s="163"/>
      <c r="D28" s="166">
        <v>22.39</v>
      </c>
      <c r="E28" s="124">
        <v>21.361000000000001</v>
      </c>
      <c r="F28" s="124">
        <v>20.556000000000001</v>
      </c>
      <c r="G28" s="124">
        <v>31.271000000000001</v>
      </c>
      <c r="H28" s="124">
        <v>38.456000000000003</v>
      </c>
      <c r="I28" s="124">
        <v>27.352</v>
      </c>
      <c r="J28" s="124">
        <v>19.577999999999999</v>
      </c>
      <c r="K28" s="124">
        <v>15.164999999999999</v>
      </c>
      <c r="L28" s="124">
        <v>16.608000000000001</v>
      </c>
      <c r="M28" s="124">
        <v>18.960999999999999</v>
      </c>
      <c r="N28" s="124">
        <v>19.024999999999999</v>
      </c>
      <c r="O28" s="124">
        <v>18.574999999999999</v>
      </c>
      <c r="P28" s="124">
        <v>23.838000000000001</v>
      </c>
      <c r="Q28" s="124">
        <v>22.754999999999999</v>
      </c>
      <c r="R28" s="124">
        <v>30.757000000000001</v>
      </c>
      <c r="S28" s="124">
        <v>22.367999999999999</v>
      </c>
      <c r="T28" s="124">
        <v>26.167999999999999</v>
      </c>
      <c r="U28" s="124">
        <v>22.454999999999998</v>
      </c>
      <c r="V28" s="124">
        <v>25.655999999999999</v>
      </c>
      <c r="W28" s="124">
        <v>19.068000000000001</v>
      </c>
      <c r="X28" s="124">
        <v>16.78</v>
      </c>
      <c r="Y28" s="124">
        <v>15.691000000000001</v>
      </c>
      <c r="Z28" s="124">
        <v>17.242000000000001</v>
      </c>
      <c r="AA28" s="124">
        <v>20.283999999999999</v>
      </c>
      <c r="AB28" s="124">
        <v>19.379000000000001</v>
      </c>
      <c r="AC28" s="124">
        <v>23.053000000000001</v>
      </c>
      <c r="AD28" s="124">
        <v>15.599</v>
      </c>
      <c r="AE28" s="124">
        <v>23.863</v>
      </c>
      <c r="AF28" s="124">
        <v>19.385000000000002</v>
      </c>
      <c r="AG28" s="124">
        <v>16.977</v>
      </c>
      <c r="AH28" s="124">
        <v>21.074000000000002</v>
      </c>
      <c r="AI28" s="173">
        <v>10.734999999999999</v>
      </c>
      <c r="AJ28" s="173">
        <v>18.544</v>
      </c>
      <c r="AK28" s="173">
        <v>23.765000000000001</v>
      </c>
      <c r="AL28" s="173">
        <v>19.454000000000001</v>
      </c>
      <c r="AM28" s="173">
        <v>12.933999999999999</v>
      </c>
      <c r="AN28" s="173"/>
      <c r="AO28" s="173"/>
      <c r="AP28" s="173"/>
      <c r="AQ28" s="173"/>
      <c r="AR28" s="173"/>
      <c r="AS28" s="173"/>
      <c r="AT28" s="173"/>
      <c r="AU28" s="173"/>
      <c r="AV28" s="173"/>
      <c r="AW28" s="173"/>
      <c r="AX28" s="173"/>
      <c r="AY28" s="173"/>
      <c r="ALQ28" s="2" t="e">
        <v>#N/A</v>
      </c>
    </row>
    <row r="29" spans="1:1005" ht="15" x14ac:dyDescent="0.25">
      <c r="A29" s="248">
        <v>43891</v>
      </c>
      <c r="B29" s="163"/>
      <c r="C29" s="163"/>
      <c r="D29" s="166">
        <v>36.020000000000003</v>
      </c>
      <c r="E29" s="124">
        <v>32.481000000000002</v>
      </c>
      <c r="F29" s="124">
        <v>20.187999999999999</v>
      </c>
      <c r="G29" s="124">
        <v>44.124000000000002</v>
      </c>
      <c r="H29" s="124">
        <v>68.31</v>
      </c>
      <c r="I29" s="124">
        <v>31.042000000000002</v>
      </c>
      <c r="J29" s="124">
        <v>27.667999999999999</v>
      </c>
      <c r="K29" s="124">
        <v>40.805</v>
      </c>
      <c r="L29" s="124">
        <v>25.721</v>
      </c>
      <c r="M29" s="124">
        <v>26.803999999999998</v>
      </c>
      <c r="N29" s="124">
        <v>28.69</v>
      </c>
      <c r="O29" s="124">
        <v>32.08</v>
      </c>
      <c r="P29" s="124">
        <v>40.777999999999999</v>
      </c>
      <c r="Q29" s="124">
        <v>48.457999999999998</v>
      </c>
      <c r="R29" s="124">
        <v>39.595999999999997</v>
      </c>
      <c r="S29" s="124">
        <v>38.624000000000002</v>
      </c>
      <c r="T29" s="124">
        <v>37.901000000000003</v>
      </c>
      <c r="U29" s="124">
        <v>30.683</v>
      </c>
      <c r="V29" s="124">
        <v>28.283999999999999</v>
      </c>
      <c r="W29" s="124">
        <v>28.657</v>
      </c>
      <c r="X29" s="124">
        <v>19.727</v>
      </c>
      <c r="Y29" s="124">
        <v>24.800999999999998</v>
      </c>
      <c r="Z29" s="124">
        <v>45.466000000000001</v>
      </c>
      <c r="AA29" s="124">
        <v>22.562999999999999</v>
      </c>
      <c r="AB29" s="124">
        <v>25.91</v>
      </c>
      <c r="AC29" s="124">
        <v>55.482999999999997</v>
      </c>
      <c r="AD29" s="124">
        <v>15.558</v>
      </c>
      <c r="AE29" s="124">
        <v>42.518000000000001</v>
      </c>
      <c r="AF29" s="124">
        <v>22</v>
      </c>
      <c r="AG29" s="124">
        <v>29.919</v>
      </c>
      <c r="AH29" s="124">
        <v>38.543999999999997</v>
      </c>
      <c r="AI29" s="173">
        <v>17.097000000000001</v>
      </c>
      <c r="AJ29" s="173">
        <v>19.795999999999999</v>
      </c>
      <c r="AK29" s="173">
        <v>42.295000000000002</v>
      </c>
      <c r="AL29" s="173">
        <v>20.463999999999999</v>
      </c>
      <c r="AM29" s="173">
        <v>22.533999999999999</v>
      </c>
      <c r="AN29" s="173"/>
      <c r="AO29" s="173"/>
      <c r="AP29" s="173"/>
      <c r="AQ29" s="173"/>
      <c r="AR29" s="173"/>
      <c r="AS29" s="173"/>
      <c r="AT29" s="173"/>
      <c r="AU29" s="173"/>
      <c r="AV29" s="173"/>
      <c r="AW29" s="173"/>
      <c r="AX29" s="173"/>
      <c r="AY29" s="173"/>
      <c r="ALQ29" s="2" t="e">
        <v>#N/A</v>
      </c>
    </row>
    <row r="30" spans="1:1005" ht="15" x14ac:dyDescent="0.25">
      <c r="A30" s="248">
        <v>43922</v>
      </c>
      <c r="B30" s="137"/>
      <c r="C30" s="137"/>
      <c r="D30" s="166">
        <v>77.08</v>
      </c>
      <c r="E30" s="124">
        <v>40.088000000000001</v>
      </c>
      <c r="F30" s="124">
        <v>43.783000000000001</v>
      </c>
      <c r="G30" s="124">
        <v>96.888000000000005</v>
      </c>
      <c r="H30" s="124">
        <v>119.24299999999999</v>
      </c>
      <c r="I30" s="124">
        <v>89.516999999999996</v>
      </c>
      <c r="J30" s="124">
        <v>63.941000000000003</v>
      </c>
      <c r="K30" s="124">
        <v>101.816</v>
      </c>
      <c r="L30" s="124">
        <v>56.381999999999998</v>
      </c>
      <c r="M30" s="124">
        <v>51.365000000000002</v>
      </c>
      <c r="N30" s="124">
        <v>74.197999999999993</v>
      </c>
      <c r="O30" s="124">
        <v>92.397000000000006</v>
      </c>
      <c r="P30" s="124">
        <v>77.894000000000005</v>
      </c>
      <c r="Q30" s="124">
        <v>61.853999999999999</v>
      </c>
      <c r="R30" s="124">
        <v>88.47</v>
      </c>
      <c r="S30" s="124">
        <v>78.27</v>
      </c>
      <c r="T30" s="124">
        <v>55.817999999999998</v>
      </c>
      <c r="U30" s="124">
        <v>41.335999999999999</v>
      </c>
      <c r="V30" s="124">
        <v>73.171000000000006</v>
      </c>
      <c r="W30" s="124">
        <v>55.851999999999997</v>
      </c>
      <c r="X30" s="124">
        <v>50.584000000000003</v>
      </c>
      <c r="Y30" s="124">
        <v>50.381</v>
      </c>
      <c r="Z30" s="124">
        <v>91.100999999999999</v>
      </c>
      <c r="AA30" s="124">
        <v>57.493000000000002</v>
      </c>
      <c r="AB30" s="124">
        <v>80.465999999999994</v>
      </c>
      <c r="AC30" s="124">
        <v>79.864999999999995</v>
      </c>
      <c r="AD30" s="124">
        <v>50.728999999999999</v>
      </c>
      <c r="AE30" s="124">
        <v>67.486000000000004</v>
      </c>
      <c r="AF30" s="124">
        <v>53.256999999999998</v>
      </c>
      <c r="AG30" s="124">
        <v>67.048000000000002</v>
      </c>
      <c r="AH30" s="124">
        <v>80.361000000000004</v>
      </c>
      <c r="AI30" s="173">
        <v>38.805999999999997</v>
      </c>
      <c r="AJ30" s="173">
        <v>49.481999999999999</v>
      </c>
      <c r="AK30" s="173">
        <v>75.228999999999999</v>
      </c>
      <c r="AL30" s="173">
        <v>48.177</v>
      </c>
      <c r="AM30" s="173">
        <v>39.884</v>
      </c>
      <c r="AN30" s="173"/>
      <c r="AO30" s="173"/>
      <c r="AP30" s="173"/>
      <c r="AQ30" s="173"/>
      <c r="AR30" s="173"/>
      <c r="AS30" s="173"/>
      <c r="AT30" s="173"/>
      <c r="AU30" s="173"/>
      <c r="AV30" s="173"/>
      <c r="AW30" s="173"/>
      <c r="AX30" s="173"/>
      <c r="AY30" s="173"/>
      <c r="ALQ30" s="2" t="e">
        <v>#N/A</v>
      </c>
    </row>
    <row r="31" spans="1:1005" ht="15" x14ac:dyDescent="0.25">
      <c r="A31" s="248">
        <v>43952</v>
      </c>
      <c r="B31" s="137"/>
      <c r="C31" s="137"/>
      <c r="D31" s="166">
        <v>221.07</v>
      </c>
      <c r="E31" s="124">
        <v>145.87799999999999</v>
      </c>
      <c r="F31" s="124">
        <v>445.46699999999998</v>
      </c>
      <c r="G31" s="124">
        <v>381.20400000000001</v>
      </c>
      <c r="H31" s="124">
        <v>322.75900000000001</v>
      </c>
      <c r="I31" s="124">
        <v>288.81099999999998</v>
      </c>
      <c r="J31" s="124">
        <v>145.12200000000001</v>
      </c>
      <c r="K31" s="124">
        <v>179.702</v>
      </c>
      <c r="L31" s="124">
        <v>112.92400000000001</v>
      </c>
      <c r="M31" s="124">
        <v>165.31299999999999</v>
      </c>
      <c r="N31" s="124">
        <v>201.006</v>
      </c>
      <c r="O31" s="124">
        <v>272.75299999999999</v>
      </c>
      <c r="P31" s="124">
        <v>214.095</v>
      </c>
      <c r="Q31" s="124">
        <v>191.851</v>
      </c>
      <c r="R31" s="124">
        <v>352.14400000000001</v>
      </c>
      <c r="S31" s="124">
        <v>310.52300000000002</v>
      </c>
      <c r="T31" s="124">
        <v>188.56700000000001</v>
      </c>
      <c r="U31" s="124">
        <v>193.54900000000001</v>
      </c>
      <c r="V31" s="124">
        <v>223.048</v>
      </c>
      <c r="W31" s="124">
        <v>237.28899999999999</v>
      </c>
      <c r="X31" s="124">
        <v>72.757000000000005</v>
      </c>
      <c r="Y31" s="124">
        <v>157.001</v>
      </c>
      <c r="Z31" s="124">
        <v>211.40799999999999</v>
      </c>
      <c r="AA31" s="124">
        <v>244.03</v>
      </c>
      <c r="AB31" s="124">
        <v>205.489</v>
      </c>
      <c r="AC31" s="124">
        <v>214.84800000000001</v>
      </c>
      <c r="AD31" s="124">
        <v>245.47200000000001</v>
      </c>
      <c r="AE31" s="124">
        <v>273.14</v>
      </c>
      <c r="AF31" s="124">
        <v>106.55800000000001</v>
      </c>
      <c r="AG31" s="124">
        <v>147.07300000000001</v>
      </c>
      <c r="AH31" s="124">
        <v>119.937</v>
      </c>
      <c r="AI31" s="173">
        <v>102.227</v>
      </c>
      <c r="AJ31" s="173">
        <v>223.03899999999999</v>
      </c>
      <c r="AK31" s="173">
        <v>187.42500000000001</v>
      </c>
      <c r="AL31" s="173">
        <v>107.96899999999999</v>
      </c>
      <c r="AM31" s="173">
        <v>144.30500000000001</v>
      </c>
      <c r="AN31" s="173"/>
      <c r="AO31" s="173"/>
      <c r="AP31" s="173"/>
      <c r="AQ31" s="173"/>
      <c r="AR31" s="173"/>
      <c r="AS31" s="173"/>
      <c r="AT31" s="173"/>
      <c r="AU31" s="173"/>
      <c r="AV31" s="173"/>
      <c r="AW31" s="173"/>
      <c r="AX31" s="173"/>
      <c r="AY31" s="173"/>
      <c r="ALQ31" s="2" t="e">
        <v>#N/A</v>
      </c>
    </row>
    <row r="32" spans="1:1005" ht="15" x14ac:dyDescent="0.25">
      <c r="A32" s="248">
        <v>43983</v>
      </c>
      <c r="B32" s="137"/>
      <c r="C32" s="137"/>
      <c r="D32" s="166">
        <v>261.05</v>
      </c>
      <c r="E32" s="124">
        <v>367.25700000000001</v>
      </c>
      <c r="F32" s="124">
        <v>677.43299999999999</v>
      </c>
      <c r="G32" s="124">
        <v>398.31900000000002</v>
      </c>
      <c r="H32" s="124">
        <v>401.46800000000002</v>
      </c>
      <c r="I32" s="124">
        <v>277.56</v>
      </c>
      <c r="J32" s="124">
        <v>173.434</v>
      </c>
      <c r="K32" s="124">
        <v>149.34100000000001</v>
      </c>
      <c r="L32" s="124">
        <v>173.69900000000001</v>
      </c>
      <c r="M32" s="124">
        <v>274.14499999999998</v>
      </c>
      <c r="N32" s="124">
        <v>168.994</v>
      </c>
      <c r="O32" s="124">
        <v>413.36099999999999</v>
      </c>
      <c r="P32" s="124">
        <v>224.07599999999999</v>
      </c>
      <c r="Q32" s="124">
        <v>554.54700000000003</v>
      </c>
      <c r="R32" s="124">
        <v>312.99099999999999</v>
      </c>
      <c r="S32" s="124">
        <v>512.27200000000005</v>
      </c>
      <c r="T32" s="124">
        <v>197.797</v>
      </c>
      <c r="U32" s="124">
        <v>336.16800000000001</v>
      </c>
      <c r="V32" s="124">
        <v>154.98099999999999</v>
      </c>
      <c r="W32" s="124">
        <v>196.27600000000001</v>
      </c>
      <c r="X32" s="124">
        <v>54.37</v>
      </c>
      <c r="Y32" s="124">
        <v>213.97300000000001</v>
      </c>
      <c r="Z32" s="124">
        <v>140.03</v>
      </c>
      <c r="AA32" s="124">
        <v>283.49599999999998</v>
      </c>
      <c r="AB32" s="124">
        <v>197.238</v>
      </c>
      <c r="AC32" s="124">
        <v>170.52699999999999</v>
      </c>
      <c r="AD32" s="124">
        <v>479.53199999999998</v>
      </c>
      <c r="AE32" s="124">
        <v>276.06</v>
      </c>
      <c r="AF32" s="124">
        <v>248.53899999999999</v>
      </c>
      <c r="AG32" s="124">
        <v>428.64299999999997</v>
      </c>
      <c r="AH32" s="124">
        <v>47.783999999999999</v>
      </c>
      <c r="AI32" s="173">
        <v>143.91300000000001</v>
      </c>
      <c r="AJ32" s="173">
        <v>332.702</v>
      </c>
      <c r="AK32" s="173">
        <v>321.512</v>
      </c>
      <c r="AL32" s="173">
        <v>110.617</v>
      </c>
      <c r="AM32" s="173">
        <v>290.71499999999997</v>
      </c>
      <c r="AN32" s="173"/>
      <c r="AO32" s="173"/>
      <c r="AP32" s="173"/>
      <c r="AQ32" s="173"/>
      <c r="AR32" s="173"/>
      <c r="AS32" s="173"/>
      <c r="AT32" s="173"/>
      <c r="AU32" s="173"/>
      <c r="AV32" s="173"/>
      <c r="AW32" s="173"/>
      <c r="AX32" s="173"/>
      <c r="AY32" s="173"/>
      <c r="ALQ32" s="2" t="e">
        <v>#N/A</v>
      </c>
    </row>
    <row r="33" spans="1:1005" ht="15" x14ac:dyDescent="0.25">
      <c r="A33" s="248">
        <v>44013</v>
      </c>
      <c r="B33" s="139"/>
      <c r="C33" s="139"/>
      <c r="D33" s="166">
        <v>116.85</v>
      </c>
      <c r="E33" s="124">
        <v>209.82400000000001</v>
      </c>
      <c r="F33" s="124">
        <v>322.04700000000003</v>
      </c>
      <c r="G33" s="124">
        <v>128.893</v>
      </c>
      <c r="H33" s="124">
        <v>168.77600000000001</v>
      </c>
      <c r="I33" s="124">
        <v>91.849000000000004</v>
      </c>
      <c r="J33" s="124">
        <v>68.024000000000001</v>
      </c>
      <c r="K33" s="124">
        <v>64.489000000000004</v>
      </c>
      <c r="L33" s="124">
        <v>72.215000000000003</v>
      </c>
      <c r="M33" s="124">
        <v>128.66800000000001</v>
      </c>
      <c r="N33" s="124">
        <v>66.741</v>
      </c>
      <c r="O33" s="124">
        <v>198.066</v>
      </c>
      <c r="P33" s="124">
        <v>72.227999999999994</v>
      </c>
      <c r="Q33" s="124">
        <v>490.26799999999997</v>
      </c>
      <c r="R33" s="124">
        <v>122.17400000000001</v>
      </c>
      <c r="S33" s="124">
        <v>189.41499999999999</v>
      </c>
      <c r="T33" s="124">
        <v>98.813999999999993</v>
      </c>
      <c r="U33" s="124">
        <v>207.83</v>
      </c>
      <c r="V33" s="124">
        <v>49.356999999999999</v>
      </c>
      <c r="W33" s="124">
        <v>58.158000000000001</v>
      </c>
      <c r="X33" s="124">
        <v>21.811</v>
      </c>
      <c r="Y33" s="124">
        <v>63.094000000000001</v>
      </c>
      <c r="Z33" s="124">
        <v>52.963000000000001</v>
      </c>
      <c r="AA33" s="124">
        <v>116.752</v>
      </c>
      <c r="AB33" s="124">
        <v>75.569999999999993</v>
      </c>
      <c r="AC33" s="124">
        <v>62.475000000000001</v>
      </c>
      <c r="AD33" s="124">
        <v>210.78399999999999</v>
      </c>
      <c r="AE33" s="124">
        <v>145.65600000000001</v>
      </c>
      <c r="AF33" s="124">
        <v>75.933999999999997</v>
      </c>
      <c r="AG33" s="124">
        <v>208.49199999999999</v>
      </c>
      <c r="AH33" s="124">
        <v>24.573</v>
      </c>
      <c r="AI33" s="173">
        <v>51.091000000000001</v>
      </c>
      <c r="AJ33" s="173">
        <v>106.40600000000001</v>
      </c>
      <c r="AK33" s="173">
        <v>97.665999999999997</v>
      </c>
      <c r="AL33" s="173">
        <v>43.052</v>
      </c>
      <c r="AM33" s="173">
        <v>172.417</v>
      </c>
      <c r="AN33" s="173"/>
      <c r="AO33" s="173"/>
      <c r="AP33" s="173"/>
      <c r="AQ33" s="173"/>
      <c r="AR33" s="173"/>
      <c r="AS33" s="173"/>
      <c r="AT33" s="173"/>
      <c r="AU33" s="173"/>
      <c r="AV33" s="173"/>
      <c r="AW33" s="173"/>
      <c r="AX33" s="173"/>
      <c r="AY33" s="173"/>
      <c r="ALQ33" s="2" t="e">
        <v>#N/A</v>
      </c>
    </row>
    <row r="34" spans="1:1005" ht="15" x14ac:dyDescent="0.25">
      <c r="A34" s="248">
        <v>44044</v>
      </c>
      <c r="B34" s="137"/>
      <c r="C34" s="137"/>
      <c r="D34" s="166">
        <v>63.46</v>
      </c>
      <c r="E34" s="124">
        <v>80.825999999999993</v>
      </c>
      <c r="F34" s="124">
        <v>120.401</v>
      </c>
      <c r="G34" s="124">
        <v>59.103000000000002</v>
      </c>
      <c r="H34" s="124">
        <v>63.976999999999997</v>
      </c>
      <c r="I34" s="124">
        <v>52.671999999999997</v>
      </c>
      <c r="J34" s="124">
        <v>40.323</v>
      </c>
      <c r="K34" s="124">
        <v>48.076000000000001</v>
      </c>
      <c r="L34" s="124">
        <v>37.344999999999999</v>
      </c>
      <c r="M34" s="124">
        <v>54.844000000000001</v>
      </c>
      <c r="N34" s="124">
        <v>51.527000000000001</v>
      </c>
      <c r="O34" s="124">
        <v>66.623999999999995</v>
      </c>
      <c r="P34" s="124">
        <v>41.252000000000002</v>
      </c>
      <c r="Q34" s="124">
        <v>130.90600000000001</v>
      </c>
      <c r="R34" s="124">
        <v>51.728999999999999</v>
      </c>
      <c r="S34" s="124">
        <v>79.908000000000001</v>
      </c>
      <c r="T34" s="124">
        <v>46.424999999999997</v>
      </c>
      <c r="U34" s="124">
        <v>79.400999999999996</v>
      </c>
      <c r="V34" s="124">
        <v>39.945</v>
      </c>
      <c r="W34" s="124">
        <v>44.259</v>
      </c>
      <c r="X34" s="124">
        <v>17.3</v>
      </c>
      <c r="Y34" s="124">
        <v>37.356999999999999</v>
      </c>
      <c r="Z34" s="124">
        <v>33.299999999999997</v>
      </c>
      <c r="AA34" s="124">
        <v>54.259</v>
      </c>
      <c r="AB34" s="124">
        <v>51.335999999999999</v>
      </c>
      <c r="AC34" s="124">
        <v>43.384</v>
      </c>
      <c r="AD34" s="124">
        <v>74.084999999999994</v>
      </c>
      <c r="AE34" s="124">
        <v>54.328000000000003</v>
      </c>
      <c r="AF34" s="124">
        <v>43.793999999999997</v>
      </c>
      <c r="AG34" s="124">
        <v>63.61</v>
      </c>
      <c r="AH34" s="124">
        <v>23.492999999999999</v>
      </c>
      <c r="AI34" s="173">
        <v>35.393000000000001</v>
      </c>
      <c r="AJ34" s="173">
        <v>51.969000000000001</v>
      </c>
      <c r="AK34" s="173">
        <v>42.085999999999999</v>
      </c>
      <c r="AL34" s="173">
        <v>27.757000000000001</v>
      </c>
      <c r="AM34" s="173">
        <v>87.834000000000003</v>
      </c>
      <c r="AN34" s="173"/>
      <c r="AO34" s="173"/>
      <c r="AP34" s="173"/>
      <c r="AQ34" s="173"/>
      <c r="AR34" s="173"/>
      <c r="AS34" s="173"/>
      <c r="AT34" s="173"/>
      <c r="AU34" s="173"/>
      <c r="AV34" s="173"/>
      <c r="AW34" s="173"/>
      <c r="AX34" s="173"/>
      <c r="AY34" s="173"/>
      <c r="ALQ34" s="2" t="e">
        <v>#N/A</v>
      </c>
    </row>
    <row r="35" spans="1:1005" ht="15" x14ac:dyDescent="0.25">
      <c r="A35" s="248">
        <v>44075</v>
      </c>
      <c r="B35" s="137"/>
      <c r="C35" s="137"/>
      <c r="D35" s="166">
        <v>38.04</v>
      </c>
      <c r="E35" s="124">
        <v>40.822000000000003</v>
      </c>
      <c r="F35" s="124">
        <v>67.75</v>
      </c>
      <c r="G35" s="124">
        <v>56.527000000000001</v>
      </c>
      <c r="H35" s="124">
        <v>61.442</v>
      </c>
      <c r="I35" s="124">
        <v>40.430999999999997</v>
      </c>
      <c r="J35" s="124">
        <v>38.749000000000002</v>
      </c>
      <c r="K35" s="124">
        <v>32.311</v>
      </c>
      <c r="L35" s="124">
        <v>30.695</v>
      </c>
      <c r="M35" s="124">
        <v>34.316000000000003</v>
      </c>
      <c r="N35" s="124">
        <v>41.521000000000001</v>
      </c>
      <c r="O35" s="124">
        <v>55.698</v>
      </c>
      <c r="P35" s="124">
        <v>36.659999999999997</v>
      </c>
      <c r="Q35" s="124">
        <v>62.682000000000002</v>
      </c>
      <c r="R35" s="124">
        <v>40.156999999999996</v>
      </c>
      <c r="S35" s="124">
        <v>56.292000000000002</v>
      </c>
      <c r="T35" s="124">
        <v>32.191000000000003</v>
      </c>
      <c r="U35" s="124">
        <v>43.706000000000003</v>
      </c>
      <c r="V35" s="124">
        <v>32.469000000000001</v>
      </c>
      <c r="W35" s="124">
        <v>30.135000000000002</v>
      </c>
      <c r="X35" s="124">
        <v>19.033000000000001</v>
      </c>
      <c r="Y35" s="124">
        <v>53.052</v>
      </c>
      <c r="Z35" s="124">
        <v>32.923999999999999</v>
      </c>
      <c r="AA35" s="124">
        <v>35.700000000000003</v>
      </c>
      <c r="AB35" s="124">
        <v>37.895000000000003</v>
      </c>
      <c r="AC35" s="124">
        <v>40.652000000000001</v>
      </c>
      <c r="AD35" s="124">
        <v>44.372999999999998</v>
      </c>
      <c r="AE35" s="124">
        <v>37.695999999999998</v>
      </c>
      <c r="AF35" s="124">
        <v>28.283999999999999</v>
      </c>
      <c r="AG35" s="124">
        <v>38.24</v>
      </c>
      <c r="AH35" s="124">
        <v>21.242999999999999</v>
      </c>
      <c r="AI35" s="173">
        <v>52.35</v>
      </c>
      <c r="AJ35" s="173">
        <v>45.930999999999997</v>
      </c>
      <c r="AK35" s="173">
        <v>34.148000000000003</v>
      </c>
      <c r="AL35" s="173">
        <v>23.715</v>
      </c>
      <c r="AM35" s="173">
        <v>71.641000000000005</v>
      </c>
      <c r="AN35" s="173"/>
      <c r="AO35" s="173"/>
      <c r="AP35" s="173"/>
      <c r="AQ35" s="173"/>
      <c r="AR35" s="173"/>
      <c r="AS35" s="173"/>
      <c r="AT35" s="173"/>
      <c r="AU35" s="173"/>
      <c r="AV35" s="173"/>
      <c r="AW35" s="173"/>
      <c r="AX35" s="173"/>
      <c r="AY35" s="173"/>
      <c r="ALQ35" s="2" t="e">
        <v>#N/A</v>
      </c>
    </row>
    <row r="36" spans="1:1005" ht="15" x14ac:dyDescent="0.25">
      <c r="A36" s="248">
        <v>44105</v>
      </c>
      <c r="B36" s="137"/>
      <c r="C36" s="137"/>
      <c r="D36" s="140">
        <v>38.25</v>
      </c>
      <c r="E36" s="124">
        <v>34.093000000000004</v>
      </c>
      <c r="F36" s="124">
        <v>57.2</v>
      </c>
      <c r="G36" s="124">
        <v>86.054000000000002</v>
      </c>
      <c r="H36" s="124">
        <v>67.528999999999996</v>
      </c>
      <c r="I36" s="124">
        <v>32.112000000000002</v>
      </c>
      <c r="J36" s="124">
        <v>29.766999999999999</v>
      </c>
      <c r="K36" s="124">
        <v>30.178999999999998</v>
      </c>
      <c r="L36" s="124">
        <v>46.465000000000003</v>
      </c>
      <c r="M36" s="124">
        <v>28.837</v>
      </c>
      <c r="N36" s="124">
        <v>28.350999999999999</v>
      </c>
      <c r="O36" s="124">
        <v>47.429000000000002</v>
      </c>
      <c r="P36" s="124">
        <v>32.823999999999998</v>
      </c>
      <c r="Q36" s="124">
        <v>55.831000000000003</v>
      </c>
      <c r="R36" s="124">
        <v>44.848999999999997</v>
      </c>
      <c r="S36" s="124">
        <v>58.034999999999997</v>
      </c>
      <c r="T36" s="124">
        <v>37.332000000000001</v>
      </c>
      <c r="U36" s="124">
        <v>35.076999999999998</v>
      </c>
      <c r="V36" s="124">
        <v>27.494</v>
      </c>
      <c r="W36" s="124">
        <v>26.609000000000002</v>
      </c>
      <c r="X36" s="124">
        <v>26.312999999999999</v>
      </c>
      <c r="Y36" s="124">
        <v>33.363</v>
      </c>
      <c r="Z36" s="124">
        <v>30.741</v>
      </c>
      <c r="AA36" s="124">
        <v>48.231000000000002</v>
      </c>
      <c r="AB36" s="124">
        <v>58.247</v>
      </c>
      <c r="AC36" s="124">
        <v>36.906999999999996</v>
      </c>
      <c r="AD36" s="124">
        <v>38.585999999999999</v>
      </c>
      <c r="AE36" s="124">
        <v>36.908000000000001</v>
      </c>
      <c r="AF36" s="124">
        <v>28.305</v>
      </c>
      <c r="AG36" s="124">
        <v>36.639000000000003</v>
      </c>
      <c r="AH36" s="124">
        <v>19.625</v>
      </c>
      <c r="AI36" s="173">
        <v>47.002000000000002</v>
      </c>
      <c r="AJ36" s="173">
        <v>56.823</v>
      </c>
      <c r="AK36" s="173">
        <v>28.86</v>
      </c>
      <c r="AL36" s="173">
        <v>23.673999999999999</v>
      </c>
      <c r="AM36" s="173">
        <v>44.747999999999998</v>
      </c>
      <c r="AN36" s="173"/>
      <c r="AO36" s="173"/>
      <c r="AP36" s="173"/>
      <c r="AQ36" s="173"/>
      <c r="AR36" s="173"/>
      <c r="AS36" s="173"/>
      <c r="AT36" s="173"/>
      <c r="AU36" s="173"/>
      <c r="AV36" s="173"/>
      <c r="AW36" s="173"/>
      <c r="AX36" s="173"/>
      <c r="AY36" s="173"/>
      <c r="ALQ36" s="2" t="e">
        <v>#N/A</v>
      </c>
    </row>
    <row r="37" spans="1:1005" ht="15" x14ac:dyDescent="0.25">
      <c r="A37" s="248">
        <v>44136</v>
      </c>
      <c r="B37" s="137"/>
      <c r="C37" s="138"/>
      <c r="D37" s="164">
        <v>31.12</v>
      </c>
      <c r="E37" s="124">
        <v>29.106999999999999</v>
      </c>
      <c r="F37" s="124">
        <v>46.17</v>
      </c>
      <c r="G37" s="124">
        <v>50.185000000000002</v>
      </c>
      <c r="H37" s="124">
        <v>46.386000000000003</v>
      </c>
      <c r="I37" s="124">
        <v>30.135999999999999</v>
      </c>
      <c r="J37" s="124">
        <v>23.184999999999999</v>
      </c>
      <c r="K37" s="124">
        <v>24.3</v>
      </c>
      <c r="L37" s="124">
        <v>38.886000000000003</v>
      </c>
      <c r="M37" s="124">
        <v>26.515000000000001</v>
      </c>
      <c r="N37" s="124">
        <v>23.850999999999999</v>
      </c>
      <c r="O37" s="124">
        <v>36.725000000000001</v>
      </c>
      <c r="P37" s="124">
        <v>29.879000000000001</v>
      </c>
      <c r="Q37" s="124">
        <v>42.597000000000001</v>
      </c>
      <c r="R37" s="124">
        <v>35.186999999999998</v>
      </c>
      <c r="S37" s="124">
        <v>41.09</v>
      </c>
      <c r="T37" s="124">
        <v>30.603999999999999</v>
      </c>
      <c r="U37" s="124">
        <v>28.08</v>
      </c>
      <c r="V37" s="124">
        <v>23.959</v>
      </c>
      <c r="W37" s="124">
        <v>26.355</v>
      </c>
      <c r="X37" s="124">
        <v>16.309000000000001</v>
      </c>
      <c r="Y37" s="124">
        <v>23.873000000000001</v>
      </c>
      <c r="Z37" s="124">
        <v>25.986000000000001</v>
      </c>
      <c r="AA37" s="124">
        <v>36.448999999999998</v>
      </c>
      <c r="AB37" s="124">
        <v>39.104999999999997</v>
      </c>
      <c r="AC37" s="124">
        <v>27.696999999999999</v>
      </c>
      <c r="AD37" s="124">
        <v>33.228000000000002</v>
      </c>
      <c r="AE37" s="124">
        <v>33.704999999999998</v>
      </c>
      <c r="AF37" s="124">
        <v>27.843</v>
      </c>
      <c r="AG37" s="125">
        <v>30.242000000000001</v>
      </c>
      <c r="AH37" s="125">
        <v>16.545000000000002</v>
      </c>
      <c r="AI37" s="173">
        <v>27.158000000000001</v>
      </c>
      <c r="AJ37" s="173">
        <v>35.097999999999999</v>
      </c>
      <c r="AK37" s="173">
        <v>27.035</v>
      </c>
      <c r="AL37" s="173">
        <v>21.789000000000001</v>
      </c>
      <c r="AM37" s="173">
        <v>30.66</v>
      </c>
      <c r="AN37" s="173"/>
      <c r="AO37" s="173"/>
      <c r="AP37" s="173"/>
      <c r="AQ37" s="173"/>
      <c r="AR37" s="173"/>
      <c r="AS37" s="173"/>
      <c r="AT37" s="173"/>
      <c r="AU37" s="173"/>
      <c r="AV37" s="173"/>
      <c r="AW37" s="173"/>
      <c r="AX37" s="173"/>
      <c r="AY37" s="173"/>
      <c r="ALQ37" s="2" t="e">
        <v>#N/A</v>
      </c>
    </row>
    <row r="38" spans="1:1005" ht="15" x14ac:dyDescent="0.25">
      <c r="A38" s="248">
        <v>44166</v>
      </c>
      <c r="B38" s="137"/>
      <c r="C38" s="138"/>
      <c r="D38" s="138">
        <v>25.64</v>
      </c>
      <c r="E38" s="124">
        <v>27.931000000000001</v>
      </c>
      <c r="F38" s="124">
        <v>40.642000000000003</v>
      </c>
      <c r="G38" s="124">
        <v>36.182000000000002</v>
      </c>
      <c r="H38" s="124">
        <v>35.545000000000002</v>
      </c>
      <c r="I38" s="124">
        <v>27.105</v>
      </c>
      <c r="J38" s="124">
        <v>21.206</v>
      </c>
      <c r="K38" s="124">
        <v>21.898</v>
      </c>
      <c r="L38" s="124">
        <v>27.558</v>
      </c>
      <c r="M38" s="124">
        <v>24.087</v>
      </c>
      <c r="N38" s="124">
        <v>22.006</v>
      </c>
      <c r="O38" s="124">
        <v>31.852</v>
      </c>
      <c r="P38" s="124">
        <v>25.763000000000002</v>
      </c>
      <c r="Q38" s="124">
        <v>38.481999999999999</v>
      </c>
      <c r="R38" s="124">
        <v>31.414999999999999</v>
      </c>
      <c r="S38" s="124">
        <v>34.265999999999998</v>
      </c>
      <c r="T38" s="124">
        <v>28.661000000000001</v>
      </c>
      <c r="U38" s="124">
        <v>25.876999999999999</v>
      </c>
      <c r="V38" s="124">
        <v>21.533999999999999</v>
      </c>
      <c r="W38" s="124">
        <v>22.629000000000001</v>
      </c>
      <c r="X38" s="124">
        <v>13.817</v>
      </c>
      <c r="Y38" s="124">
        <v>22.177</v>
      </c>
      <c r="Z38" s="124">
        <v>22.015000000000001</v>
      </c>
      <c r="AA38" s="124">
        <v>27.654</v>
      </c>
      <c r="AB38" s="124">
        <v>28.137</v>
      </c>
      <c r="AC38" s="124">
        <v>22.207999999999998</v>
      </c>
      <c r="AD38" s="124">
        <v>30.538</v>
      </c>
      <c r="AE38" s="124">
        <v>28.385000000000002</v>
      </c>
      <c r="AF38" s="124">
        <v>23.498999999999999</v>
      </c>
      <c r="AG38" s="125">
        <v>27.262</v>
      </c>
      <c r="AH38" s="125">
        <v>15.423999999999999</v>
      </c>
      <c r="AI38" s="173">
        <v>21.4</v>
      </c>
      <c r="AJ38" s="173">
        <v>27.431999999999999</v>
      </c>
      <c r="AK38" s="173">
        <v>25.440999999999999</v>
      </c>
      <c r="AL38" s="173">
        <v>17.7</v>
      </c>
      <c r="AM38" s="173">
        <v>26.856000000000002</v>
      </c>
      <c r="AN38" s="173"/>
      <c r="AO38" s="173"/>
      <c r="AP38" s="173"/>
      <c r="AQ38" s="173"/>
      <c r="AR38" s="173"/>
      <c r="AS38" s="173"/>
      <c r="AT38" s="173"/>
      <c r="AU38" s="173"/>
      <c r="AV38" s="173"/>
      <c r="AW38" s="173"/>
      <c r="AX38" s="173"/>
      <c r="AY38" s="173"/>
      <c r="ALQ38" s="2" t="e">
        <v>#N/A</v>
      </c>
    </row>
    <row r="39" spans="1:1005" ht="15" x14ac:dyDescent="0.25">
      <c r="A39" s="248">
        <v>44197</v>
      </c>
      <c r="B39" s="138"/>
      <c r="C39" s="138"/>
      <c r="D39" s="138">
        <v>24.31</v>
      </c>
      <c r="E39" s="124">
        <v>26.748999999999999</v>
      </c>
      <c r="F39" s="124">
        <v>36.39</v>
      </c>
      <c r="G39" s="124">
        <v>31.273</v>
      </c>
      <c r="H39" s="124">
        <v>29.946000000000002</v>
      </c>
      <c r="I39" s="124">
        <v>24.09</v>
      </c>
      <c r="J39" s="124">
        <v>19.013000000000002</v>
      </c>
      <c r="K39" s="124">
        <v>19.617999999999999</v>
      </c>
      <c r="L39" s="124">
        <v>21.823</v>
      </c>
      <c r="M39" s="124">
        <v>21.146000000000001</v>
      </c>
      <c r="N39" s="124">
        <v>20.045000000000002</v>
      </c>
      <c r="O39" s="124">
        <v>28.495000000000001</v>
      </c>
      <c r="P39" s="124">
        <v>22.927</v>
      </c>
      <c r="Q39" s="124">
        <v>33.622999999999998</v>
      </c>
      <c r="R39" s="124">
        <v>26.99</v>
      </c>
      <c r="S39" s="124">
        <v>30.771000000000001</v>
      </c>
      <c r="T39" s="124">
        <v>24.675000000000001</v>
      </c>
      <c r="U39" s="124">
        <v>25.225999999999999</v>
      </c>
      <c r="V39" s="124">
        <v>19.266999999999999</v>
      </c>
      <c r="W39" s="124">
        <v>19.986000000000001</v>
      </c>
      <c r="X39" s="124">
        <v>12.477</v>
      </c>
      <c r="Y39" s="124">
        <v>19.675999999999998</v>
      </c>
      <c r="Z39" s="124">
        <v>22.9</v>
      </c>
      <c r="AA39" s="124">
        <v>23.911000000000001</v>
      </c>
      <c r="AB39" s="124">
        <v>25.193000000000001</v>
      </c>
      <c r="AC39" s="124">
        <v>19.273</v>
      </c>
      <c r="AD39" s="124">
        <v>27.5</v>
      </c>
      <c r="AE39" s="124">
        <v>24.97</v>
      </c>
      <c r="AF39" s="124">
        <v>20.881</v>
      </c>
      <c r="AG39" s="124">
        <v>24.623000000000001</v>
      </c>
      <c r="AH39" s="124">
        <v>13.888999999999999</v>
      </c>
      <c r="AI39" s="173">
        <v>18.803000000000001</v>
      </c>
      <c r="AJ39" s="173">
        <v>24.123999999999999</v>
      </c>
      <c r="AK39" s="173">
        <v>23.199000000000002</v>
      </c>
      <c r="AL39" s="173">
        <v>15.362</v>
      </c>
      <c r="AM39" s="173">
        <v>23.962</v>
      </c>
      <c r="AN39" s="173"/>
      <c r="AO39" s="173"/>
      <c r="AP39" s="173"/>
      <c r="AQ39" s="173"/>
      <c r="AR39" s="173"/>
      <c r="AS39" s="173"/>
      <c r="AT39" s="173"/>
      <c r="AU39" s="173"/>
      <c r="AV39" s="173"/>
      <c r="AW39" s="173"/>
      <c r="AX39" s="173"/>
      <c r="AY39" s="173"/>
      <c r="ALQ39" s="2" t="e">
        <v>#N/A</v>
      </c>
    </row>
    <row r="40" spans="1:1005" ht="15" x14ac:dyDescent="0.25">
      <c r="A40" s="248">
        <v>44228</v>
      </c>
      <c r="B40" s="138"/>
      <c r="C40" s="138"/>
      <c r="D40" s="138">
        <v>22.39</v>
      </c>
      <c r="E40" s="124">
        <v>20.614000000000001</v>
      </c>
      <c r="F40" s="124">
        <v>30.256</v>
      </c>
      <c r="G40" s="124">
        <v>40.024999999999999</v>
      </c>
      <c r="H40" s="124">
        <v>27.38</v>
      </c>
      <c r="I40" s="124">
        <v>19.733000000000001</v>
      </c>
      <c r="J40" s="124">
        <v>15.65</v>
      </c>
      <c r="K40" s="124">
        <v>16.635999999999999</v>
      </c>
      <c r="L40" s="124">
        <v>18.864000000000001</v>
      </c>
      <c r="M40" s="124">
        <v>18.143999999999998</v>
      </c>
      <c r="N40" s="124">
        <v>18.468</v>
      </c>
      <c r="O40" s="124">
        <v>23.216999999999999</v>
      </c>
      <c r="P40" s="124">
        <v>22.802</v>
      </c>
      <c r="Q40" s="124">
        <v>30.222000000000001</v>
      </c>
      <c r="R40" s="124">
        <v>22.036999999999999</v>
      </c>
      <c r="S40" s="124">
        <v>26.454999999999998</v>
      </c>
      <c r="T40" s="124">
        <v>23.824000000000002</v>
      </c>
      <c r="U40" s="124">
        <v>25.224</v>
      </c>
      <c r="V40" s="124">
        <v>18.989000000000001</v>
      </c>
      <c r="W40" s="124">
        <v>16.375</v>
      </c>
      <c r="X40" s="124">
        <v>15.452999999999999</v>
      </c>
      <c r="Y40" s="124">
        <v>16.456</v>
      </c>
      <c r="Z40" s="124">
        <v>19.623000000000001</v>
      </c>
      <c r="AA40" s="124">
        <v>19.268999999999998</v>
      </c>
      <c r="AB40" s="124">
        <v>23.016999999999999</v>
      </c>
      <c r="AC40" s="124">
        <v>15.725</v>
      </c>
      <c r="AD40" s="124">
        <v>23.242999999999999</v>
      </c>
      <c r="AE40" s="124">
        <v>20.396999999999998</v>
      </c>
      <c r="AF40" s="124">
        <v>17.170000000000002</v>
      </c>
      <c r="AG40" s="125">
        <v>20.405999999999999</v>
      </c>
      <c r="AH40" s="125">
        <v>11.544</v>
      </c>
      <c r="AI40" s="173">
        <v>17.850000000000001</v>
      </c>
      <c r="AJ40" s="173">
        <v>22.803000000000001</v>
      </c>
      <c r="AK40" s="173">
        <v>19.536000000000001</v>
      </c>
      <c r="AL40" s="173">
        <v>12.849</v>
      </c>
      <c r="AM40" s="173">
        <v>20.065999999999999</v>
      </c>
      <c r="AN40" s="173"/>
      <c r="AO40" s="173"/>
      <c r="AP40" s="173"/>
      <c r="AQ40" s="173"/>
      <c r="AR40" s="173"/>
      <c r="AS40" s="173"/>
      <c r="AT40" s="173"/>
      <c r="AU40" s="173"/>
      <c r="AV40" s="173"/>
      <c r="AW40" s="173"/>
      <c r="AX40" s="173"/>
      <c r="AY40" s="173"/>
      <c r="ALQ40" s="2" t="e">
        <v>#N/A</v>
      </c>
    </row>
    <row r="41" spans="1:1005" ht="15" x14ac:dyDescent="0.25">
      <c r="A41" s="248">
        <v>44256</v>
      </c>
      <c r="B41" s="138"/>
      <c r="C41" s="138"/>
      <c r="D41" s="138">
        <v>36.020000000000003</v>
      </c>
      <c r="E41" s="124">
        <v>21.056000000000001</v>
      </c>
      <c r="F41" s="124">
        <v>44.180999999999997</v>
      </c>
      <c r="G41" s="124">
        <v>71.251000000000005</v>
      </c>
      <c r="H41" s="124">
        <v>32.103999999999999</v>
      </c>
      <c r="I41" s="124">
        <v>28.582999999999998</v>
      </c>
      <c r="J41" s="124">
        <v>42.042000000000002</v>
      </c>
      <c r="K41" s="124">
        <v>26.468</v>
      </c>
      <c r="L41" s="124">
        <v>27.314</v>
      </c>
      <c r="M41" s="124">
        <v>28.532</v>
      </c>
      <c r="N41" s="124">
        <v>32.704999999999998</v>
      </c>
      <c r="O41" s="124">
        <v>40.987000000000002</v>
      </c>
      <c r="P41" s="124">
        <v>49.430999999999997</v>
      </c>
      <c r="Q41" s="124">
        <v>40.256999999999998</v>
      </c>
      <c r="R41" s="124">
        <v>39.116999999999997</v>
      </c>
      <c r="S41" s="124">
        <v>39.518999999999998</v>
      </c>
      <c r="T41" s="124">
        <v>32.450000000000003</v>
      </c>
      <c r="U41" s="124">
        <v>28.817</v>
      </c>
      <c r="V41" s="124">
        <v>29.279</v>
      </c>
      <c r="W41" s="124">
        <v>19.968</v>
      </c>
      <c r="X41" s="124">
        <v>24.709</v>
      </c>
      <c r="Y41" s="124">
        <v>45.152999999999999</v>
      </c>
      <c r="Z41" s="124">
        <v>22.67</v>
      </c>
      <c r="AA41" s="124">
        <v>26.532</v>
      </c>
      <c r="AB41" s="124">
        <v>55.481000000000002</v>
      </c>
      <c r="AC41" s="124">
        <v>16.265999999999998</v>
      </c>
      <c r="AD41" s="124">
        <v>42.819000000000003</v>
      </c>
      <c r="AE41" s="124">
        <v>23.869</v>
      </c>
      <c r="AF41" s="124">
        <v>30.298999999999999</v>
      </c>
      <c r="AG41" s="125">
        <v>38.662999999999997</v>
      </c>
      <c r="AH41" s="125">
        <v>18.385999999999999</v>
      </c>
      <c r="AI41" s="173">
        <v>19.695</v>
      </c>
      <c r="AJ41" s="173">
        <v>40.014000000000003</v>
      </c>
      <c r="AK41" s="173">
        <v>21.266999999999999</v>
      </c>
      <c r="AL41" s="173">
        <v>22.861999999999998</v>
      </c>
      <c r="AM41" s="173">
        <v>31.670999999999999</v>
      </c>
      <c r="AN41" s="173"/>
      <c r="AO41" s="173"/>
      <c r="AP41" s="173"/>
      <c r="AQ41" s="173"/>
      <c r="AR41" s="173"/>
      <c r="AS41" s="173"/>
      <c r="AT41" s="173"/>
      <c r="AU41" s="173"/>
      <c r="AV41" s="173"/>
      <c r="AW41" s="173"/>
      <c r="AX41" s="173"/>
      <c r="AY41" s="173"/>
      <c r="ALQ41" s="2" t="e">
        <v>#N/A</v>
      </c>
    </row>
    <row r="42" spans="1:1005" ht="15" x14ac:dyDescent="0.25">
      <c r="A42" s="248">
        <v>44287</v>
      </c>
      <c r="B42" s="138"/>
      <c r="C42" s="138"/>
      <c r="D42" s="138">
        <v>77.08</v>
      </c>
      <c r="E42" s="124">
        <v>44.856999999999999</v>
      </c>
      <c r="F42" s="124">
        <v>97.012</v>
      </c>
      <c r="G42" s="124">
        <v>122.277</v>
      </c>
      <c r="H42" s="124">
        <v>83.412000000000006</v>
      </c>
      <c r="I42" s="124">
        <v>65.198999999999998</v>
      </c>
      <c r="J42" s="124">
        <v>103.35</v>
      </c>
      <c r="K42" s="124">
        <v>57.198</v>
      </c>
      <c r="L42" s="124">
        <v>51.515999999999998</v>
      </c>
      <c r="M42" s="124">
        <v>73.953999999999994</v>
      </c>
      <c r="N42" s="124">
        <v>93.384</v>
      </c>
      <c r="O42" s="124">
        <v>78.164000000000001</v>
      </c>
      <c r="P42" s="124">
        <v>60.905000000000001</v>
      </c>
      <c r="Q42" s="124">
        <v>89.328999999999994</v>
      </c>
      <c r="R42" s="124">
        <v>79.037000000000006</v>
      </c>
      <c r="S42" s="124">
        <v>57.563000000000002</v>
      </c>
      <c r="T42" s="124">
        <v>42.567</v>
      </c>
      <c r="U42" s="124">
        <v>73.783000000000001</v>
      </c>
      <c r="V42" s="124">
        <v>56.731000000000002</v>
      </c>
      <c r="W42" s="124">
        <v>50.893999999999998</v>
      </c>
      <c r="X42" s="124">
        <v>49.127000000000002</v>
      </c>
      <c r="Y42" s="124">
        <v>90.656000000000006</v>
      </c>
      <c r="Z42" s="124">
        <v>57.661999999999999</v>
      </c>
      <c r="AA42" s="124">
        <v>81.194000000000003</v>
      </c>
      <c r="AB42" s="124">
        <v>77.123999999999995</v>
      </c>
      <c r="AC42" s="124">
        <v>51.709000000000003</v>
      </c>
      <c r="AD42" s="124">
        <v>67.921000000000006</v>
      </c>
      <c r="AE42" s="124">
        <v>55.704999999999998</v>
      </c>
      <c r="AF42" s="124">
        <v>67.102999999999994</v>
      </c>
      <c r="AG42" s="125">
        <v>80.41</v>
      </c>
      <c r="AH42" s="125">
        <v>40.372</v>
      </c>
      <c r="AI42" s="173">
        <v>48.896999999999998</v>
      </c>
      <c r="AJ42" s="173">
        <v>74.734999999999999</v>
      </c>
      <c r="AK42" s="173">
        <v>49.156999999999996</v>
      </c>
      <c r="AL42" s="173">
        <v>40.241</v>
      </c>
      <c r="AM42" s="173">
        <v>38.280999999999999</v>
      </c>
      <c r="AN42" s="173"/>
      <c r="AO42" s="173"/>
      <c r="AP42" s="173"/>
      <c r="AQ42" s="173"/>
      <c r="AR42" s="173"/>
      <c r="AS42" s="173"/>
      <c r="AT42" s="173"/>
      <c r="AU42" s="173"/>
      <c r="AV42" s="173"/>
      <c r="AW42" s="173"/>
      <c r="AX42" s="173"/>
      <c r="AY42" s="173"/>
      <c r="ALQ42" s="2" t="e">
        <v>#N/A</v>
      </c>
    </row>
    <row r="43" spans="1:1005" ht="15" x14ac:dyDescent="0.25">
      <c r="A43" s="248">
        <v>44317</v>
      </c>
      <c r="B43" s="138"/>
      <c r="C43" s="138"/>
      <c r="D43" s="164">
        <v>221.07</v>
      </c>
      <c r="E43" s="124">
        <v>448.60899999999998</v>
      </c>
      <c r="F43" s="125">
        <v>380.00700000000001</v>
      </c>
      <c r="G43" s="125">
        <v>326.28399999999999</v>
      </c>
      <c r="H43" s="125">
        <v>291.89999999999998</v>
      </c>
      <c r="I43" s="125">
        <v>146.08600000000001</v>
      </c>
      <c r="J43" s="125">
        <v>181.15700000000001</v>
      </c>
      <c r="K43" s="125">
        <v>113.643</v>
      </c>
      <c r="L43" s="125">
        <v>158.43100000000001</v>
      </c>
      <c r="M43" s="125">
        <v>200.33199999999999</v>
      </c>
      <c r="N43" s="125">
        <v>273.93299999999999</v>
      </c>
      <c r="O43" s="125">
        <v>214.13900000000001</v>
      </c>
      <c r="P43" s="125">
        <v>187.91499999999999</v>
      </c>
      <c r="Q43" s="125">
        <v>352.01100000000002</v>
      </c>
      <c r="R43" s="125">
        <v>311.40199999999999</v>
      </c>
      <c r="S43" s="125">
        <v>189.99299999999999</v>
      </c>
      <c r="T43" s="125">
        <v>189.55699999999999</v>
      </c>
      <c r="U43" s="125">
        <v>222.96600000000001</v>
      </c>
      <c r="V43" s="125">
        <v>238.04300000000001</v>
      </c>
      <c r="W43" s="125">
        <v>72.603999999999999</v>
      </c>
      <c r="X43" s="125">
        <v>147.13399999999999</v>
      </c>
      <c r="Y43" s="125">
        <v>210.596</v>
      </c>
      <c r="Z43" s="125">
        <v>243.80600000000001</v>
      </c>
      <c r="AA43" s="125">
        <v>205.852</v>
      </c>
      <c r="AB43" s="125">
        <v>214.387</v>
      </c>
      <c r="AC43" s="125">
        <v>247.078</v>
      </c>
      <c r="AD43" s="125">
        <v>273.05700000000002</v>
      </c>
      <c r="AE43" s="125">
        <v>108.785</v>
      </c>
      <c r="AF43" s="125">
        <v>141.25</v>
      </c>
      <c r="AG43" s="125">
        <v>119.851</v>
      </c>
      <c r="AH43" s="125">
        <v>104.03400000000001</v>
      </c>
      <c r="AI43" s="173">
        <v>221.71299999999999</v>
      </c>
      <c r="AJ43" s="173">
        <v>181.06200000000001</v>
      </c>
      <c r="AK43" s="173">
        <v>108.749</v>
      </c>
      <c r="AL43" s="173">
        <v>145.12200000000001</v>
      </c>
      <c r="AM43" s="173">
        <v>133.751</v>
      </c>
      <c r="AN43" s="173"/>
      <c r="AO43" s="173"/>
      <c r="AP43" s="173"/>
      <c r="AQ43" s="173"/>
      <c r="AR43" s="173"/>
      <c r="AS43" s="173"/>
      <c r="AT43" s="173"/>
      <c r="AU43" s="173"/>
      <c r="AV43" s="173"/>
      <c r="AW43" s="173"/>
      <c r="AX43" s="173"/>
      <c r="AY43" s="173"/>
      <c r="ALQ43" s="2" t="e">
        <v>#N/A</v>
      </c>
    </row>
    <row r="44" spans="1:1005" ht="15" x14ac:dyDescent="0.25">
      <c r="A44" s="248">
        <v>44348</v>
      </c>
      <c r="B44" s="138"/>
      <c r="C44" s="138"/>
      <c r="D44" s="138">
        <v>261.05</v>
      </c>
      <c r="E44" s="124">
        <v>679.173</v>
      </c>
      <c r="F44" s="125">
        <v>397.50200000000001</v>
      </c>
      <c r="G44" s="125">
        <v>402.68200000000002</v>
      </c>
      <c r="H44" s="125">
        <v>276.96800000000002</v>
      </c>
      <c r="I44" s="125">
        <v>173.89699999999999</v>
      </c>
      <c r="J44" s="125">
        <v>150.149</v>
      </c>
      <c r="K44" s="125">
        <v>174.00399999999999</v>
      </c>
      <c r="L44" s="125">
        <v>275.49599999999998</v>
      </c>
      <c r="M44" s="125">
        <v>168.477</v>
      </c>
      <c r="N44" s="125">
        <v>413.661</v>
      </c>
      <c r="O44" s="125">
        <v>223.77600000000001</v>
      </c>
      <c r="P44" s="125">
        <v>543.69399999999996</v>
      </c>
      <c r="Q44" s="125">
        <v>312.50700000000001</v>
      </c>
      <c r="R44" s="125">
        <v>512.23900000000003</v>
      </c>
      <c r="S44" s="125">
        <v>198.386</v>
      </c>
      <c r="T44" s="125">
        <v>337.73500000000001</v>
      </c>
      <c r="U44" s="125">
        <v>155.04599999999999</v>
      </c>
      <c r="V44" s="125">
        <v>196.464</v>
      </c>
      <c r="W44" s="125">
        <v>54.146000000000001</v>
      </c>
      <c r="X44" s="125">
        <v>221.691</v>
      </c>
      <c r="Y44" s="125">
        <v>139.58799999999999</v>
      </c>
      <c r="Z44" s="125">
        <v>282.99099999999999</v>
      </c>
      <c r="AA44" s="125">
        <v>197.209</v>
      </c>
      <c r="AB44" s="125">
        <v>173.535</v>
      </c>
      <c r="AC44" s="125">
        <v>480.62299999999999</v>
      </c>
      <c r="AD44" s="125">
        <v>275.79000000000002</v>
      </c>
      <c r="AE44" s="125">
        <v>249.874</v>
      </c>
      <c r="AF44" s="125">
        <v>425.30599999999998</v>
      </c>
      <c r="AG44" s="125">
        <v>47.719000000000001</v>
      </c>
      <c r="AH44" s="125">
        <v>145.04300000000001</v>
      </c>
      <c r="AI44" s="173">
        <v>332.017</v>
      </c>
      <c r="AJ44" s="173">
        <v>322.09899999999999</v>
      </c>
      <c r="AK44" s="173">
        <v>111.04300000000001</v>
      </c>
      <c r="AL44" s="173">
        <v>290.964</v>
      </c>
      <c r="AM44" s="173">
        <v>366.08199999999999</v>
      </c>
      <c r="AN44" s="173"/>
      <c r="AO44" s="173"/>
      <c r="AP44" s="173"/>
      <c r="AQ44" s="173"/>
      <c r="AR44" s="173"/>
      <c r="AS44" s="173"/>
      <c r="AT44" s="173"/>
      <c r="AU44" s="173"/>
      <c r="AV44" s="173"/>
      <c r="AW44" s="173"/>
      <c r="AX44" s="173"/>
      <c r="AY44" s="173"/>
      <c r="ALQ44" s="2" t="e">
        <v>#N/A</v>
      </c>
    </row>
    <row r="45" spans="1:1005" ht="15" x14ac:dyDescent="0.25">
      <c r="A45" s="248">
        <v>44378</v>
      </c>
      <c r="B45" s="138"/>
      <c r="C45" s="138"/>
      <c r="D45" s="138">
        <v>116.85</v>
      </c>
      <c r="E45" s="124">
        <v>322.15499999999997</v>
      </c>
      <c r="F45" s="125">
        <v>128.381</v>
      </c>
      <c r="G45" s="125">
        <v>169.41499999999999</v>
      </c>
      <c r="H45" s="125">
        <v>96.164000000000001</v>
      </c>
      <c r="I45" s="125">
        <v>68.311999999999998</v>
      </c>
      <c r="J45" s="125">
        <v>64.778000000000006</v>
      </c>
      <c r="K45" s="125">
        <v>72.150000000000006</v>
      </c>
      <c r="L45" s="125">
        <v>132.542</v>
      </c>
      <c r="M45" s="125">
        <v>66.278000000000006</v>
      </c>
      <c r="N45" s="125">
        <v>197.94300000000001</v>
      </c>
      <c r="O45" s="125">
        <v>71.947999999999993</v>
      </c>
      <c r="P45" s="125">
        <v>502.09</v>
      </c>
      <c r="Q45" s="125">
        <v>121.946</v>
      </c>
      <c r="R45" s="125">
        <v>189.131</v>
      </c>
      <c r="S45" s="125">
        <v>99.105000000000004</v>
      </c>
      <c r="T45" s="125">
        <v>215.17</v>
      </c>
      <c r="U45" s="125">
        <v>49.28</v>
      </c>
      <c r="V45" s="125">
        <v>58.042000000000002</v>
      </c>
      <c r="W45" s="125">
        <v>21.68</v>
      </c>
      <c r="X45" s="125">
        <v>64.882999999999996</v>
      </c>
      <c r="Y45" s="125">
        <v>52.52</v>
      </c>
      <c r="Z45" s="125">
        <v>116.34</v>
      </c>
      <c r="AA45" s="125">
        <v>75.435000000000002</v>
      </c>
      <c r="AB45" s="125">
        <v>63.993000000000002</v>
      </c>
      <c r="AC45" s="125">
        <v>210.767</v>
      </c>
      <c r="AD45" s="125">
        <v>145.25200000000001</v>
      </c>
      <c r="AE45" s="125">
        <v>76.671999999999997</v>
      </c>
      <c r="AF45" s="125">
        <v>216.92699999999999</v>
      </c>
      <c r="AG45" s="125">
        <v>24.401</v>
      </c>
      <c r="AH45" s="125">
        <v>51.581000000000003</v>
      </c>
      <c r="AI45" s="173">
        <v>106.02200000000001</v>
      </c>
      <c r="AJ45" s="173">
        <v>100.282</v>
      </c>
      <c r="AK45" s="173">
        <v>43.244999999999997</v>
      </c>
      <c r="AL45" s="173">
        <v>172.08</v>
      </c>
      <c r="AM45" s="173">
        <v>216.393</v>
      </c>
      <c r="AN45" s="173"/>
      <c r="AO45" s="173"/>
      <c r="AP45" s="173"/>
      <c r="AQ45" s="173"/>
      <c r="AR45" s="173"/>
      <c r="AS45" s="173"/>
      <c r="AT45" s="173"/>
      <c r="AU45" s="173"/>
      <c r="AV45" s="173"/>
      <c r="AW45" s="173"/>
      <c r="AX45" s="173"/>
      <c r="AY45" s="173"/>
      <c r="ALQ45" s="2" t="e">
        <v>#N/A</v>
      </c>
    </row>
    <row r="46" spans="1:1005" ht="15" x14ac:dyDescent="0.25">
      <c r="A46" s="248">
        <v>44409</v>
      </c>
      <c r="B46" s="138"/>
      <c r="C46" s="138"/>
      <c r="D46" s="138">
        <v>63.46</v>
      </c>
      <c r="E46" s="124">
        <v>120.468</v>
      </c>
      <c r="F46" s="125">
        <v>58.908000000000001</v>
      </c>
      <c r="G46" s="125">
        <v>64.792000000000002</v>
      </c>
      <c r="H46" s="125">
        <v>53.030999999999999</v>
      </c>
      <c r="I46" s="125">
        <v>40.642000000000003</v>
      </c>
      <c r="J46" s="125">
        <v>48.436</v>
      </c>
      <c r="K46" s="125">
        <v>37.472999999999999</v>
      </c>
      <c r="L46" s="125">
        <v>55.929000000000002</v>
      </c>
      <c r="M46" s="125">
        <v>51.2</v>
      </c>
      <c r="N46" s="125">
        <v>66.637</v>
      </c>
      <c r="O46" s="125">
        <v>41.15</v>
      </c>
      <c r="P46" s="125">
        <v>136.054</v>
      </c>
      <c r="Q46" s="125">
        <v>51.744999999999997</v>
      </c>
      <c r="R46" s="125">
        <v>79.867999999999995</v>
      </c>
      <c r="S46" s="125">
        <v>46.887</v>
      </c>
      <c r="T46" s="125">
        <v>82.655000000000001</v>
      </c>
      <c r="U46" s="125">
        <v>39.984999999999999</v>
      </c>
      <c r="V46" s="125">
        <v>44.32</v>
      </c>
      <c r="W46" s="125">
        <v>17.253</v>
      </c>
      <c r="X46" s="125">
        <v>37.506</v>
      </c>
      <c r="Y46" s="125">
        <v>33.000999999999998</v>
      </c>
      <c r="Z46" s="125">
        <v>54.055</v>
      </c>
      <c r="AA46" s="125">
        <v>51.460999999999999</v>
      </c>
      <c r="AB46" s="125">
        <v>44.118000000000002</v>
      </c>
      <c r="AC46" s="125">
        <v>74.131</v>
      </c>
      <c r="AD46" s="125">
        <v>54.226999999999997</v>
      </c>
      <c r="AE46" s="125">
        <v>44.65</v>
      </c>
      <c r="AF46" s="125">
        <v>65.349999999999994</v>
      </c>
      <c r="AG46" s="125">
        <v>23.353000000000002</v>
      </c>
      <c r="AH46" s="125">
        <v>35.898000000000003</v>
      </c>
      <c r="AI46" s="173">
        <v>51.679000000000002</v>
      </c>
      <c r="AJ46" s="173">
        <v>42.292000000000002</v>
      </c>
      <c r="AK46" s="173">
        <v>28.029</v>
      </c>
      <c r="AL46" s="173">
        <v>87.751000000000005</v>
      </c>
      <c r="AM46" s="173">
        <v>82.415000000000006</v>
      </c>
      <c r="AN46" s="173"/>
      <c r="AO46" s="173"/>
      <c r="AP46" s="173"/>
      <c r="AQ46" s="173"/>
      <c r="AR46" s="173"/>
      <c r="AS46" s="173"/>
      <c r="AT46" s="173"/>
      <c r="AU46" s="173"/>
      <c r="AV46" s="173"/>
      <c r="AW46" s="173"/>
      <c r="AX46" s="173"/>
      <c r="AY46" s="173"/>
      <c r="ALQ46" s="2" t="e">
        <v>#N/A</v>
      </c>
    </row>
    <row r="47" spans="1:1005" ht="15" x14ac:dyDescent="0.25">
      <c r="A47" s="248">
        <v>44440</v>
      </c>
      <c r="B47" s="138"/>
      <c r="C47" s="138"/>
      <c r="D47" s="138">
        <v>38.04</v>
      </c>
      <c r="E47" s="124">
        <v>67.882999999999996</v>
      </c>
      <c r="F47" s="125">
        <v>56.463999999999999</v>
      </c>
      <c r="G47" s="125">
        <v>62.320999999999998</v>
      </c>
      <c r="H47" s="125">
        <v>41.317</v>
      </c>
      <c r="I47" s="125">
        <v>39.142000000000003</v>
      </c>
      <c r="J47" s="125">
        <v>32.707000000000001</v>
      </c>
      <c r="K47" s="125">
        <v>30.908999999999999</v>
      </c>
      <c r="L47" s="125">
        <v>34.692</v>
      </c>
      <c r="M47" s="125">
        <v>41.338999999999999</v>
      </c>
      <c r="N47" s="125">
        <v>55.813000000000002</v>
      </c>
      <c r="O47" s="125">
        <v>36.668999999999997</v>
      </c>
      <c r="P47" s="125">
        <v>63.738</v>
      </c>
      <c r="Q47" s="125">
        <v>40.283999999999999</v>
      </c>
      <c r="R47" s="125">
        <v>56.366</v>
      </c>
      <c r="S47" s="125">
        <v>32.701000000000001</v>
      </c>
      <c r="T47" s="125">
        <v>45</v>
      </c>
      <c r="U47" s="125">
        <v>32.585999999999999</v>
      </c>
      <c r="V47" s="125">
        <v>30.276</v>
      </c>
      <c r="W47" s="125">
        <v>19.047999999999998</v>
      </c>
      <c r="X47" s="125">
        <v>52.787999999999997</v>
      </c>
      <c r="Y47" s="125">
        <v>32.758000000000003</v>
      </c>
      <c r="Z47" s="125">
        <v>35.624000000000002</v>
      </c>
      <c r="AA47" s="125">
        <v>38.100999999999999</v>
      </c>
      <c r="AB47" s="125">
        <v>40.767000000000003</v>
      </c>
      <c r="AC47" s="125">
        <v>44.500999999999998</v>
      </c>
      <c r="AD47" s="125">
        <v>37.712000000000003</v>
      </c>
      <c r="AE47" s="125">
        <v>29.109000000000002</v>
      </c>
      <c r="AF47" s="125">
        <v>38.716000000000001</v>
      </c>
      <c r="AG47" s="125">
        <v>21.2</v>
      </c>
      <c r="AH47" s="125">
        <v>52.991999999999997</v>
      </c>
      <c r="AI47" s="173">
        <v>45.758000000000003</v>
      </c>
      <c r="AJ47" s="173">
        <v>34.183</v>
      </c>
      <c r="AK47" s="173">
        <v>24.056999999999999</v>
      </c>
      <c r="AL47" s="173">
        <v>71.697999999999993</v>
      </c>
      <c r="AM47" s="173">
        <v>41.042999999999999</v>
      </c>
      <c r="AN47" s="173"/>
      <c r="AO47" s="173"/>
      <c r="AP47" s="173"/>
      <c r="AQ47" s="173"/>
      <c r="AR47" s="173"/>
      <c r="AS47" s="173"/>
      <c r="AT47" s="173"/>
      <c r="AU47" s="173"/>
      <c r="AV47" s="173"/>
      <c r="AW47" s="173"/>
      <c r="AX47" s="173"/>
      <c r="AY47" s="173"/>
      <c r="ALQ47" s="2" t="e">
        <v>#N/A</v>
      </c>
    </row>
    <row r="48" spans="1:1005" ht="15" x14ac:dyDescent="0.25">
      <c r="A48" s="248">
        <v>44470</v>
      </c>
      <c r="B48" s="138"/>
      <c r="C48" s="138"/>
      <c r="D48" s="138">
        <v>38.25</v>
      </c>
      <c r="E48" s="124">
        <v>57.37</v>
      </c>
      <c r="F48" s="125">
        <v>86.043000000000006</v>
      </c>
      <c r="G48" s="125">
        <v>68.415000000000006</v>
      </c>
      <c r="H48" s="125">
        <v>32.530999999999999</v>
      </c>
      <c r="I48" s="125">
        <v>30.132000000000001</v>
      </c>
      <c r="J48" s="125">
        <v>30.565000000000001</v>
      </c>
      <c r="K48" s="125">
        <v>46.746000000000002</v>
      </c>
      <c r="L48" s="125">
        <v>29.097999999999999</v>
      </c>
      <c r="M48" s="125">
        <v>28.236999999999998</v>
      </c>
      <c r="N48" s="125">
        <v>47.578000000000003</v>
      </c>
      <c r="O48" s="125">
        <v>32.880000000000003</v>
      </c>
      <c r="P48" s="125">
        <v>56.762</v>
      </c>
      <c r="Q48" s="125">
        <v>45.018000000000001</v>
      </c>
      <c r="R48" s="125">
        <v>58.155999999999999</v>
      </c>
      <c r="S48" s="125">
        <v>37.886000000000003</v>
      </c>
      <c r="T48" s="125">
        <v>36.165999999999997</v>
      </c>
      <c r="U48" s="125">
        <v>27.635999999999999</v>
      </c>
      <c r="V48" s="125">
        <v>26.783000000000001</v>
      </c>
      <c r="W48" s="125">
        <v>26.37</v>
      </c>
      <c r="X48" s="125">
        <v>34.048000000000002</v>
      </c>
      <c r="Y48" s="125">
        <v>30.626999999999999</v>
      </c>
      <c r="Z48" s="125">
        <v>48.209000000000003</v>
      </c>
      <c r="AA48" s="125">
        <v>58.529000000000003</v>
      </c>
      <c r="AB48" s="125">
        <v>37.61</v>
      </c>
      <c r="AC48" s="125">
        <v>38.75</v>
      </c>
      <c r="AD48" s="125">
        <v>36.973999999999997</v>
      </c>
      <c r="AE48" s="125">
        <v>29.071000000000002</v>
      </c>
      <c r="AF48" s="125">
        <v>36.933</v>
      </c>
      <c r="AG48" s="125">
        <v>19.622</v>
      </c>
      <c r="AH48" s="125">
        <v>47.585000000000001</v>
      </c>
      <c r="AI48" s="173">
        <v>56.701999999999998</v>
      </c>
      <c r="AJ48" s="173">
        <v>28.905000000000001</v>
      </c>
      <c r="AK48" s="173">
        <v>24.045000000000002</v>
      </c>
      <c r="AL48" s="173">
        <v>44.837000000000003</v>
      </c>
      <c r="AM48" s="173">
        <v>34.027999999999999</v>
      </c>
      <c r="AN48" s="173"/>
      <c r="AO48" s="173"/>
      <c r="AP48" s="173"/>
      <c r="AQ48" s="173"/>
      <c r="AR48" s="173"/>
      <c r="AS48" s="173"/>
      <c r="AT48" s="173"/>
      <c r="AU48" s="173"/>
      <c r="AV48" s="173"/>
      <c r="AW48" s="173"/>
      <c r="AX48" s="173"/>
      <c r="AY48" s="173"/>
      <c r="ALQ48" s="2" t="e">
        <v>#N/A</v>
      </c>
    </row>
    <row r="49" spans="1:1005" ht="15" x14ac:dyDescent="0.25">
      <c r="A49" s="248">
        <v>44501</v>
      </c>
      <c r="B49" s="138"/>
      <c r="C49" s="138"/>
      <c r="D49" s="138">
        <v>31.12</v>
      </c>
      <c r="E49" s="124">
        <v>46.323999999999998</v>
      </c>
      <c r="F49" s="125">
        <v>50.177</v>
      </c>
      <c r="G49" s="125">
        <v>47.156999999999996</v>
      </c>
      <c r="H49" s="125">
        <v>30.478999999999999</v>
      </c>
      <c r="I49" s="125">
        <v>23.533999999999999</v>
      </c>
      <c r="J49" s="125">
        <v>24.643999999999998</v>
      </c>
      <c r="K49" s="125">
        <v>39.121000000000002</v>
      </c>
      <c r="L49" s="125">
        <v>26.686</v>
      </c>
      <c r="M49" s="125">
        <v>23.751000000000001</v>
      </c>
      <c r="N49" s="125">
        <v>36.86</v>
      </c>
      <c r="O49" s="125">
        <v>29.934999999999999</v>
      </c>
      <c r="P49" s="125">
        <v>43.107999999999997</v>
      </c>
      <c r="Q49" s="125">
        <v>35.343000000000004</v>
      </c>
      <c r="R49" s="125">
        <v>41.198</v>
      </c>
      <c r="S49" s="125">
        <v>31.071999999999999</v>
      </c>
      <c r="T49" s="125">
        <v>28.8</v>
      </c>
      <c r="U49" s="125">
        <v>24.099</v>
      </c>
      <c r="V49" s="125">
        <v>26.509</v>
      </c>
      <c r="W49" s="125">
        <v>16.37</v>
      </c>
      <c r="X49" s="125">
        <v>24.052</v>
      </c>
      <c r="Y49" s="125">
        <v>25.902999999999999</v>
      </c>
      <c r="Z49" s="125">
        <v>36.436</v>
      </c>
      <c r="AA49" s="125">
        <v>39.326999999999998</v>
      </c>
      <c r="AB49" s="125">
        <v>28.509</v>
      </c>
      <c r="AC49" s="125">
        <v>33.375</v>
      </c>
      <c r="AD49" s="125">
        <v>33.768999999999998</v>
      </c>
      <c r="AE49" s="125">
        <v>28.550999999999998</v>
      </c>
      <c r="AF49" s="125">
        <v>30.606000000000002</v>
      </c>
      <c r="AG49" s="125">
        <v>16.556000000000001</v>
      </c>
      <c r="AH49" s="125">
        <v>27.584</v>
      </c>
      <c r="AI49" s="173">
        <v>35.003</v>
      </c>
      <c r="AJ49" s="173">
        <v>27.013000000000002</v>
      </c>
      <c r="AK49" s="173">
        <v>22.131</v>
      </c>
      <c r="AL49" s="173">
        <v>30.742999999999999</v>
      </c>
      <c r="AM49" s="173">
        <v>29.012</v>
      </c>
      <c r="AN49" s="173"/>
      <c r="AO49" s="173"/>
      <c r="AP49" s="173"/>
      <c r="AQ49" s="173"/>
      <c r="AR49" s="173"/>
      <c r="AS49" s="173"/>
      <c r="AT49" s="173"/>
      <c r="AU49" s="173"/>
      <c r="AV49" s="173"/>
      <c r="AW49" s="173"/>
      <c r="AX49" s="173"/>
      <c r="AY49" s="173"/>
      <c r="ALQ49" s="2" t="e">
        <v>#N/A</v>
      </c>
    </row>
    <row r="50" spans="1:1005" ht="15" x14ac:dyDescent="0.25">
      <c r="A50" s="248">
        <v>44531</v>
      </c>
      <c r="B50" s="138"/>
      <c r="C50" s="138"/>
      <c r="D50" s="138">
        <v>25.64</v>
      </c>
      <c r="E50" s="124">
        <v>40.777000000000001</v>
      </c>
      <c r="F50" s="125">
        <v>36.168999999999997</v>
      </c>
      <c r="G50" s="125">
        <v>36.234999999999999</v>
      </c>
      <c r="H50" s="125">
        <v>27.472999999999999</v>
      </c>
      <c r="I50" s="125">
        <v>21.542000000000002</v>
      </c>
      <c r="J50" s="125">
        <v>22.242000000000001</v>
      </c>
      <c r="K50" s="125">
        <v>27.763000000000002</v>
      </c>
      <c r="L50" s="125">
        <v>24.350999999999999</v>
      </c>
      <c r="M50" s="125">
        <v>21.91</v>
      </c>
      <c r="N50" s="125">
        <v>31.972000000000001</v>
      </c>
      <c r="O50" s="125">
        <v>25.811</v>
      </c>
      <c r="P50" s="125">
        <v>38.945</v>
      </c>
      <c r="Q50" s="125">
        <v>31.556000000000001</v>
      </c>
      <c r="R50" s="125">
        <v>34.362000000000002</v>
      </c>
      <c r="S50" s="125">
        <v>29.14</v>
      </c>
      <c r="T50" s="125">
        <v>26.57</v>
      </c>
      <c r="U50" s="125">
        <v>21.670999999999999</v>
      </c>
      <c r="V50" s="125">
        <v>22.792000000000002</v>
      </c>
      <c r="W50" s="125">
        <v>13.875999999999999</v>
      </c>
      <c r="X50" s="125">
        <v>22.295999999999999</v>
      </c>
      <c r="Y50" s="125">
        <v>21.925000000000001</v>
      </c>
      <c r="Z50" s="125">
        <v>27.638999999999999</v>
      </c>
      <c r="AA50" s="125">
        <v>28.332999999999998</v>
      </c>
      <c r="AB50" s="125">
        <v>22.603000000000002</v>
      </c>
      <c r="AC50" s="125">
        <v>30.672000000000001</v>
      </c>
      <c r="AD50" s="125">
        <v>28.442</v>
      </c>
      <c r="AE50" s="125">
        <v>24.22</v>
      </c>
      <c r="AF50" s="125">
        <v>27.532</v>
      </c>
      <c r="AG50" s="125">
        <v>15.433999999999999</v>
      </c>
      <c r="AH50" s="125">
        <v>21.815000000000001</v>
      </c>
      <c r="AI50" s="173">
        <v>27.332000000000001</v>
      </c>
      <c r="AJ50" s="173">
        <v>25.417000000000002</v>
      </c>
      <c r="AK50" s="173">
        <v>18.021000000000001</v>
      </c>
      <c r="AL50" s="173">
        <v>26.93</v>
      </c>
      <c r="AM50" s="173">
        <v>27.649000000000001</v>
      </c>
      <c r="AN50" s="173"/>
      <c r="AO50" s="173"/>
      <c r="AP50" s="173"/>
      <c r="AQ50" s="173"/>
      <c r="AR50" s="173"/>
      <c r="AS50" s="173"/>
      <c r="AT50" s="173"/>
      <c r="AU50" s="173"/>
      <c r="AV50" s="173"/>
      <c r="AW50" s="173"/>
      <c r="AX50" s="173"/>
      <c r="AY50" s="173"/>
      <c r="ALQ50" s="2" t="e">
        <v>#N/A</v>
      </c>
    </row>
    <row r="51" spans="1:1005" ht="15" x14ac:dyDescent="0.25">
      <c r="A51" s="248">
        <v>44562</v>
      </c>
      <c r="B51" s="138"/>
      <c r="C51" s="138"/>
      <c r="D51" s="138">
        <v>24.31</v>
      </c>
      <c r="E51" s="124">
        <v>36.518000000000001</v>
      </c>
      <c r="F51" s="125">
        <v>31.265999999999998</v>
      </c>
      <c r="G51" s="125">
        <v>30.565999999999999</v>
      </c>
      <c r="H51" s="125">
        <v>24.414000000000001</v>
      </c>
      <c r="I51" s="125">
        <v>19.321999999999999</v>
      </c>
      <c r="J51" s="125">
        <v>19.937000000000001</v>
      </c>
      <c r="K51" s="125">
        <v>22.01</v>
      </c>
      <c r="L51" s="125">
        <v>21.332999999999998</v>
      </c>
      <c r="M51" s="125">
        <v>19.956</v>
      </c>
      <c r="N51" s="125">
        <v>28.611000000000001</v>
      </c>
      <c r="O51" s="125">
        <v>22.975999999999999</v>
      </c>
      <c r="P51" s="125">
        <v>33.945999999999998</v>
      </c>
      <c r="Q51" s="125">
        <v>27.123000000000001</v>
      </c>
      <c r="R51" s="125">
        <v>30.864000000000001</v>
      </c>
      <c r="S51" s="125">
        <v>25.116</v>
      </c>
      <c r="T51" s="125">
        <v>25.74</v>
      </c>
      <c r="U51" s="125">
        <v>19.393999999999998</v>
      </c>
      <c r="V51" s="125">
        <v>20.135999999999999</v>
      </c>
      <c r="W51" s="125">
        <v>12.532</v>
      </c>
      <c r="X51" s="125">
        <v>19.776</v>
      </c>
      <c r="Y51" s="125">
        <v>22.815000000000001</v>
      </c>
      <c r="Z51" s="125">
        <v>23.901</v>
      </c>
      <c r="AA51" s="125">
        <v>25.39</v>
      </c>
      <c r="AB51" s="125">
        <v>19.577999999999999</v>
      </c>
      <c r="AC51" s="125">
        <v>27.63</v>
      </c>
      <c r="AD51" s="125">
        <v>25.027000000000001</v>
      </c>
      <c r="AE51" s="125">
        <v>21.547999999999998</v>
      </c>
      <c r="AF51" s="125">
        <v>24.888999999999999</v>
      </c>
      <c r="AG51" s="125">
        <v>13.898</v>
      </c>
      <c r="AH51" s="125">
        <v>19.193999999999999</v>
      </c>
      <c r="AI51" s="173">
        <v>24.039000000000001</v>
      </c>
      <c r="AJ51" s="173">
        <v>23.327000000000002</v>
      </c>
      <c r="AK51" s="173">
        <v>15.657</v>
      </c>
      <c r="AL51" s="173">
        <v>24.030999999999999</v>
      </c>
      <c r="AM51" s="173">
        <v>26.777000000000001</v>
      </c>
      <c r="AN51" s="173"/>
      <c r="AO51" s="173"/>
      <c r="AP51" s="173"/>
      <c r="AQ51" s="173"/>
      <c r="AR51" s="173"/>
      <c r="AS51" s="173"/>
      <c r="AT51" s="173"/>
      <c r="AU51" s="173"/>
      <c r="AV51" s="173"/>
      <c r="AW51" s="173"/>
      <c r="AX51" s="173"/>
      <c r="AY51" s="173"/>
      <c r="ALQ51" s="2" t="e">
        <v>#N/A</v>
      </c>
    </row>
    <row r="52" spans="1:1005" ht="15" x14ac:dyDescent="0.25">
      <c r="A52" s="248">
        <v>44593</v>
      </c>
      <c r="B52" s="138"/>
      <c r="C52" s="138"/>
      <c r="D52" s="138">
        <v>22.39</v>
      </c>
      <c r="E52" s="124">
        <v>30.361999999999998</v>
      </c>
      <c r="F52" s="125">
        <v>40.006999999999998</v>
      </c>
      <c r="G52" s="125">
        <v>27.914999999999999</v>
      </c>
      <c r="H52" s="125">
        <v>19.969000000000001</v>
      </c>
      <c r="I52" s="125">
        <v>15.907999999999999</v>
      </c>
      <c r="J52" s="125">
        <v>16.896999999999998</v>
      </c>
      <c r="K52" s="125">
        <v>19.021000000000001</v>
      </c>
      <c r="L52" s="125">
        <v>18.222000000000001</v>
      </c>
      <c r="M52" s="125">
        <v>18.395</v>
      </c>
      <c r="N52" s="125">
        <v>23.314</v>
      </c>
      <c r="O52" s="125">
        <v>22.841000000000001</v>
      </c>
      <c r="P52" s="125">
        <v>30.218</v>
      </c>
      <c r="Q52" s="125">
        <v>22.15</v>
      </c>
      <c r="R52" s="125">
        <v>26.532</v>
      </c>
      <c r="S52" s="125">
        <v>24.222999999999999</v>
      </c>
      <c r="T52" s="125">
        <v>25.709</v>
      </c>
      <c r="U52" s="125">
        <v>19.105</v>
      </c>
      <c r="V52" s="125">
        <v>16.5</v>
      </c>
      <c r="W52" s="125">
        <v>15.510999999999999</v>
      </c>
      <c r="X52" s="125">
        <v>16.388000000000002</v>
      </c>
      <c r="Y52" s="125">
        <v>19.559000000000001</v>
      </c>
      <c r="Z52" s="125">
        <v>19.260999999999999</v>
      </c>
      <c r="AA52" s="125">
        <v>23.199000000000002</v>
      </c>
      <c r="AB52" s="125">
        <v>15.978</v>
      </c>
      <c r="AC52" s="125">
        <v>23.353000000000002</v>
      </c>
      <c r="AD52" s="125">
        <v>20.446000000000002</v>
      </c>
      <c r="AE52" s="125">
        <v>17.728000000000002</v>
      </c>
      <c r="AF52" s="125">
        <v>20.548999999999999</v>
      </c>
      <c r="AG52" s="125">
        <v>11.551</v>
      </c>
      <c r="AH52" s="125">
        <v>18.167000000000002</v>
      </c>
      <c r="AI52" s="173">
        <v>22.727</v>
      </c>
      <c r="AJ52" s="173">
        <v>19.395</v>
      </c>
      <c r="AK52" s="173">
        <v>13.096</v>
      </c>
      <c r="AL52" s="173">
        <v>20.126999999999999</v>
      </c>
      <c r="AM52" s="173">
        <v>20.544</v>
      </c>
      <c r="AN52" s="173"/>
      <c r="AO52" s="173"/>
      <c r="AP52" s="173"/>
      <c r="AQ52" s="173"/>
      <c r="AR52" s="173"/>
      <c r="AS52" s="173"/>
      <c r="AT52" s="173"/>
      <c r="AU52" s="173"/>
      <c r="AV52" s="173"/>
      <c r="AW52" s="173"/>
      <c r="AX52" s="173"/>
      <c r="AY52" s="173"/>
      <c r="ALQ52" s="2" t="e">
        <v>#N/A</v>
      </c>
    </row>
    <row r="53" spans="1:1005" ht="15" x14ac:dyDescent="0.25">
      <c r="A53" s="248">
        <v>44621</v>
      </c>
      <c r="B53" s="138"/>
      <c r="C53" s="138"/>
      <c r="D53" s="138">
        <v>36.020000000000003</v>
      </c>
      <c r="E53" s="124">
        <v>44.317</v>
      </c>
      <c r="F53" s="125">
        <v>71.236000000000004</v>
      </c>
      <c r="G53" s="125">
        <v>32.691000000000003</v>
      </c>
      <c r="H53" s="125">
        <v>28.11</v>
      </c>
      <c r="I53" s="125">
        <v>42.372</v>
      </c>
      <c r="J53" s="125">
        <v>26.771000000000001</v>
      </c>
      <c r="K53" s="125">
        <v>27.498000000000001</v>
      </c>
      <c r="L53" s="125">
        <v>28.07</v>
      </c>
      <c r="M53" s="125">
        <v>32.603999999999999</v>
      </c>
      <c r="N53" s="125">
        <v>41.113999999999997</v>
      </c>
      <c r="O53" s="125">
        <v>49.456000000000003</v>
      </c>
      <c r="P53" s="125">
        <v>40.090000000000003</v>
      </c>
      <c r="Q53" s="125">
        <v>39.277000000000001</v>
      </c>
      <c r="R53" s="125">
        <v>39.61</v>
      </c>
      <c r="S53" s="125">
        <v>32.881999999999998</v>
      </c>
      <c r="T53" s="125">
        <v>29.030999999999999</v>
      </c>
      <c r="U53" s="125">
        <v>29.419</v>
      </c>
      <c r="V53" s="125">
        <v>20.105</v>
      </c>
      <c r="W53" s="125">
        <v>24.792000000000002</v>
      </c>
      <c r="X53" s="125">
        <v>43.853000000000002</v>
      </c>
      <c r="Y53" s="125">
        <v>22.594000000000001</v>
      </c>
      <c r="Z53" s="125">
        <v>26.529</v>
      </c>
      <c r="AA53" s="125">
        <v>55.738999999999997</v>
      </c>
      <c r="AB53" s="125">
        <v>16.288</v>
      </c>
      <c r="AC53" s="125">
        <v>42.960999999999999</v>
      </c>
      <c r="AD53" s="125">
        <v>23.928999999999998</v>
      </c>
      <c r="AE53" s="125">
        <v>31.015000000000001</v>
      </c>
      <c r="AF53" s="125">
        <v>37.429000000000002</v>
      </c>
      <c r="AG53" s="125">
        <v>18.391999999999999</v>
      </c>
      <c r="AH53" s="125">
        <v>20.041</v>
      </c>
      <c r="AI53" s="173">
        <v>39.918999999999997</v>
      </c>
      <c r="AJ53" s="173">
        <v>21.225000000000001</v>
      </c>
      <c r="AK53" s="173">
        <v>23.125</v>
      </c>
      <c r="AL53" s="173">
        <v>31.728999999999999</v>
      </c>
      <c r="AM53" s="173">
        <v>20.937000000000001</v>
      </c>
      <c r="AN53" s="173"/>
      <c r="AO53" s="173"/>
      <c r="AP53" s="173"/>
      <c r="AQ53" s="173"/>
      <c r="AR53" s="173"/>
      <c r="AS53" s="173"/>
      <c r="AT53" s="173"/>
      <c r="AU53" s="173"/>
      <c r="AV53" s="173"/>
      <c r="AW53" s="173"/>
      <c r="AX53" s="173"/>
      <c r="AY53" s="173"/>
      <c r="ALQ53" s="2" t="e">
        <v>#N/A</v>
      </c>
    </row>
    <row r="54" spans="1:1005" ht="15" x14ac:dyDescent="0.25">
      <c r="A54" s="248">
        <v>44652</v>
      </c>
      <c r="B54" s="138"/>
      <c r="C54" s="138"/>
      <c r="D54" s="138">
        <v>77.08</v>
      </c>
      <c r="E54" s="124">
        <v>97.188000000000002</v>
      </c>
      <c r="F54" s="125">
        <v>122.283</v>
      </c>
      <c r="G54" s="125">
        <v>84.245999999999995</v>
      </c>
      <c r="H54" s="125">
        <v>64.037000000000006</v>
      </c>
      <c r="I54" s="125">
        <v>103.79300000000001</v>
      </c>
      <c r="J54" s="125">
        <v>57.578000000000003</v>
      </c>
      <c r="K54" s="125">
        <v>51.719000000000001</v>
      </c>
      <c r="L54" s="125">
        <v>70.391999999999996</v>
      </c>
      <c r="M54" s="125">
        <v>93.191999999999993</v>
      </c>
      <c r="N54" s="125">
        <v>78.326999999999998</v>
      </c>
      <c r="O54" s="125">
        <v>60.948</v>
      </c>
      <c r="P54" s="125">
        <v>87.957999999999998</v>
      </c>
      <c r="Q54" s="125">
        <v>79.230999999999995</v>
      </c>
      <c r="R54" s="125">
        <v>57.679000000000002</v>
      </c>
      <c r="S54" s="125">
        <v>42.970999999999997</v>
      </c>
      <c r="T54" s="125">
        <v>70.879000000000005</v>
      </c>
      <c r="U54" s="125">
        <v>56.884</v>
      </c>
      <c r="V54" s="125">
        <v>51.051000000000002</v>
      </c>
      <c r="W54" s="125">
        <v>49.197000000000003</v>
      </c>
      <c r="X54" s="125">
        <v>89.174000000000007</v>
      </c>
      <c r="Y54" s="125">
        <v>57.539000000000001</v>
      </c>
      <c r="Z54" s="125">
        <v>81.188999999999993</v>
      </c>
      <c r="AA54" s="125">
        <v>77.322000000000003</v>
      </c>
      <c r="AB54" s="125">
        <v>49.540999999999997</v>
      </c>
      <c r="AC54" s="125">
        <v>68.094999999999999</v>
      </c>
      <c r="AD54" s="125">
        <v>55.765000000000001</v>
      </c>
      <c r="AE54" s="125">
        <v>68.040000000000006</v>
      </c>
      <c r="AF54" s="125">
        <v>79.974000000000004</v>
      </c>
      <c r="AG54" s="125">
        <v>40.378</v>
      </c>
      <c r="AH54" s="125">
        <v>49.37</v>
      </c>
      <c r="AI54" s="173">
        <v>74.641000000000005</v>
      </c>
      <c r="AJ54" s="173">
        <v>46.539000000000001</v>
      </c>
      <c r="AK54" s="173">
        <v>40.588000000000001</v>
      </c>
      <c r="AL54" s="173">
        <v>38.326999999999998</v>
      </c>
      <c r="AM54" s="173">
        <v>44.683999999999997</v>
      </c>
      <c r="AN54" s="173"/>
      <c r="AO54" s="173"/>
      <c r="AP54" s="173"/>
      <c r="AQ54" s="173"/>
      <c r="AR54" s="173"/>
      <c r="AS54" s="173"/>
      <c r="AT54" s="173"/>
      <c r="AU54" s="173"/>
      <c r="AV54" s="173"/>
      <c r="AW54" s="173"/>
      <c r="AX54" s="173"/>
      <c r="AY54" s="173"/>
      <c r="ALQ54" s="2" t="e">
        <v>#N/A</v>
      </c>
    </row>
    <row r="55" spans="1:1005" ht="15" x14ac:dyDescent="0.25">
      <c r="A55" s="248">
        <v>44682</v>
      </c>
      <c r="B55" s="138"/>
      <c r="C55" s="138"/>
      <c r="D55" s="164">
        <v>221.07</v>
      </c>
      <c r="E55" s="124">
        <v>380.30799999999999</v>
      </c>
      <c r="F55" s="125">
        <v>326.28199999999998</v>
      </c>
      <c r="G55" s="125">
        <v>292.935</v>
      </c>
      <c r="H55" s="125">
        <v>141.50200000000001</v>
      </c>
      <c r="I55" s="125">
        <v>181.517</v>
      </c>
      <c r="J55" s="125">
        <v>114.066</v>
      </c>
      <c r="K55" s="125">
        <v>158.71299999999999</v>
      </c>
      <c r="L55" s="125">
        <v>196.923</v>
      </c>
      <c r="M55" s="125">
        <v>273.67700000000002</v>
      </c>
      <c r="N55" s="125">
        <v>214.351</v>
      </c>
      <c r="O55" s="125">
        <v>188.04300000000001</v>
      </c>
      <c r="P55" s="125">
        <v>345.3</v>
      </c>
      <c r="Q55" s="125">
        <v>311.67599999999999</v>
      </c>
      <c r="R55" s="125">
        <v>190.14</v>
      </c>
      <c r="S55" s="125">
        <v>190.291</v>
      </c>
      <c r="T55" s="125">
        <v>219.51400000000001</v>
      </c>
      <c r="U55" s="125">
        <v>238.26300000000001</v>
      </c>
      <c r="V55" s="125">
        <v>72.721999999999994</v>
      </c>
      <c r="W55" s="125">
        <v>147.161</v>
      </c>
      <c r="X55" s="125">
        <v>208.119</v>
      </c>
      <c r="Y55" s="125">
        <v>243.65299999999999</v>
      </c>
      <c r="Z55" s="125">
        <v>205.816</v>
      </c>
      <c r="AA55" s="125">
        <v>214.58199999999999</v>
      </c>
      <c r="AB55" s="125">
        <v>236.03299999999999</v>
      </c>
      <c r="AC55" s="125">
        <v>273.29000000000002</v>
      </c>
      <c r="AD55" s="125">
        <v>108.834</v>
      </c>
      <c r="AE55" s="125">
        <v>142.19399999999999</v>
      </c>
      <c r="AF55" s="125">
        <v>119.565</v>
      </c>
      <c r="AG55" s="125">
        <v>104.039</v>
      </c>
      <c r="AH55" s="125">
        <v>222.422</v>
      </c>
      <c r="AI55" s="173">
        <v>180.905</v>
      </c>
      <c r="AJ55" s="173">
        <v>105.941</v>
      </c>
      <c r="AK55" s="173">
        <v>145.63300000000001</v>
      </c>
      <c r="AL55" s="173">
        <v>133.965</v>
      </c>
      <c r="AM55" s="173">
        <v>446.46899999999999</v>
      </c>
      <c r="AN55" s="173"/>
      <c r="AO55" s="173"/>
      <c r="AP55" s="173"/>
      <c r="AQ55" s="173"/>
      <c r="AR55" s="173"/>
      <c r="AS55" s="173"/>
      <c r="AT55" s="173"/>
      <c r="AU55" s="173"/>
      <c r="AV55" s="173"/>
      <c r="AW55" s="173"/>
      <c r="AX55" s="173"/>
      <c r="AY55" s="173"/>
      <c r="ALQ55" s="2" t="e">
        <v>#N/A</v>
      </c>
    </row>
    <row r="56" spans="1:1005" ht="15" x14ac:dyDescent="0.25">
      <c r="A56" s="248">
        <v>44713</v>
      </c>
      <c r="B56" s="138"/>
      <c r="C56" s="138"/>
      <c r="D56" s="138">
        <v>261.05</v>
      </c>
      <c r="E56" s="124">
        <v>397.61399999999998</v>
      </c>
      <c r="F56" s="125">
        <v>402.66399999999999</v>
      </c>
      <c r="G56" s="125">
        <v>277.43099999999998</v>
      </c>
      <c r="H56" s="125">
        <v>175.07499999999999</v>
      </c>
      <c r="I56" s="125">
        <v>150.358</v>
      </c>
      <c r="J56" s="125">
        <v>174.297</v>
      </c>
      <c r="K56" s="125">
        <v>275.70499999999998</v>
      </c>
      <c r="L56" s="125">
        <v>171.64</v>
      </c>
      <c r="M56" s="125">
        <v>413.52600000000001</v>
      </c>
      <c r="N56" s="125">
        <v>223.869</v>
      </c>
      <c r="O56" s="125">
        <v>543.82399999999996</v>
      </c>
      <c r="P56" s="125">
        <v>314.46600000000001</v>
      </c>
      <c r="Q56" s="125">
        <v>512.37400000000002</v>
      </c>
      <c r="R56" s="125">
        <v>198.44800000000001</v>
      </c>
      <c r="S56" s="125">
        <v>338.11599999999999</v>
      </c>
      <c r="T56" s="125">
        <v>161.63</v>
      </c>
      <c r="U56" s="125">
        <v>196.56399999999999</v>
      </c>
      <c r="V56" s="125">
        <v>54.220999999999997</v>
      </c>
      <c r="W56" s="125">
        <v>221.69399999999999</v>
      </c>
      <c r="X56" s="125">
        <v>142.22200000000001</v>
      </c>
      <c r="Y56" s="125">
        <v>282.89299999999997</v>
      </c>
      <c r="Z56" s="125">
        <v>197.18799999999999</v>
      </c>
      <c r="AA56" s="125">
        <v>173.65700000000001</v>
      </c>
      <c r="AB56" s="125">
        <v>480.86</v>
      </c>
      <c r="AC56" s="125">
        <v>275.911</v>
      </c>
      <c r="AD56" s="125">
        <v>249.911</v>
      </c>
      <c r="AE56" s="125">
        <v>426.07299999999998</v>
      </c>
      <c r="AF56" s="125">
        <v>49.003</v>
      </c>
      <c r="AG56" s="125">
        <v>145.03899999999999</v>
      </c>
      <c r="AH56" s="125">
        <v>332.54399999999998</v>
      </c>
      <c r="AI56" s="173">
        <v>322.00700000000001</v>
      </c>
      <c r="AJ56" s="173">
        <v>113.788</v>
      </c>
      <c r="AK56" s="173">
        <v>291.29300000000001</v>
      </c>
      <c r="AL56" s="173">
        <v>366.32900000000001</v>
      </c>
      <c r="AM56" s="173">
        <v>674.34100000000001</v>
      </c>
      <c r="AN56" s="173"/>
      <c r="AO56" s="173"/>
      <c r="AP56" s="173"/>
      <c r="AQ56" s="173"/>
      <c r="AR56" s="173"/>
      <c r="AS56" s="173"/>
      <c r="AT56" s="173"/>
      <c r="AU56" s="173"/>
      <c r="AV56" s="173"/>
      <c r="AW56" s="173"/>
      <c r="AX56" s="173"/>
      <c r="AY56" s="173"/>
      <c r="ALQ56" s="2" t="e">
        <v>#N/A</v>
      </c>
    </row>
    <row r="57" spans="1:1005" ht="15" x14ac:dyDescent="0.25">
      <c r="A57" s="248">
        <v>44743</v>
      </c>
      <c r="B57" s="138"/>
      <c r="C57" s="138"/>
      <c r="D57" s="138">
        <v>116.85</v>
      </c>
      <c r="E57" s="124">
        <v>128.441</v>
      </c>
      <c r="F57" s="125">
        <v>169.40899999999999</v>
      </c>
      <c r="G57" s="125">
        <v>96.483000000000004</v>
      </c>
      <c r="H57" s="125">
        <v>72.004000000000005</v>
      </c>
      <c r="I57" s="125">
        <v>64.944999999999993</v>
      </c>
      <c r="J57" s="125">
        <v>72.349000000000004</v>
      </c>
      <c r="K57" s="125">
        <v>132.65199999999999</v>
      </c>
      <c r="L57" s="125">
        <v>67.599999999999994</v>
      </c>
      <c r="M57" s="125">
        <v>197.89500000000001</v>
      </c>
      <c r="N57" s="125">
        <v>72.009</v>
      </c>
      <c r="O57" s="125">
        <v>502.12</v>
      </c>
      <c r="P57" s="125">
        <v>126.889</v>
      </c>
      <c r="Q57" s="125">
        <v>189.203</v>
      </c>
      <c r="R57" s="125">
        <v>99.155000000000001</v>
      </c>
      <c r="S57" s="125">
        <v>215.42099999999999</v>
      </c>
      <c r="T57" s="125">
        <v>50.710999999999999</v>
      </c>
      <c r="U57" s="125">
        <v>58.113</v>
      </c>
      <c r="V57" s="125">
        <v>21.754999999999999</v>
      </c>
      <c r="W57" s="125">
        <v>64.912000000000006</v>
      </c>
      <c r="X57" s="125">
        <v>53.408000000000001</v>
      </c>
      <c r="Y57" s="125">
        <v>116.29300000000001</v>
      </c>
      <c r="Z57" s="125">
        <v>75.427999999999997</v>
      </c>
      <c r="AA57" s="125">
        <v>64.096999999999994</v>
      </c>
      <c r="AB57" s="125">
        <v>220.35300000000001</v>
      </c>
      <c r="AC57" s="125">
        <v>145.32400000000001</v>
      </c>
      <c r="AD57" s="125">
        <v>76.706000000000003</v>
      </c>
      <c r="AE57" s="125">
        <v>217.315</v>
      </c>
      <c r="AF57" s="125">
        <v>24.677</v>
      </c>
      <c r="AG57" s="125">
        <v>51.581000000000003</v>
      </c>
      <c r="AH57" s="125">
        <v>106.24299999999999</v>
      </c>
      <c r="AI57" s="173">
        <v>100.23399999999999</v>
      </c>
      <c r="AJ57" s="173">
        <v>43.887999999999998</v>
      </c>
      <c r="AK57" s="173">
        <v>172.26</v>
      </c>
      <c r="AL57" s="173">
        <v>216.43799999999999</v>
      </c>
      <c r="AM57" s="173">
        <v>319.84199999999998</v>
      </c>
      <c r="AN57" s="173"/>
      <c r="AO57" s="173"/>
      <c r="AP57" s="173"/>
      <c r="AQ57" s="173"/>
      <c r="AR57" s="173"/>
      <c r="AS57" s="173"/>
      <c r="AT57" s="173"/>
      <c r="AU57" s="173"/>
      <c r="AV57" s="173"/>
      <c r="AW57" s="173"/>
      <c r="AX57" s="173"/>
      <c r="AY57" s="173"/>
      <c r="ALQ57" s="2" t="e">
        <v>#N/A</v>
      </c>
    </row>
    <row r="58" spans="1:1005" ht="15" x14ac:dyDescent="0.25">
      <c r="A58" s="248">
        <v>44774</v>
      </c>
      <c r="B58" s="138"/>
      <c r="C58" s="138"/>
      <c r="D58" s="138">
        <v>63.46</v>
      </c>
      <c r="E58" s="124">
        <v>58.953000000000003</v>
      </c>
      <c r="F58" s="125">
        <v>64.787999999999997</v>
      </c>
      <c r="G58" s="125">
        <v>53.314999999999998</v>
      </c>
      <c r="H58" s="125">
        <v>40.902000000000001</v>
      </c>
      <c r="I58" s="125">
        <v>48.594999999999999</v>
      </c>
      <c r="J58" s="125">
        <v>37.637999999999998</v>
      </c>
      <c r="K58" s="125">
        <v>56.018999999999998</v>
      </c>
      <c r="L58" s="125">
        <v>50.889000000000003</v>
      </c>
      <c r="M58" s="125">
        <v>66.605999999999995</v>
      </c>
      <c r="N58" s="125">
        <v>41.21</v>
      </c>
      <c r="O58" s="125">
        <v>136.06800000000001</v>
      </c>
      <c r="P58" s="125">
        <v>52.646000000000001</v>
      </c>
      <c r="Q58" s="125">
        <v>79.929000000000002</v>
      </c>
      <c r="R58" s="125">
        <v>46.933</v>
      </c>
      <c r="S58" s="125">
        <v>82.867000000000004</v>
      </c>
      <c r="T58" s="125">
        <v>40.234999999999999</v>
      </c>
      <c r="U58" s="125">
        <v>44.386000000000003</v>
      </c>
      <c r="V58" s="125">
        <v>17.332999999999998</v>
      </c>
      <c r="W58" s="125">
        <v>37.536999999999999</v>
      </c>
      <c r="X58" s="125">
        <v>33.347999999999999</v>
      </c>
      <c r="Y58" s="125">
        <v>54.018999999999998</v>
      </c>
      <c r="Z58" s="125">
        <v>51.46</v>
      </c>
      <c r="AA58" s="125">
        <v>44.216000000000001</v>
      </c>
      <c r="AB58" s="125">
        <v>76.076999999999998</v>
      </c>
      <c r="AC58" s="125">
        <v>54.283000000000001</v>
      </c>
      <c r="AD58" s="125">
        <v>44.683999999999997</v>
      </c>
      <c r="AE58" s="125">
        <v>65.655000000000001</v>
      </c>
      <c r="AF58" s="125">
        <v>23.501000000000001</v>
      </c>
      <c r="AG58" s="125">
        <v>35.9</v>
      </c>
      <c r="AH58" s="125">
        <v>51.845999999999997</v>
      </c>
      <c r="AI58" s="173">
        <v>42.253</v>
      </c>
      <c r="AJ58" s="173">
        <v>28.395</v>
      </c>
      <c r="AK58" s="173">
        <v>87.894999999999996</v>
      </c>
      <c r="AL58" s="173">
        <v>82.441000000000003</v>
      </c>
      <c r="AM58" s="173">
        <v>119.95099999999999</v>
      </c>
      <c r="AN58" s="173"/>
      <c r="AO58" s="173"/>
      <c r="AP58" s="173"/>
      <c r="AQ58" s="173"/>
      <c r="AR58" s="173"/>
      <c r="AS58" s="173"/>
      <c r="AT58" s="173"/>
      <c r="AU58" s="173"/>
      <c r="AV58" s="173"/>
      <c r="AW58" s="173"/>
      <c r="AX58" s="173"/>
      <c r="AY58" s="173"/>
      <c r="ALQ58" s="2" t="e">
        <v>#N/A</v>
      </c>
    </row>
    <row r="59" spans="1:1005" ht="15" x14ac:dyDescent="0.25">
      <c r="A59" s="248">
        <v>44805</v>
      </c>
      <c r="B59" s="138"/>
      <c r="C59" s="138"/>
      <c r="D59" s="138">
        <v>38.04</v>
      </c>
      <c r="E59" s="124">
        <v>56.505000000000003</v>
      </c>
      <c r="F59" s="125">
        <v>62.319000000000003</v>
      </c>
      <c r="G59" s="125">
        <v>41.569000000000003</v>
      </c>
      <c r="H59" s="125">
        <v>39.262</v>
      </c>
      <c r="I59" s="125">
        <v>32.841000000000001</v>
      </c>
      <c r="J59" s="125">
        <v>31.059000000000001</v>
      </c>
      <c r="K59" s="125">
        <v>34.768000000000001</v>
      </c>
      <c r="L59" s="125">
        <v>42.456000000000003</v>
      </c>
      <c r="M59" s="125">
        <v>55.780999999999999</v>
      </c>
      <c r="N59" s="125">
        <v>36.72</v>
      </c>
      <c r="O59" s="125">
        <v>63.749000000000002</v>
      </c>
      <c r="P59" s="125">
        <v>40.42</v>
      </c>
      <c r="Q59" s="125">
        <v>56.414000000000001</v>
      </c>
      <c r="R59" s="125">
        <v>32.741999999999997</v>
      </c>
      <c r="S59" s="125">
        <v>45.189</v>
      </c>
      <c r="T59" s="125">
        <v>33.259</v>
      </c>
      <c r="U59" s="125">
        <v>30.332000000000001</v>
      </c>
      <c r="V59" s="125">
        <v>19.126000000000001</v>
      </c>
      <c r="W59" s="125">
        <v>52.83</v>
      </c>
      <c r="X59" s="125">
        <v>32.356999999999999</v>
      </c>
      <c r="Y59" s="125">
        <v>35.594999999999999</v>
      </c>
      <c r="Z59" s="125">
        <v>38.098999999999997</v>
      </c>
      <c r="AA59" s="125">
        <v>40.868000000000002</v>
      </c>
      <c r="AB59" s="125">
        <v>44.893000000000001</v>
      </c>
      <c r="AC59" s="125">
        <v>37.761000000000003</v>
      </c>
      <c r="AD59" s="125">
        <v>29.138999999999999</v>
      </c>
      <c r="AE59" s="125">
        <v>38.979999999999997</v>
      </c>
      <c r="AF59" s="125">
        <v>21.283999999999999</v>
      </c>
      <c r="AG59" s="125">
        <v>52.994</v>
      </c>
      <c r="AH59" s="125">
        <v>45.917000000000002</v>
      </c>
      <c r="AI59" s="173">
        <v>34.148000000000003</v>
      </c>
      <c r="AJ59" s="173">
        <v>24.152000000000001</v>
      </c>
      <c r="AK59" s="173">
        <v>71.83</v>
      </c>
      <c r="AL59" s="173">
        <v>41.061</v>
      </c>
      <c r="AM59" s="173">
        <v>67.721999999999994</v>
      </c>
      <c r="AN59" s="173"/>
      <c r="AO59" s="173"/>
      <c r="AP59" s="173"/>
      <c r="AQ59" s="173"/>
      <c r="AR59" s="173"/>
      <c r="AS59" s="173"/>
      <c r="AT59" s="173"/>
      <c r="AU59" s="173"/>
      <c r="AV59" s="173"/>
      <c r="AW59" s="173"/>
      <c r="AX59" s="173"/>
      <c r="AY59" s="173"/>
      <c r="ALQ59" s="2" t="e">
        <v>#N/A</v>
      </c>
    </row>
    <row r="60" spans="1:1005" ht="15" x14ac:dyDescent="0.25">
      <c r="A60" s="248">
        <v>44835</v>
      </c>
      <c r="B60" s="138"/>
      <c r="C60" s="138"/>
      <c r="D60" s="138">
        <v>38.25</v>
      </c>
      <c r="E60" s="124">
        <v>86.087000000000003</v>
      </c>
      <c r="F60" s="125">
        <v>68.412999999999997</v>
      </c>
      <c r="G60" s="125">
        <v>32.758000000000003</v>
      </c>
      <c r="H60" s="125">
        <v>30.576000000000001</v>
      </c>
      <c r="I60" s="125">
        <v>30.68</v>
      </c>
      <c r="J60" s="125">
        <v>46.9</v>
      </c>
      <c r="K60" s="125">
        <v>29.172000000000001</v>
      </c>
      <c r="L60" s="125">
        <v>28.466000000000001</v>
      </c>
      <c r="M60" s="125">
        <v>47.548999999999999</v>
      </c>
      <c r="N60" s="125">
        <v>32.929000000000002</v>
      </c>
      <c r="O60" s="125">
        <v>56.771999999999998</v>
      </c>
      <c r="P60" s="125">
        <v>45.350999999999999</v>
      </c>
      <c r="Q60" s="125">
        <v>58.201999999999998</v>
      </c>
      <c r="R60" s="125">
        <v>37.927</v>
      </c>
      <c r="S60" s="125">
        <v>36.344999999999999</v>
      </c>
      <c r="T60" s="125">
        <v>28.026</v>
      </c>
      <c r="U60" s="125">
        <v>26.837</v>
      </c>
      <c r="V60" s="125">
        <v>26.442</v>
      </c>
      <c r="W60" s="125">
        <v>34.078000000000003</v>
      </c>
      <c r="X60" s="125">
        <v>31.11</v>
      </c>
      <c r="Y60" s="125">
        <v>48.18</v>
      </c>
      <c r="Z60" s="125">
        <v>58.529000000000003</v>
      </c>
      <c r="AA60" s="125">
        <v>37.698</v>
      </c>
      <c r="AB60" s="125">
        <v>38.902999999999999</v>
      </c>
      <c r="AC60" s="125">
        <v>37.020000000000003</v>
      </c>
      <c r="AD60" s="125">
        <v>29.105</v>
      </c>
      <c r="AE60" s="125">
        <v>37.185000000000002</v>
      </c>
      <c r="AF60" s="125">
        <v>19.838999999999999</v>
      </c>
      <c r="AG60" s="125">
        <v>47.587000000000003</v>
      </c>
      <c r="AH60" s="125">
        <v>56.853000000000002</v>
      </c>
      <c r="AI60" s="173">
        <v>28.875</v>
      </c>
      <c r="AJ60" s="173">
        <v>23.977</v>
      </c>
      <c r="AK60" s="173">
        <v>44.953000000000003</v>
      </c>
      <c r="AL60" s="173">
        <v>34.046999999999997</v>
      </c>
      <c r="AM60" s="173">
        <v>57.259</v>
      </c>
      <c r="AN60" s="173"/>
      <c r="AO60" s="173"/>
      <c r="AP60" s="173"/>
      <c r="AQ60" s="173"/>
      <c r="AR60" s="173"/>
      <c r="AS60" s="173"/>
      <c r="AT60" s="173"/>
      <c r="AU60" s="173"/>
      <c r="AV60" s="173"/>
      <c r="AW60" s="173"/>
      <c r="AX60" s="173"/>
      <c r="AY60" s="173"/>
      <c r="ALQ60" s="2" t="e">
        <v>#N/A</v>
      </c>
    </row>
    <row r="61" spans="1:1005" ht="15" x14ac:dyDescent="0.25">
      <c r="A61" s="248">
        <v>44866</v>
      </c>
      <c r="B61" s="138"/>
      <c r="C61" s="138"/>
      <c r="D61" s="138">
        <v>31.12</v>
      </c>
      <c r="E61" s="124">
        <v>50.209000000000003</v>
      </c>
      <c r="F61" s="125">
        <v>47.154000000000003</v>
      </c>
      <c r="G61" s="125">
        <v>30.684000000000001</v>
      </c>
      <c r="H61" s="125">
        <v>23.689</v>
      </c>
      <c r="I61" s="125">
        <v>24.736000000000001</v>
      </c>
      <c r="J61" s="125">
        <v>39.247</v>
      </c>
      <c r="K61" s="125">
        <v>26.753</v>
      </c>
      <c r="L61" s="125">
        <v>23.835999999999999</v>
      </c>
      <c r="M61" s="125">
        <v>36.835999999999999</v>
      </c>
      <c r="N61" s="125">
        <v>29.978999999999999</v>
      </c>
      <c r="O61" s="125">
        <v>43.116999999999997</v>
      </c>
      <c r="P61" s="125">
        <v>35.518000000000001</v>
      </c>
      <c r="Q61" s="125">
        <v>41.241999999999997</v>
      </c>
      <c r="R61" s="125">
        <v>31.105</v>
      </c>
      <c r="S61" s="125">
        <v>28.946000000000002</v>
      </c>
      <c r="T61" s="125">
        <v>24.425999999999998</v>
      </c>
      <c r="U61" s="125">
        <v>26.556000000000001</v>
      </c>
      <c r="V61" s="125">
        <v>16.434999999999999</v>
      </c>
      <c r="W61" s="125">
        <v>24.077000000000002</v>
      </c>
      <c r="X61" s="125">
        <v>26.03</v>
      </c>
      <c r="Y61" s="125">
        <v>36.409999999999997</v>
      </c>
      <c r="Z61" s="125">
        <v>39.325000000000003</v>
      </c>
      <c r="AA61" s="125">
        <v>28.584</v>
      </c>
      <c r="AB61" s="125">
        <v>33.588000000000001</v>
      </c>
      <c r="AC61" s="125">
        <v>33.81</v>
      </c>
      <c r="AD61" s="125">
        <v>28.581</v>
      </c>
      <c r="AE61" s="125">
        <v>30.818999999999999</v>
      </c>
      <c r="AF61" s="125">
        <v>16.675000000000001</v>
      </c>
      <c r="AG61" s="125">
        <v>27.588999999999999</v>
      </c>
      <c r="AH61" s="125">
        <v>35.125</v>
      </c>
      <c r="AI61" s="173">
        <v>26.994</v>
      </c>
      <c r="AJ61" s="173">
        <v>22.260999999999999</v>
      </c>
      <c r="AK61" s="173">
        <v>30.818999999999999</v>
      </c>
      <c r="AL61" s="173">
        <v>29.030999999999999</v>
      </c>
      <c r="AM61" s="173">
        <v>46.23</v>
      </c>
      <c r="AN61" s="173"/>
      <c r="AO61" s="173"/>
      <c r="AP61" s="173"/>
      <c r="AQ61" s="173"/>
      <c r="AR61" s="173"/>
      <c r="AS61" s="173"/>
      <c r="AT61" s="173"/>
      <c r="AU61" s="173"/>
      <c r="AV61" s="173"/>
      <c r="AW61" s="173"/>
      <c r="AX61" s="173"/>
      <c r="AY61" s="173"/>
      <c r="ALQ61" s="2" t="e">
        <v>#N/A</v>
      </c>
    </row>
    <row r="62" spans="1:1005" ht="15" x14ac:dyDescent="0.25">
      <c r="A62" s="248">
        <v>44896</v>
      </c>
      <c r="B62" s="138"/>
      <c r="C62" s="138"/>
      <c r="D62" s="138">
        <v>25.64</v>
      </c>
      <c r="E62" s="124">
        <v>36.198999999999998</v>
      </c>
      <c r="F62" s="125">
        <v>36.231000000000002</v>
      </c>
      <c r="G62" s="125">
        <v>27.667000000000002</v>
      </c>
      <c r="H62" s="125">
        <v>21.652999999999999</v>
      </c>
      <c r="I62" s="125">
        <v>22.347999999999999</v>
      </c>
      <c r="J62" s="125">
        <v>27.88</v>
      </c>
      <c r="K62" s="125">
        <v>24.414999999999999</v>
      </c>
      <c r="L62" s="125">
        <v>21.984999999999999</v>
      </c>
      <c r="M62" s="125">
        <v>31.949000000000002</v>
      </c>
      <c r="N62" s="125">
        <v>25.852</v>
      </c>
      <c r="O62" s="125">
        <v>38.954000000000001</v>
      </c>
      <c r="P62" s="125">
        <v>31.847000000000001</v>
      </c>
      <c r="Q62" s="125">
        <v>34.405000000000001</v>
      </c>
      <c r="R62" s="125">
        <v>29.175000000000001</v>
      </c>
      <c r="S62" s="125">
        <v>26.72</v>
      </c>
      <c r="T62" s="125">
        <v>21.949000000000002</v>
      </c>
      <c r="U62" s="125">
        <v>22.84</v>
      </c>
      <c r="V62" s="125">
        <v>13.938000000000001</v>
      </c>
      <c r="W62" s="125">
        <v>22.321000000000002</v>
      </c>
      <c r="X62" s="125">
        <v>22.042000000000002</v>
      </c>
      <c r="Y62" s="125">
        <v>27.614999999999998</v>
      </c>
      <c r="Z62" s="125">
        <v>28.332000000000001</v>
      </c>
      <c r="AA62" s="125">
        <v>22.673999999999999</v>
      </c>
      <c r="AB62" s="125">
        <v>30.795000000000002</v>
      </c>
      <c r="AC62" s="125">
        <v>28.481000000000002</v>
      </c>
      <c r="AD62" s="125">
        <v>24.245999999999999</v>
      </c>
      <c r="AE62" s="125">
        <v>27.748999999999999</v>
      </c>
      <c r="AF62" s="125">
        <v>15.529</v>
      </c>
      <c r="AG62" s="125">
        <v>21.818000000000001</v>
      </c>
      <c r="AH62" s="125">
        <v>27.446000000000002</v>
      </c>
      <c r="AI62" s="173">
        <v>25.393000000000001</v>
      </c>
      <c r="AJ62" s="173">
        <v>18.12</v>
      </c>
      <c r="AK62" s="173">
        <v>27.015999999999998</v>
      </c>
      <c r="AL62" s="173">
        <v>27.664999999999999</v>
      </c>
      <c r="AM62" s="173">
        <v>40.691000000000003</v>
      </c>
      <c r="AN62" s="173"/>
      <c r="AO62" s="173"/>
      <c r="AP62" s="173"/>
      <c r="AQ62" s="173"/>
      <c r="AR62" s="173"/>
      <c r="AS62" s="173"/>
      <c r="AT62" s="173"/>
      <c r="AU62" s="173"/>
      <c r="AV62" s="173"/>
      <c r="AW62" s="173"/>
      <c r="AX62" s="173"/>
      <c r="AY62" s="173"/>
      <c r="ALQ62" s="2" t="e">
        <v>#N/A</v>
      </c>
    </row>
    <row r="63" spans="1:1005" ht="15" x14ac:dyDescent="0.25">
      <c r="A63" s="248">
        <v>44927</v>
      </c>
      <c r="B63" s="138"/>
      <c r="C63" s="138"/>
      <c r="D63" s="138">
        <v>24.31</v>
      </c>
      <c r="E63" s="124">
        <v>31.292000000000002</v>
      </c>
      <c r="F63" s="125">
        <v>30.562999999999999</v>
      </c>
      <c r="G63" s="125">
        <v>24.591999999999999</v>
      </c>
      <c r="H63" s="125">
        <v>19.416</v>
      </c>
      <c r="I63" s="125">
        <v>20.035</v>
      </c>
      <c r="J63" s="125">
        <v>22.117000000000001</v>
      </c>
      <c r="K63" s="125">
        <v>21.39</v>
      </c>
      <c r="L63" s="125">
        <v>20.003</v>
      </c>
      <c r="M63" s="125">
        <v>28.59</v>
      </c>
      <c r="N63" s="125">
        <v>23.015000000000001</v>
      </c>
      <c r="O63" s="125">
        <v>33.954000000000001</v>
      </c>
      <c r="P63" s="125">
        <v>27.282</v>
      </c>
      <c r="Q63" s="125">
        <v>30.904</v>
      </c>
      <c r="R63" s="125">
        <v>25.146999999999998</v>
      </c>
      <c r="S63" s="125">
        <v>25.884</v>
      </c>
      <c r="T63" s="125">
        <v>19.64</v>
      </c>
      <c r="U63" s="125">
        <v>20.18</v>
      </c>
      <c r="V63" s="125">
        <v>12.589</v>
      </c>
      <c r="W63" s="125">
        <v>19.797999999999998</v>
      </c>
      <c r="X63" s="125">
        <v>22.872</v>
      </c>
      <c r="Y63" s="125">
        <v>23.879000000000001</v>
      </c>
      <c r="Z63" s="125">
        <v>25.39</v>
      </c>
      <c r="AA63" s="125">
        <v>19.643999999999998</v>
      </c>
      <c r="AB63" s="125">
        <v>27.736000000000001</v>
      </c>
      <c r="AC63" s="125">
        <v>25.062999999999999</v>
      </c>
      <c r="AD63" s="125">
        <v>21.571000000000002</v>
      </c>
      <c r="AE63" s="125">
        <v>25.091999999999999</v>
      </c>
      <c r="AF63" s="125">
        <v>13.976000000000001</v>
      </c>
      <c r="AG63" s="125">
        <v>19.193999999999999</v>
      </c>
      <c r="AH63" s="125">
        <v>24.145</v>
      </c>
      <c r="AI63" s="173">
        <v>23.300999999999998</v>
      </c>
      <c r="AJ63" s="173">
        <v>15.698</v>
      </c>
      <c r="AK63" s="173">
        <v>24.117999999999999</v>
      </c>
      <c r="AL63" s="173">
        <v>26.789000000000001</v>
      </c>
      <c r="AM63" s="173">
        <v>36.439</v>
      </c>
      <c r="AN63" s="173"/>
      <c r="AO63" s="173"/>
      <c r="AP63" s="173"/>
      <c r="AQ63" s="173"/>
      <c r="AR63" s="173"/>
      <c r="AS63" s="173"/>
      <c r="AT63" s="173"/>
      <c r="AU63" s="173"/>
      <c r="AV63" s="173"/>
      <c r="AW63" s="173"/>
      <c r="AX63" s="173"/>
      <c r="AY63" s="173"/>
      <c r="ALQ63" s="2" t="e">
        <v>#N/A</v>
      </c>
    </row>
    <row r="64" spans="1:1005" ht="15" x14ac:dyDescent="0.25">
      <c r="A64" s="248">
        <v>44958</v>
      </c>
      <c r="B64" s="138"/>
      <c r="C64" s="138"/>
      <c r="D64" s="138">
        <v>22.39</v>
      </c>
      <c r="E64" s="124">
        <v>40.006999999999998</v>
      </c>
      <c r="F64" s="125">
        <v>27.914999999999999</v>
      </c>
      <c r="G64" s="125">
        <v>19.969000000000001</v>
      </c>
      <c r="H64" s="125">
        <v>15.907999999999999</v>
      </c>
      <c r="I64" s="125">
        <v>16.896999999999998</v>
      </c>
      <c r="J64" s="125">
        <v>19.021000000000001</v>
      </c>
      <c r="K64" s="125">
        <v>18.222000000000001</v>
      </c>
      <c r="L64" s="125">
        <v>18.395</v>
      </c>
      <c r="M64" s="125">
        <v>23.314</v>
      </c>
      <c r="N64" s="125">
        <v>22.841000000000001</v>
      </c>
      <c r="O64" s="125">
        <v>30.218</v>
      </c>
      <c r="P64" s="125">
        <v>22.15</v>
      </c>
      <c r="Q64" s="125">
        <v>26.532</v>
      </c>
      <c r="R64" s="125">
        <v>24.222999999999999</v>
      </c>
      <c r="S64" s="125">
        <v>25.709</v>
      </c>
      <c r="T64" s="125">
        <v>19.105</v>
      </c>
      <c r="U64" s="125">
        <v>16.5</v>
      </c>
      <c r="V64" s="125">
        <v>15.510999999999999</v>
      </c>
      <c r="W64" s="125">
        <v>16.388000000000002</v>
      </c>
      <c r="X64" s="125">
        <v>19.559000000000001</v>
      </c>
      <c r="Y64" s="125">
        <v>19.260999999999999</v>
      </c>
      <c r="Z64" s="125">
        <v>23.199000000000002</v>
      </c>
      <c r="AA64" s="125">
        <v>15.978</v>
      </c>
      <c r="AB64" s="125">
        <v>23.353000000000002</v>
      </c>
      <c r="AC64" s="125">
        <v>20.446000000000002</v>
      </c>
      <c r="AD64" s="125">
        <v>17.728000000000002</v>
      </c>
      <c r="AE64" s="125">
        <v>20.548999999999999</v>
      </c>
      <c r="AF64" s="125">
        <v>11.551</v>
      </c>
      <c r="AG64" s="125">
        <v>18.167000000000002</v>
      </c>
      <c r="AH64" s="125">
        <v>22.727</v>
      </c>
      <c r="AI64" s="173">
        <v>19.395</v>
      </c>
      <c r="AJ64" s="173">
        <v>13.096</v>
      </c>
      <c r="AK64" s="173">
        <v>20.126999999999999</v>
      </c>
      <c r="AL64" s="173">
        <v>20.544</v>
      </c>
      <c r="AM64" s="173">
        <v>20.544</v>
      </c>
      <c r="AN64" s="173"/>
      <c r="AO64" s="173"/>
      <c r="AP64" s="173"/>
      <c r="AQ64" s="173"/>
      <c r="AR64" s="173"/>
      <c r="AS64" s="173"/>
      <c r="AT64" s="173"/>
      <c r="AU64" s="173"/>
      <c r="AV64" s="173"/>
      <c r="AW64" s="173"/>
      <c r="AX64" s="173"/>
      <c r="AY64" s="173"/>
      <c r="ALQ64" s="2" t="e">
        <v>#N/A</v>
      </c>
    </row>
    <row r="65" spans="1:1005" ht="15" x14ac:dyDescent="0.25">
      <c r="A65" s="248">
        <v>44986</v>
      </c>
      <c r="B65" s="138"/>
      <c r="C65" s="138"/>
      <c r="D65" s="164">
        <v>36.020000000000003</v>
      </c>
      <c r="E65" s="124">
        <v>71.236000000000004</v>
      </c>
      <c r="F65" s="125">
        <v>32.691000000000003</v>
      </c>
      <c r="G65" s="125">
        <v>28.11</v>
      </c>
      <c r="H65" s="125">
        <v>42.372</v>
      </c>
      <c r="I65" s="125">
        <v>26.771000000000001</v>
      </c>
      <c r="J65" s="125">
        <v>27.498000000000001</v>
      </c>
      <c r="K65" s="125">
        <v>28.07</v>
      </c>
      <c r="L65" s="125">
        <v>32.603999999999999</v>
      </c>
      <c r="M65" s="125">
        <v>41.113999999999997</v>
      </c>
      <c r="N65" s="125">
        <v>49.456000000000003</v>
      </c>
      <c r="O65" s="125">
        <v>40.090000000000003</v>
      </c>
      <c r="P65" s="125">
        <v>39.277000000000001</v>
      </c>
      <c r="Q65" s="125">
        <v>39.61</v>
      </c>
      <c r="R65" s="125">
        <v>32.881999999999998</v>
      </c>
      <c r="S65" s="125">
        <v>29.030999999999999</v>
      </c>
      <c r="T65" s="125">
        <v>29.419</v>
      </c>
      <c r="U65" s="125">
        <v>20.105</v>
      </c>
      <c r="V65" s="125">
        <v>24.792000000000002</v>
      </c>
      <c r="W65" s="125">
        <v>43.853000000000002</v>
      </c>
      <c r="X65" s="125">
        <v>22.594000000000001</v>
      </c>
      <c r="Y65" s="125">
        <v>26.529</v>
      </c>
      <c r="Z65" s="125">
        <v>55.738999999999997</v>
      </c>
      <c r="AA65" s="125">
        <v>16.288</v>
      </c>
      <c r="AB65" s="125">
        <v>42.960999999999999</v>
      </c>
      <c r="AC65" s="125">
        <v>23.928999999999998</v>
      </c>
      <c r="AD65" s="125">
        <v>31.015000000000001</v>
      </c>
      <c r="AE65" s="125">
        <v>37.429000000000002</v>
      </c>
      <c r="AF65" s="125">
        <v>18.391999999999999</v>
      </c>
      <c r="AG65" s="125">
        <v>20.041</v>
      </c>
      <c r="AH65" s="125">
        <v>39.918999999999997</v>
      </c>
      <c r="AI65" s="173">
        <v>21.225000000000001</v>
      </c>
      <c r="AJ65" s="173">
        <v>23.125</v>
      </c>
      <c r="AK65" s="173">
        <v>31.728999999999999</v>
      </c>
      <c r="AL65" s="173">
        <v>20.937000000000001</v>
      </c>
      <c r="AM65" s="173">
        <v>20.937000000000001</v>
      </c>
      <c r="AN65" s="173"/>
      <c r="AO65" s="173"/>
      <c r="AP65" s="173"/>
      <c r="AQ65" s="173"/>
      <c r="AR65" s="173"/>
      <c r="AS65" s="173"/>
      <c r="AT65" s="173"/>
      <c r="AU65" s="173"/>
      <c r="AV65" s="173"/>
      <c r="AW65" s="173"/>
      <c r="AX65" s="173"/>
      <c r="AY65" s="173"/>
      <c r="ALQ65" s="2" t="e">
        <v>#N/A</v>
      </c>
    </row>
    <row r="66" spans="1:1005" ht="15" x14ac:dyDescent="0.25">
      <c r="A66" s="248">
        <v>45017</v>
      </c>
      <c r="B66" s="138"/>
      <c r="C66" s="138"/>
      <c r="D66" s="164">
        <v>77.08</v>
      </c>
      <c r="E66" s="124">
        <v>122.283</v>
      </c>
      <c r="F66" s="125">
        <v>84.245999999999995</v>
      </c>
      <c r="G66" s="125">
        <v>64.037000000000006</v>
      </c>
      <c r="H66" s="125">
        <v>103.79300000000001</v>
      </c>
      <c r="I66" s="125">
        <v>57.578000000000003</v>
      </c>
      <c r="J66" s="125">
        <v>51.719000000000001</v>
      </c>
      <c r="K66" s="125">
        <v>70.391999999999996</v>
      </c>
      <c r="L66" s="125">
        <v>93.191999999999993</v>
      </c>
      <c r="M66" s="125">
        <v>78.326999999999998</v>
      </c>
      <c r="N66" s="125">
        <v>60.948</v>
      </c>
      <c r="O66" s="125">
        <v>87.957999999999998</v>
      </c>
      <c r="P66" s="125">
        <v>79.230999999999995</v>
      </c>
      <c r="Q66" s="125">
        <v>57.679000000000002</v>
      </c>
      <c r="R66" s="125">
        <v>42.970999999999997</v>
      </c>
      <c r="S66" s="125">
        <v>70.879000000000005</v>
      </c>
      <c r="T66" s="125">
        <v>56.884</v>
      </c>
      <c r="U66" s="125">
        <v>51.051000000000002</v>
      </c>
      <c r="V66" s="125">
        <v>49.197000000000003</v>
      </c>
      <c r="W66" s="125">
        <v>89.174000000000007</v>
      </c>
      <c r="X66" s="125">
        <v>57.539000000000001</v>
      </c>
      <c r="Y66" s="125">
        <v>81.188999999999993</v>
      </c>
      <c r="Z66" s="125">
        <v>77.322000000000003</v>
      </c>
      <c r="AA66" s="125">
        <v>49.540999999999997</v>
      </c>
      <c r="AB66" s="125">
        <v>68.094999999999999</v>
      </c>
      <c r="AC66" s="125">
        <v>55.765000000000001</v>
      </c>
      <c r="AD66" s="125">
        <v>68.040000000000006</v>
      </c>
      <c r="AE66" s="125">
        <v>79.974000000000004</v>
      </c>
      <c r="AF66" s="125">
        <v>40.378</v>
      </c>
      <c r="AG66" s="125">
        <v>49.37</v>
      </c>
      <c r="AH66" s="125">
        <v>74.641000000000005</v>
      </c>
      <c r="AI66" s="173">
        <v>46.539000000000001</v>
      </c>
      <c r="AJ66" s="173">
        <v>40.588000000000001</v>
      </c>
      <c r="AK66" s="173">
        <v>38.326999999999998</v>
      </c>
      <c r="AL66" s="173">
        <v>44.683999999999997</v>
      </c>
      <c r="AM66" s="173">
        <v>44.683999999999997</v>
      </c>
      <c r="AN66" s="173"/>
      <c r="AO66" s="173"/>
      <c r="AP66" s="173"/>
      <c r="AQ66" s="173"/>
      <c r="AR66" s="173"/>
      <c r="AS66" s="173"/>
      <c r="AT66" s="173"/>
      <c r="AU66" s="173"/>
      <c r="AV66" s="173"/>
      <c r="AW66" s="173"/>
      <c r="AX66" s="173"/>
      <c r="AY66" s="173"/>
      <c r="ALQ66" s="2" t="e">
        <v>#N/A</v>
      </c>
    </row>
    <row r="67" spans="1:1005" ht="15" x14ac:dyDescent="0.25">
      <c r="A67" s="248">
        <v>45047</v>
      </c>
      <c r="B67" s="138"/>
      <c r="C67" s="138"/>
      <c r="D67" s="164">
        <v>221.07</v>
      </c>
      <c r="E67" s="124">
        <v>326.28199999999998</v>
      </c>
      <c r="F67" s="125">
        <v>292.935</v>
      </c>
      <c r="G67" s="125">
        <v>141.50200000000001</v>
      </c>
      <c r="H67" s="125">
        <v>181.517</v>
      </c>
      <c r="I67" s="125">
        <v>114.066</v>
      </c>
      <c r="J67" s="125">
        <v>158.71299999999999</v>
      </c>
      <c r="K67" s="125">
        <v>196.923</v>
      </c>
      <c r="L67" s="125">
        <v>273.67700000000002</v>
      </c>
      <c r="M67" s="125">
        <v>214.351</v>
      </c>
      <c r="N67" s="125">
        <v>188.04300000000001</v>
      </c>
      <c r="O67" s="125">
        <v>345.3</v>
      </c>
      <c r="P67" s="125">
        <v>311.67599999999999</v>
      </c>
      <c r="Q67" s="125">
        <v>190.14</v>
      </c>
      <c r="R67" s="125">
        <v>190.291</v>
      </c>
      <c r="S67" s="125">
        <v>219.51400000000001</v>
      </c>
      <c r="T67" s="125">
        <v>238.26300000000001</v>
      </c>
      <c r="U67" s="125">
        <v>72.721999999999994</v>
      </c>
      <c r="V67" s="125">
        <v>147.161</v>
      </c>
      <c r="W67" s="125">
        <v>208.119</v>
      </c>
      <c r="X67" s="125">
        <v>243.65299999999999</v>
      </c>
      <c r="Y67" s="125">
        <v>205.816</v>
      </c>
      <c r="Z67" s="125">
        <v>214.58199999999999</v>
      </c>
      <c r="AA67" s="125">
        <v>236.03299999999999</v>
      </c>
      <c r="AB67" s="125">
        <v>273.29000000000002</v>
      </c>
      <c r="AC67" s="125">
        <v>108.834</v>
      </c>
      <c r="AD67" s="125">
        <v>142.19399999999999</v>
      </c>
      <c r="AE67" s="125">
        <v>119.565</v>
      </c>
      <c r="AF67" s="125">
        <v>104.039</v>
      </c>
      <c r="AG67" s="125">
        <v>222.422</v>
      </c>
      <c r="AH67" s="125">
        <v>180.905</v>
      </c>
      <c r="AI67" s="173">
        <v>105.941</v>
      </c>
      <c r="AJ67" s="173">
        <v>145.63300000000001</v>
      </c>
      <c r="AK67" s="173">
        <v>133.965</v>
      </c>
      <c r="AL67" s="173">
        <v>446.46899999999999</v>
      </c>
      <c r="AM67" s="173">
        <v>446.46899999999999</v>
      </c>
      <c r="AN67" s="173"/>
      <c r="AO67" s="173"/>
      <c r="AP67" s="173"/>
      <c r="AQ67" s="173"/>
      <c r="AR67" s="173"/>
      <c r="AS67" s="173"/>
      <c r="AT67" s="173"/>
      <c r="AU67" s="173"/>
      <c r="AV67" s="173"/>
      <c r="AW67" s="173"/>
      <c r="AX67" s="173"/>
      <c r="AY67" s="173"/>
      <c r="ALQ67" s="2" t="e">
        <v>#N/A</v>
      </c>
    </row>
    <row r="68" spans="1:1005" ht="15" x14ac:dyDescent="0.25">
      <c r="A68" s="248">
        <v>45078</v>
      </c>
      <c r="B68" s="138"/>
      <c r="C68" s="138"/>
      <c r="D68" s="164">
        <v>261.05</v>
      </c>
      <c r="E68" s="124">
        <v>402.66399999999999</v>
      </c>
      <c r="F68" s="125">
        <v>277.43099999999998</v>
      </c>
      <c r="G68" s="125">
        <v>175.07499999999999</v>
      </c>
      <c r="H68" s="125">
        <v>150.358</v>
      </c>
      <c r="I68" s="125">
        <v>174.297</v>
      </c>
      <c r="J68" s="125">
        <v>275.70499999999998</v>
      </c>
      <c r="K68" s="125">
        <v>171.64</v>
      </c>
      <c r="L68" s="125">
        <v>413.52600000000001</v>
      </c>
      <c r="M68" s="125">
        <v>223.869</v>
      </c>
      <c r="N68" s="125">
        <v>543.82399999999996</v>
      </c>
      <c r="O68" s="125">
        <v>314.46600000000001</v>
      </c>
      <c r="P68" s="125">
        <v>512.37400000000002</v>
      </c>
      <c r="Q68" s="125">
        <v>198.44800000000001</v>
      </c>
      <c r="R68" s="125">
        <v>338.11599999999999</v>
      </c>
      <c r="S68" s="125">
        <v>161.63</v>
      </c>
      <c r="T68" s="125">
        <v>196.56399999999999</v>
      </c>
      <c r="U68" s="125">
        <v>54.220999999999997</v>
      </c>
      <c r="V68" s="125">
        <v>221.69399999999999</v>
      </c>
      <c r="W68" s="125">
        <v>142.22200000000001</v>
      </c>
      <c r="X68" s="125">
        <v>282.89299999999997</v>
      </c>
      <c r="Y68" s="125">
        <v>197.18799999999999</v>
      </c>
      <c r="Z68" s="125">
        <v>173.65700000000001</v>
      </c>
      <c r="AA68" s="125">
        <v>480.86</v>
      </c>
      <c r="AB68" s="125">
        <v>275.911</v>
      </c>
      <c r="AC68" s="125">
        <v>249.911</v>
      </c>
      <c r="AD68" s="125">
        <v>426.07299999999998</v>
      </c>
      <c r="AE68" s="125">
        <v>49.003</v>
      </c>
      <c r="AF68" s="125">
        <v>145.03899999999999</v>
      </c>
      <c r="AG68" s="125">
        <v>332.54399999999998</v>
      </c>
      <c r="AH68" s="125">
        <v>322.00700000000001</v>
      </c>
      <c r="AI68" s="173">
        <v>113.788</v>
      </c>
      <c r="AJ68" s="173">
        <v>291.29300000000001</v>
      </c>
      <c r="AK68" s="173">
        <v>366.32900000000001</v>
      </c>
      <c r="AL68" s="173">
        <v>674.34100000000001</v>
      </c>
      <c r="AM68" s="173">
        <v>674.34100000000001</v>
      </c>
      <c r="AN68" s="173"/>
      <c r="AO68" s="173"/>
      <c r="AP68" s="173"/>
      <c r="AQ68" s="173"/>
      <c r="AR68" s="173"/>
      <c r="AS68" s="173"/>
      <c r="AT68" s="173"/>
      <c r="AU68" s="173"/>
      <c r="AV68" s="173"/>
      <c r="AW68" s="173"/>
      <c r="AX68" s="173"/>
      <c r="AY68" s="173"/>
      <c r="ALQ68" s="2" t="e">
        <v>#N/A</v>
      </c>
    </row>
    <row r="69" spans="1:1005" ht="15" x14ac:dyDescent="0.25">
      <c r="A69" s="248">
        <v>45108</v>
      </c>
      <c r="B69" s="138"/>
      <c r="C69" s="138"/>
      <c r="D69" s="164">
        <v>116.85</v>
      </c>
      <c r="E69" s="124">
        <v>169.40899999999999</v>
      </c>
      <c r="F69" s="125">
        <v>96.483000000000004</v>
      </c>
      <c r="G69" s="125">
        <v>72.004000000000005</v>
      </c>
      <c r="H69" s="125">
        <v>64.944999999999993</v>
      </c>
      <c r="I69" s="125">
        <v>72.349000000000004</v>
      </c>
      <c r="J69" s="125">
        <v>132.65199999999999</v>
      </c>
      <c r="K69" s="125">
        <v>67.599999999999994</v>
      </c>
      <c r="L69" s="125">
        <v>197.89500000000001</v>
      </c>
      <c r="M69" s="125">
        <v>72.009</v>
      </c>
      <c r="N69" s="125">
        <v>502.12</v>
      </c>
      <c r="O69" s="125">
        <v>126.889</v>
      </c>
      <c r="P69" s="125">
        <v>189.203</v>
      </c>
      <c r="Q69" s="125">
        <v>99.155000000000001</v>
      </c>
      <c r="R69" s="125">
        <v>215.42099999999999</v>
      </c>
      <c r="S69" s="125">
        <v>50.710999999999999</v>
      </c>
      <c r="T69" s="125">
        <v>58.113</v>
      </c>
      <c r="U69" s="125">
        <v>21.754999999999999</v>
      </c>
      <c r="V69" s="125">
        <v>64.912000000000006</v>
      </c>
      <c r="W69" s="125">
        <v>53.408000000000001</v>
      </c>
      <c r="X69" s="125">
        <v>116.29300000000001</v>
      </c>
      <c r="Y69" s="125">
        <v>75.427999999999997</v>
      </c>
      <c r="Z69" s="125">
        <v>64.096999999999994</v>
      </c>
      <c r="AA69" s="125">
        <v>220.35300000000001</v>
      </c>
      <c r="AB69" s="125">
        <v>145.32400000000001</v>
      </c>
      <c r="AC69" s="125">
        <v>76.706000000000003</v>
      </c>
      <c r="AD69" s="125">
        <v>217.315</v>
      </c>
      <c r="AE69" s="125">
        <v>24.677</v>
      </c>
      <c r="AF69" s="125">
        <v>51.581000000000003</v>
      </c>
      <c r="AG69" s="125">
        <v>106.24299999999999</v>
      </c>
      <c r="AH69" s="125">
        <v>100.23399999999999</v>
      </c>
      <c r="AI69" s="173">
        <v>43.887999999999998</v>
      </c>
      <c r="AJ69" s="173">
        <v>172.26</v>
      </c>
      <c r="AK69" s="173">
        <v>216.43799999999999</v>
      </c>
      <c r="AL69" s="173">
        <v>319.84199999999998</v>
      </c>
      <c r="AM69" s="173">
        <v>319.84199999999998</v>
      </c>
      <c r="AN69" s="173"/>
      <c r="AO69" s="173"/>
      <c r="AP69" s="173"/>
      <c r="AQ69" s="173"/>
      <c r="AR69" s="173"/>
      <c r="AS69" s="173"/>
      <c r="AT69" s="173"/>
      <c r="AU69" s="173"/>
      <c r="AV69" s="173"/>
      <c r="AW69" s="173"/>
      <c r="AX69" s="173"/>
      <c r="AY69" s="173"/>
      <c r="ALQ69" s="2" t="e">
        <v>#N/A</v>
      </c>
    </row>
    <row r="70" spans="1:1005" ht="15" x14ac:dyDescent="0.25">
      <c r="A70" s="248">
        <v>45139</v>
      </c>
      <c r="B70" s="44"/>
      <c r="C70" s="44"/>
      <c r="D70" s="164">
        <v>63.46</v>
      </c>
      <c r="E70" s="124">
        <v>64.787999999999997</v>
      </c>
      <c r="F70" s="125">
        <v>53.314999999999998</v>
      </c>
      <c r="G70" s="125">
        <v>40.902000000000001</v>
      </c>
      <c r="H70" s="125">
        <v>48.594999999999999</v>
      </c>
      <c r="I70" s="125">
        <v>37.637999999999998</v>
      </c>
      <c r="J70" s="125">
        <v>56.018999999999998</v>
      </c>
      <c r="K70" s="125">
        <v>50.889000000000003</v>
      </c>
      <c r="L70" s="125">
        <v>66.605999999999995</v>
      </c>
      <c r="M70" s="125">
        <v>41.21</v>
      </c>
      <c r="N70" s="125">
        <v>136.06800000000001</v>
      </c>
      <c r="O70" s="125">
        <v>52.646000000000001</v>
      </c>
      <c r="P70" s="125">
        <v>79.929000000000002</v>
      </c>
      <c r="Q70" s="125">
        <v>46.933</v>
      </c>
      <c r="R70" s="125">
        <v>82.867000000000004</v>
      </c>
      <c r="S70" s="125">
        <v>40.234999999999999</v>
      </c>
      <c r="T70" s="125">
        <v>44.386000000000003</v>
      </c>
      <c r="U70" s="125">
        <v>17.332999999999998</v>
      </c>
      <c r="V70" s="125">
        <v>37.536999999999999</v>
      </c>
      <c r="W70" s="125">
        <v>33.347999999999999</v>
      </c>
      <c r="X70" s="125">
        <v>54.018999999999998</v>
      </c>
      <c r="Y70" s="125">
        <v>51.46</v>
      </c>
      <c r="Z70" s="125">
        <v>44.216000000000001</v>
      </c>
      <c r="AA70" s="125">
        <v>76.076999999999998</v>
      </c>
      <c r="AB70" s="125">
        <v>54.283000000000001</v>
      </c>
      <c r="AC70" s="125">
        <v>44.683999999999997</v>
      </c>
      <c r="AD70" s="125">
        <v>65.655000000000001</v>
      </c>
      <c r="AE70" s="125">
        <v>23.501000000000001</v>
      </c>
      <c r="AF70" s="125">
        <v>35.9</v>
      </c>
      <c r="AG70" s="125">
        <v>51.845999999999997</v>
      </c>
      <c r="AH70" s="125">
        <v>42.253</v>
      </c>
      <c r="AI70" s="173">
        <v>28.395</v>
      </c>
      <c r="AJ70" s="173">
        <v>87.894999999999996</v>
      </c>
      <c r="AK70" s="173">
        <v>82.441000000000003</v>
      </c>
      <c r="AL70" s="173">
        <v>119.95099999999999</v>
      </c>
      <c r="AM70" s="173">
        <v>119.95099999999999</v>
      </c>
      <c r="AN70" s="173"/>
      <c r="AO70" s="173"/>
      <c r="AP70" s="173"/>
      <c r="AQ70" s="173"/>
      <c r="AR70" s="173"/>
      <c r="AS70" s="173"/>
      <c r="AT70" s="173"/>
      <c r="AU70" s="173"/>
      <c r="AV70" s="173"/>
      <c r="AW70" s="173"/>
      <c r="AX70" s="173"/>
      <c r="AY70" s="173"/>
      <c r="ALQ70" s="2" t="e">
        <v>#N/A</v>
      </c>
    </row>
    <row r="71" spans="1:1005" ht="15" x14ac:dyDescent="0.25">
      <c r="A71" s="248">
        <v>45170</v>
      </c>
      <c r="B71" s="44"/>
      <c r="C71" s="44"/>
      <c r="D71" s="164">
        <v>38.04</v>
      </c>
      <c r="E71" s="11">
        <v>62.319000000000003</v>
      </c>
      <c r="F71" s="2">
        <v>41.569000000000003</v>
      </c>
      <c r="G71" s="2">
        <v>39.262</v>
      </c>
      <c r="H71" s="2">
        <v>32.841000000000001</v>
      </c>
      <c r="I71" s="2">
        <v>31.059000000000001</v>
      </c>
      <c r="J71" s="2">
        <v>34.768000000000001</v>
      </c>
      <c r="K71" s="2">
        <v>42.456000000000003</v>
      </c>
      <c r="L71" s="2">
        <v>55.780999999999999</v>
      </c>
      <c r="M71" s="2">
        <v>36.72</v>
      </c>
      <c r="N71" s="2">
        <v>63.749000000000002</v>
      </c>
      <c r="O71" s="2">
        <v>40.42</v>
      </c>
      <c r="P71" s="2">
        <v>56.414000000000001</v>
      </c>
      <c r="Q71" s="2">
        <v>32.741999999999997</v>
      </c>
      <c r="R71" s="2">
        <v>45.189</v>
      </c>
      <c r="S71" s="2">
        <v>33.259</v>
      </c>
      <c r="T71" s="2">
        <v>30.332000000000001</v>
      </c>
      <c r="U71" s="2">
        <v>19.126000000000001</v>
      </c>
      <c r="V71" s="2">
        <v>52.83</v>
      </c>
      <c r="W71" s="2">
        <v>32.356999999999999</v>
      </c>
      <c r="X71" s="2">
        <v>35.594999999999999</v>
      </c>
      <c r="Y71" s="2">
        <v>38.098999999999997</v>
      </c>
      <c r="Z71" s="2">
        <v>40.868000000000002</v>
      </c>
      <c r="AA71" s="2">
        <v>44.893000000000001</v>
      </c>
      <c r="AB71" s="2">
        <v>37.761000000000003</v>
      </c>
      <c r="AC71" s="2">
        <v>29.138999999999999</v>
      </c>
      <c r="AD71" s="2">
        <v>38.979999999999997</v>
      </c>
      <c r="AE71" s="2">
        <v>21.283999999999999</v>
      </c>
      <c r="AF71" s="2">
        <v>52.994</v>
      </c>
      <c r="AG71" s="2">
        <v>45.917000000000002</v>
      </c>
      <c r="AH71" s="2">
        <v>34.148000000000003</v>
      </c>
      <c r="AI71" s="173">
        <v>24.152000000000001</v>
      </c>
      <c r="AJ71" s="173">
        <v>71.83</v>
      </c>
      <c r="AK71" s="173">
        <v>41.061</v>
      </c>
      <c r="AL71" s="173">
        <v>67.721999999999994</v>
      </c>
      <c r="AM71" s="173">
        <v>67.721999999999994</v>
      </c>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
        <v>36.020000000000003</v>
      </c>
    </row>
    <row r="102" spans="4:4" ht="12.75" customHeight="1" x14ac:dyDescent="0.25">
      <c r="D102" s="3">
        <v>77.08</v>
      </c>
    </row>
    <row r="103" spans="4:4" ht="12.75" customHeight="1" x14ac:dyDescent="0.25">
      <c r="D103" s="3">
        <v>221.07</v>
      </c>
    </row>
    <row r="104" spans="4:4" ht="12.75" customHeight="1" x14ac:dyDescent="0.25">
      <c r="D104" s="3">
        <v>261.05</v>
      </c>
    </row>
    <row r="105" spans="4:4" ht="12.75" customHeight="1" x14ac:dyDescent="0.25">
      <c r="D105" s="3">
        <v>116.85</v>
      </c>
    </row>
    <row r="106" spans="4:4" ht="12.75" customHeight="1" x14ac:dyDescent="0.25">
      <c r="D106" s="3">
        <v>63.46</v>
      </c>
    </row>
    <row r="107" spans="4:4" ht="12.75" customHeight="1" x14ac:dyDescent="0.25">
      <c r="D107" s="3">
        <v>38.04</v>
      </c>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107"/>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43132</v>
      </c>
      <c r="B4" s="92"/>
      <c r="C4" s="92"/>
      <c r="D4" s="213">
        <v>23</v>
      </c>
      <c r="E4" s="213">
        <v>25.35</v>
      </c>
      <c r="F4" s="213">
        <v>23.113</v>
      </c>
      <c r="G4" s="213">
        <v>24.356999999999999</v>
      </c>
      <c r="H4" s="213">
        <v>22.844000000000001</v>
      </c>
      <c r="I4" s="213">
        <v>23.457000000000001</v>
      </c>
      <c r="J4" s="213">
        <v>31.763000000000002</v>
      </c>
      <c r="K4" s="213">
        <v>22.620999999999999</v>
      </c>
      <c r="L4" s="213">
        <v>22.385000000000002</v>
      </c>
      <c r="M4" s="213">
        <v>23.359000000000002</v>
      </c>
      <c r="N4" s="213">
        <v>22.707999999999998</v>
      </c>
      <c r="O4" s="213">
        <v>22.486999999999998</v>
      </c>
      <c r="P4" s="213">
        <v>22.454999999999998</v>
      </c>
      <c r="Q4" s="213">
        <v>24.998000000000001</v>
      </c>
      <c r="R4" s="213">
        <v>22.922999999999998</v>
      </c>
      <c r="S4" s="213">
        <v>24.646000000000001</v>
      </c>
      <c r="T4" s="213">
        <v>24.25</v>
      </c>
      <c r="U4" s="213">
        <v>22.395</v>
      </c>
      <c r="V4" s="213">
        <v>23.271000000000001</v>
      </c>
      <c r="W4" s="213">
        <v>23.193999999999999</v>
      </c>
      <c r="X4" s="213">
        <v>23.937000000000001</v>
      </c>
      <c r="Y4" s="213">
        <v>25.343</v>
      </c>
      <c r="Z4" s="213">
        <v>22.173999999999999</v>
      </c>
      <c r="AA4" s="213">
        <v>22.693000000000001</v>
      </c>
      <c r="AB4" s="213">
        <v>22.760999999999999</v>
      </c>
      <c r="AC4" s="213">
        <v>22.882000000000001</v>
      </c>
      <c r="AD4" s="213">
        <v>22.016999999999999</v>
      </c>
      <c r="AE4" s="213">
        <v>22.434999999999999</v>
      </c>
      <c r="AF4" s="213">
        <v>22.658999999999999</v>
      </c>
      <c r="AG4" s="213">
        <v>24.411000000000001</v>
      </c>
      <c r="AH4" s="214">
        <v>22.544</v>
      </c>
      <c r="AI4" s="215">
        <v>24.271000000000001</v>
      </c>
      <c r="AJ4" s="215">
        <v>23.277999999999999</v>
      </c>
      <c r="AK4" s="215">
        <v>22.378</v>
      </c>
      <c r="AL4" s="215">
        <v>24.056000000000001</v>
      </c>
      <c r="AM4" s="215">
        <v>23</v>
      </c>
    </row>
    <row r="5" spans="1:54" ht="15" x14ac:dyDescent="0.25">
      <c r="A5" s="208">
        <v>43160</v>
      </c>
      <c r="B5" s="163"/>
      <c r="C5" s="163"/>
      <c r="D5" s="166">
        <v>38</v>
      </c>
      <c r="E5" s="124">
        <v>32.771000000000001</v>
      </c>
      <c r="F5" s="124">
        <v>37.253</v>
      </c>
      <c r="G5" s="124">
        <v>41.591999999999999</v>
      </c>
      <c r="H5" s="124">
        <v>27.573</v>
      </c>
      <c r="I5" s="124">
        <v>35.710999999999999</v>
      </c>
      <c r="J5" s="124">
        <v>62.155999999999999</v>
      </c>
      <c r="K5" s="124">
        <v>34.69</v>
      </c>
      <c r="L5" s="124">
        <v>30.838000000000001</v>
      </c>
      <c r="M5" s="124">
        <v>51.25</v>
      </c>
      <c r="N5" s="124">
        <v>39.685000000000002</v>
      </c>
      <c r="O5" s="124">
        <v>33.512999999999998</v>
      </c>
      <c r="P5" s="124">
        <v>38.152999999999999</v>
      </c>
      <c r="Q5" s="124">
        <v>45.631</v>
      </c>
      <c r="R5" s="124">
        <v>40.345999999999997</v>
      </c>
      <c r="S5" s="124">
        <v>60.261000000000003</v>
      </c>
      <c r="T5" s="124">
        <v>34.49</v>
      </c>
      <c r="U5" s="124">
        <v>40.155999999999999</v>
      </c>
      <c r="V5" s="124">
        <v>37.649000000000001</v>
      </c>
      <c r="W5" s="124">
        <v>38.58</v>
      </c>
      <c r="X5" s="124">
        <v>32.506</v>
      </c>
      <c r="Y5" s="124">
        <v>38</v>
      </c>
      <c r="Z5" s="124">
        <v>29.558</v>
      </c>
      <c r="AA5" s="124">
        <v>40.606000000000002</v>
      </c>
      <c r="AB5" s="124">
        <v>51.533999999999999</v>
      </c>
      <c r="AC5" s="124">
        <v>30.544</v>
      </c>
      <c r="AD5" s="124">
        <v>29.619</v>
      </c>
      <c r="AE5" s="124">
        <v>54.378999999999998</v>
      </c>
      <c r="AF5" s="124">
        <v>27.731999999999999</v>
      </c>
      <c r="AG5" s="124">
        <v>45.066000000000003</v>
      </c>
      <c r="AH5" s="126">
        <v>32.408000000000001</v>
      </c>
      <c r="AI5" s="173">
        <v>39.704000000000001</v>
      </c>
      <c r="AJ5" s="173">
        <v>46.314</v>
      </c>
      <c r="AK5" s="173">
        <v>35.012</v>
      </c>
      <c r="AL5" s="173">
        <v>30.96</v>
      </c>
      <c r="AM5" s="173">
        <v>45.585000000000001</v>
      </c>
      <c r="AN5" s="173"/>
      <c r="AO5" s="173"/>
      <c r="AP5" s="173"/>
      <c r="AQ5" s="173"/>
      <c r="AR5" s="173"/>
      <c r="AS5" s="173"/>
      <c r="AT5" s="173"/>
      <c r="AU5" s="173"/>
      <c r="AV5" s="173"/>
      <c r="AW5" s="173"/>
      <c r="AX5" s="173"/>
      <c r="AY5" s="173"/>
    </row>
    <row r="6" spans="1:54" ht="15" x14ac:dyDescent="0.25">
      <c r="A6" s="208">
        <v>43191</v>
      </c>
      <c r="B6" s="163"/>
      <c r="C6" s="163"/>
      <c r="D6" s="166">
        <v>63</v>
      </c>
      <c r="E6" s="124">
        <v>76.025999999999996</v>
      </c>
      <c r="F6" s="124">
        <v>42.832999999999998</v>
      </c>
      <c r="G6" s="124">
        <v>41.189</v>
      </c>
      <c r="H6" s="124">
        <v>36.494</v>
      </c>
      <c r="I6" s="124">
        <v>70.551000000000002</v>
      </c>
      <c r="J6" s="124">
        <v>89.608000000000004</v>
      </c>
      <c r="K6" s="124">
        <v>66.260999999999996</v>
      </c>
      <c r="L6" s="124">
        <v>50.637999999999998</v>
      </c>
      <c r="M6" s="124">
        <v>82.659000000000006</v>
      </c>
      <c r="N6" s="124">
        <v>81.942999999999998</v>
      </c>
      <c r="O6" s="124">
        <v>49.823</v>
      </c>
      <c r="P6" s="124">
        <v>82.489000000000004</v>
      </c>
      <c r="Q6" s="124">
        <v>84.332999999999998</v>
      </c>
      <c r="R6" s="124">
        <v>66.722999999999999</v>
      </c>
      <c r="S6" s="124">
        <v>63</v>
      </c>
      <c r="T6" s="124">
        <v>58.387999999999998</v>
      </c>
      <c r="U6" s="124">
        <v>48.951000000000001</v>
      </c>
      <c r="V6" s="124">
        <v>50.228000000000002</v>
      </c>
      <c r="W6" s="124">
        <v>46.156999999999996</v>
      </c>
      <c r="X6" s="124">
        <v>79.938999999999993</v>
      </c>
      <c r="Y6" s="124">
        <v>70.409000000000006</v>
      </c>
      <c r="Z6" s="124">
        <v>59.034999999999997</v>
      </c>
      <c r="AA6" s="124">
        <v>63.74</v>
      </c>
      <c r="AB6" s="124">
        <v>85.361999999999995</v>
      </c>
      <c r="AC6" s="124">
        <v>54.218000000000004</v>
      </c>
      <c r="AD6" s="124">
        <v>64.34</v>
      </c>
      <c r="AE6" s="124">
        <v>66.884</v>
      </c>
      <c r="AF6" s="124">
        <v>40.244</v>
      </c>
      <c r="AG6" s="124">
        <v>62.701999999999998</v>
      </c>
      <c r="AH6" s="126">
        <v>66.113</v>
      </c>
      <c r="AI6" s="173">
        <v>58.182000000000002</v>
      </c>
      <c r="AJ6" s="173">
        <v>87.406000000000006</v>
      </c>
      <c r="AK6" s="173">
        <v>51.347000000000001</v>
      </c>
      <c r="AL6" s="173">
        <v>46.987000000000002</v>
      </c>
      <c r="AM6" s="173">
        <v>55.951999999999998</v>
      </c>
      <c r="AN6" s="173"/>
      <c r="AO6" s="173"/>
      <c r="AP6" s="173"/>
      <c r="AQ6" s="173"/>
      <c r="AR6" s="173"/>
      <c r="AS6" s="173"/>
      <c r="AT6" s="173"/>
      <c r="AU6" s="173"/>
      <c r="AV6" s="173"/>
      <c r="AW6" s="173"/>
      <c r="AX6" s="173"/>
      <c r="AY6" s="173"/>
    </row>
    <row r="7" spans="1:54" ht="15" x14ac:dyDescent="0.25">
      <c r="A7" s="208">
        <v>43221</v>
      </c>
      <c r="B7" s="163"/>
      <c r="C7" s="163"/>
      <c r="D7" s="166">
        <v>178</v>
      </c>
      <c r="E7" s="124">
        <v>180.44499999999999</v>
      </c>
      <c r="F7" s="124">
        <v>140.35</v>
      </c>
      <c r="G7" s="124">
        <v>151.822</v>
      </c>
      <c r="H7" s="124">
        <v>267.51400000000001</v>
      </c>
      <c r="I7" s="124">
        <v>291.73</v>
      </c>
      <c r="J7" s="124">
        <v>253.428</v>
      </c>
      <c r="K7" s="124">
        <v>209.06299999999999</v>
      </c>
      <c r="L7" s="124">
        <v>129.458</v>
      </c>
      <c r="M7" s="124">
        <v>137.94200000000001</v>
      </c>
      <c r="N7" s="124">
        <v>171.946</v>
      </c>
      <c r="O7" s="124">
        <v>150.42599999999999</v>
      </c>
      <c r="P7" s="124">
        <v>215.334</v>
      </c>
      <c r="Q7" s="124">
        <v>251.47200000000001</v>
      </c>
      <c r="R7" s="124">
        <v>209.851</v>
      </c>
      <c r="S7" s="124">
        <v>214.20500000000001</v>
      </c>
      <c r="T7" s="124">
        <v>209.005</v>
      </c>
      <c r="U7" s="124">
        <v>159.29599999999999</v>
      </c>
      <c r="V7" s="124">
        <v>158.25899999999999</v>
      </c>
      <c r="W7" s="124">
        <v>197.262</v>
      </c>
      <c r="X7" s="124">
        <v>260.78100000000001</v>
      </c>
      <c r="Y7" s="124">
        <v>279.49700000000001</v>
      </c>
      <c r="Z7" s="124">
        <v>92.134</v>
      </c>
      <c r="AA7" s="124">
        <v>178</v>
      </c>
      <c r="AB7" s="124">
        <v>190.43799999999999</v>
      </c>
      <c r="AC7" s="124">
        <v>185.166</v>
      </c>
      <c r="AD7" s="124">
        <v>130.089</v>
      </c>
      <c r="AE7" s="124">
        <v>198.934</v>
      </c>
      <c r="AF7" s="124">
        <v>141.68299999999999</v>
      </c>
      <c r="AG7" s="124">
        <v>229.654</v>
      </c>
      <c r="AH7" s="126">
        <v>124.19</v>
      </c>
      <c r="AI7" s="173">
        <v>155.529</v>
      </c>
      <c r="AJ7" s="173">
        <v>126.61</v>
      </c>
      <c r="AK7" s="173">
        <v>161.23400000000001</v>
      </c>
      <c r="AL7" s="173">
        <v>172.17400000000001</v>
      </c>
      <c r="AM7" s="173">
        <v>160.34899999999999</v>
      </c>
      <c r="AN7" s="173"/>
      <c r="AO7" s="173"/>
      <c r="AP7" s="173"/>
      <c r="AQ7" s="173"/>
      <c r="AR7" s="173"/>
      <c r="AS7" s="173"/>
      <c r="AT7" s="173"/>
      <c r="AU7" s="173"/>
      <c r="AV7" s="173"/>
      <c r="AW7" s="173"/>
      <c r="AX7" s="173"/>
      <c r="AY7" s="173"/>
    </row>
    <row r="8" spans="1:54" ht="15" x14ac:dyDescent="0.25">
      <c r="A8" s="208">
        <v>43252</v>
      </c>
      <c r="B8" s="163"/>
      <c r="C8" s="163"/>
      <c r="D8" s="166">
        <v>178</v>
      </c>
      <c r="E8" s="124">
        <v>158.15299999999999</v>
      </c>
      <c r="F8" s="124">
        <v>189.42699999999999</v>
      </c>
      <c r="G8" s="124">
        <v>339.517</v>
      </c>
      <c r="H8" s="124">
        <v>326.06799999999998</v>
      </c>
      <c r="I8" s="124">
        <v>243.10400000000001</v>
      </c>
      <c r="J8" s="124">
        <v>264.75400000000002</v>
      </c>
      <c r="K8" s="124">
        <v>153.429</v>
      </c>
      <c r="L8" s="124">
        <v>103.29600000000001</v>
      </c>
      <c r="M8" s="124">
        <v>68.241</v>
      </c>
      <c r="N8" s="124">
        <v>208.49299999999999</v>
      </c>
      <c r="O8" s="124">
        <v>232.393</v>
      </c>
      <c r="P8" s="124">
        <v>152.98099999999999</v>
      </c>
      <c r="Q8" s="124">
        <v>293.22199999999998</v>
      </c>
      <c r="R8" s="124">
        <v>164.874</v>
      </c>
      <c r="S8" s="124">
        <v>466.13600000000002</v>
      </c>
      <c r="T8" s="124">
        <v>147.38999999999999</v>
      </c>
      <c r="U8" s="124">
        <v>196.65600000000001</v>
      </c>
      <c r="V8" s="124">
        <v>140.096</v>
      </c>
      <c r="W8" s="124">
        <v>268.608</v>
      </c>
      <c r="X8" s="124">
        <v>158.911</v>
      </c>
      <c r="Y8" s="124">
        <v>156.21899999999999</v>
      </c>
      <c r="Z8" s="124">
        <v>55.283999999999999</v>
      </c>
      <c r="AA8" s="124">
        <v>193.96600000000001</v>
      </c>
      <c r="AB8" s="124">
        <v>77.742999999999995</v>
      </c>
      <c r="AC8" s="124">
        <v>141.798</v>
      </c>
      <c r="AD8" s="124">
        <v>85.697999999999993</v>
      </c>
      <c r="AE8" s="124">
        <v>122.47499999999999</v>
      </c>
      <c r="AF8" s="124">
        <v>211.39099999999999</v>
      </c>
      <c r="AG8" s="124">
        <v>178</v>
      </c>
      <c r="AH8" s="126">
        <v>216.17099999999999</v>
      </c>
      <c r="AI8" s="173">
        <v>289.18400000000003</v>
      </c>
      <c r="AJ8" s="173">
        <v>37.259</v>
      </c>
      <c r="AK8" s="173">
        <v>164.74799999999999</v>
      </c>
      <c r="AL8" s="173">
        <v>212.28200000000001</v>
      </c>
      <c r="AM8" s="173">
        <v>268.529</v>
      </c>
      <c r="AN8" s="173"/>
      <c r="AO8" s="173"/>
      <c r="AP8" s="173"/>
      <c r="AQ8" s="173"/>
      <c r="AR8" s="173"/>
      <c r="AS8" s="173"/>
      <c r="AT8" s="173"/>
      <c r="AU8" s="173"/>
      <c r="AV8" s="173"/>
      <c r="AW8" s="173"/>
      <c r="AX8" s="173"/>
      <c r="AY8" s="173"/>
    </row>
    <row r="9" spans="1:54" ht="15" x14ac:dyDescent="0.25">
      <c r="A9" s="208">
        <v>43282</v>
      </c>
      <c r="B9" s="163"/>
      <c r="C9" s="163"/>
      <c r="D9" s="166">
        <v>61</v>
      </c>
      <c r="E9" s="124">
        <v>61</v>
      </c>
      <c r="F9" s="124">
        <v>86.787999999999997</v>
      </c>
      <c r="G9" s="124">
        <v>193.596</v>
      </c>
      <c r="H9" s="124">
        <v>147.53800000000001</v>
      </c>
      <c r="I9" s="124">
        <v>72.320999999999998</v>
      </c>
      <c r="J9" s="124">
        <v>105.64</v>
      </c>
      <c r="K9" s="124">
        <v>52.703000000000003</v>
      </c>
      <c r="L9" s="124">
        <v>38.152999999999999</v>
      </c>
      <c r="M9" s="124">
        <v>30.352</v>
      </c>
      <c r="N9" s="124">
        <v>79.953999999999994</v>
      </c>
      <c r="O9" s="124">
        <v>101.81</v>
      </c>
      <c r="P9" s="124">
        <v>54.176000000000002</v>
      </c>
      <c r="Q9" s="124">
        <v>131.809</v>
      </c>
      <c r="R9" s="124">
        <v>52.042999999999999</v>
      </c>
      <c r="S9" s="124">
        <v>402.029</v>
      </c>
      <c r="T9" s="124">
        <v>62.101999999999997</v>
      </c>
      <c r="U9" s="124">
        <v>59.936999999999998</v>
      </c>
      <c r="V9" s="124">
        <v>56.536999999999999</v>
      </c>
      <c r="W9" s="124">
        <v>139.13</v>
      </c>
      <c r="X9" s="124">
        <v>48.609000000000002</v>
      </c>
      <c r="Y9" s="124">
        <v>49.167999999999999</v>
      </c>
      <c r="Z9" s="124">
        <v>23.835999999999999</v>
      </c>
      <c r="AA9" s="124">
        <v>55.442</v>
      </c>
      <c r="AB9" s="124">
        <v>33.161000000000001</v>
      </c>
      <c r="AC9" s="124">
        <v>52.621000000000002</v>
      </c>
      <c r="AD9" s="124">
        <v>37.677999999999997</v>
      </c>
      <c r="AE9" s="124">
        <v>44.164000000000001</v>
      </c>
      <c r="AF9" s="124">
        <v>82.084000000000003</v>
      </c>
      <c r="AG9" s="124">
        <v>78.489000000000004</v>
      </c>
      <c r="AH9" s="126">
        <v>62.222999999999999</v>
      </c>
      <c r="AI9" s="173">
        <v>129.68199999999999</v>
      </c>
      <c r="AJ9" s="173">
        <v>21.31</v>
      </c>
      <c r="AK9" s="173">
        <v>57.283999999999999</v>
      </c>
      <c r="AL9" s="173">
        <v>61.189</v>
      </c>
      <c r="AM9" s="173">
        <v>76.429000000000002</v>
      </c>
      <c r="AN9" s="173"/>
      <c r="AO9" s="173"/>
      <c r="AP9" s="173"/>
      <c r="AQ9" s="173"/>
      <c r="AR9" s="173"/>
      <c r="AS9" s="173"/>
      <c r="AT9" s="173"/>
      <c r="AU9" s="173"/>
      <c r="AV9" s="173"/>
      <c r="AW9" s="173"/>
      <c r="AX9" s="173"/>
      <c r="AY9" s="173"/>
    </row>
    <row r="10" spans="1:54" ht="15" x14ac:dyDescent="0.25">
      <c r="A10" s="208">
        <v>43313</v>
      </c>
      <c r="B10" s="163"/>
      <c r="C10" s="163"/>
      <c r="D10" s="166">
        <v>39</v>
      </c>
      <c r="E10" s="124">
        <v>35.859000000000002</v>
      </c>
      <c r="F10" s="124">
        <v>60.744</v>
      </c>
      <c r="G10" s="124">
        <v>74.155000000000001</v>
      </c>
      <c r="H10" s="124">
        <v>73.021000000000001</v>
      </c>
      <c r="I10" s="124">
        <v>39.332999999999998</v>
      </c>
      <c r="J10" s="124">
        <v>46.844999999999999</v>
      </c>
      <c r="K10" s="124">
        <v>37.015999999999998</v>
      </c>
      <c r="L10" s="124">
        <v>29.254000000000001</v>
      </c>
      <c r="M10" s="124">
        <v>34.723999999999997</v>
      </c>
      <c r="N10" s="124">
        <v>41.204000000000001</v>
      </c>
      <c r="O10" s="124">
        <v>46.488</v>
      </c>
      <c r="P10" s="124">
        <v>48.337000000000003</v>
      </c>
      <c r="Q10" s="124">
        <v>50.970999999999997</v>
      </c>
      <c r="R10" s="124">
        <v>32.491999999999997</v>
      </c>
      <c r="S10" s="124">
        <v>108.371</v>
      </c>
      <c r="T10" s="124">
        <v>31.222999999999999</v>
      </c>
      <c r="U10" s="124">
        <v>39.179000000000002</v>
      </c>
      <c r="V10" s="124">
        <v>33.174999999999997</v>
      </c>
      <c r="W10" s="124">
        <v>65.686999999999998</v>
      </c>
      <c r="X10" s="124">
        <v>38.588000000000001</v>
      </c>
      <c r="Y10" s="124">
        <v>41.365000000000002</v>
      </c>
      <c r="Z10" s="124">
        <v>19.78</v>
      </c>
      <c r="AA10" s="124">
        <v>36.673000000000002</v>
      </c>
      <c r="AB10" s="124">
        <v>26.414000000000001</v>
      </c>
      <c r="AC10" s="124">
        <v>36.329000000000001</v>
      </c>
      <c r="AD10" s="124">
        <v>36.698999999999998</v>
      </c>
      <c r="AE10" s="124">
        <v>36.567</v>
      </c>
      <c r="AF10" s="124">
        <v>39</v>
      </c>
      <c r="AG10" s="124">
        <v>36.709000000000003</v>
      </c>
      <c r="AH10" s="126">
        <v>42.389000000000003</v>
      </c>
      <c r="AI10" s="173">
        <v>46.45</v>
      </c>
      <c r="AJ10" s="173">
        <v>22.808</v>
      </c>
      <c r="AK10" s="173">
        <v>41.137999999999998</v>
      </c>
      <c r="AL10" s="173">
        <v>41.07</v>
      </c>
      <c r="AM10" s="173">
        <v>36.155999999999999</v>
      </c>
      <c r="AN10" s="173"/>
      <c r="AO10" s="173"/>
      <c r="AP10" s="173"/>
      <c r="AQ10" s="173"/>
      <c r="AR10" s="173"/>
      <c r="AS10" s="173"/>
      <c r="AT10" s="173"/>
      <c r="AU10" s="173"/>
      <c r="AV10" s="173"/>
      <c r="AW10" s="173"/>
      <c r="AX10" s="173"/>
      <c r="AY10" s="173"/>
    </row>
    <row r="11" spans="1:54" ht="15" x14ac:dyDescent="0.25">
      <c r="A11" s="208">
        <v>43344</v>
      </c>
      <c r="B11" s="163"/>
      <c r="C11" s="163"/>
      <c r="D11" s="166">
        <v>32</v>
      </c>
      <c r="E11" s="124">
        <v>29.286999999999999</v>
      </c>
      <c r="F11" s="124">
        <v>60.21</v>
      </c>
      <c r="G11" s="124">
        <v>38.659999999999997</v>
      </c>
      <c r="H11" s="124">
        <v>46.328000000000003</v>
      </c>
      <c r="I11" s="124">
        <v>46.462000000000003</v>
      </c>
      <c r="J11" s="124">
        <v>53.587000000000003</v>
      </c>
      <c r="K11" s="124">
        <v>31.672999999999998</v>
      </c>
      <c r="L11" s="124">
        <v>33.786000000000001</v>
      </c>
      <c r="M11" s="124">
        <v>25.257000000000001</v>
      </c>
      <c r="N11" s="124">
        <v>33.432000000000002</v>
      </c>
      <c r="O11" s="124">
        <v>31.192</v>
      </c>
      <c r="P11" s="124">
        <v>40.923999999999999</v>
      </c>
      <c r="Q11" s="124">
        <v>46.158999999999999</v>
      </c>
      <c r="R11" s="124">
        <v>32</v>
      </c>
      <c r="S11" s="124">
        <v>55.4</v>
      </c>
      <c r="T11" s="124">
        <v>27.692</v>
      </c>
      <c r="U11" s="124">
        <v>36.387999999999998</v>
      </c>
      <c r="V11" s="124">
        <v>25.132000000000001</v>
      </c>
      <c r="W11" s="124">
        <v>40.026000000000003</v>
      </c>
      <c r="X11" s="124">
        <v>32.04</v>
      </c>
      <c r="Y11" s="124">
        <v>29.401</v>
      </c>
      <c r="Z11" s="124">
        <v>22.245999999999999</v>
      </c>
      <c r="AA11" s="124">
        <v>55.642000000000003</v>
      </c>
      <c r="AB11" s="124">
        <v>31.591000000000001</v>
      </c>
      <c r="AC11" s="124">
        <v>26.776</v>
      </c>
      <c r="AD11" s="124">
        <v>29.140999999999998</v>
      </c>
      <c r="AE11" s="124">
        <v>39.953000000000003</v>
      </c>
      <c r="AF11" s="124">
        <v>28.015999999999998</v>
      </c>
      <c r="AG11" s="124">
        <v>28.527000000000001</v>
      </c>
      <c r="AH11" s="126">
        <v>27.241</v>
      </c>
      <c r="AI11" s="173">
        <v>31.48</v>
      </c>
      <c r="AJ11" s="173">
        <v>20.454000000000001</v>
      </c>
      <c r="AK11" s="173">
        <v>57.52</v>
      </c>
      <c r="AL11" s="173">
        <v>41.802</v>
      </c>
      <c r="AM11" s="173">
        <v>30.489000000000001</v>
      </c>
      <c r="AN11" s="173"/>
      <c r="AO11" s="173"/>
      <c r="AP11" s="173"/>
      <c r="AQ11" s="173"/>
      <c r="AR11" s="173"/>
      <c r="AS11" s="173"/>
      <c r="AT11" s="173"/>
      <c r="AU11" s="173"/>
      <c r="AV11" s="173"/>
      <c r="AW11" s="173"/>
      <c r="AX11" s="173"/>
      <c r="AY11" s="173"/>
    </row>
    <row r="12" spans="1:54" ht="15" x14ac:dyDescent="0.25">
      <c r="A12" s="208">
        <v>43374</v>
      </c>
      <c r="B12" s="163"/>
      <c r="C12" s="163"/>
      <c r="D12" s="166">
        <v>37</v>
      </c>
      <c r="E12" s="124">
        <v>33.430999999999997</v>
      </c>
      <c r="F12" s="124">
        <v>43.784999999999997</v>
      </c>
      <c r="G12" s="124">
        <v>37.472000000000001</v>
      </c>
      <c r="H12" s="124">
        <v>49.134</v>
      </c>
      <c r="I12" s="124">
        <v>80.831999999999994</v>
      </c>
      <c r="J12" s="124">
        <v>67.242999999999995</v>
      </c>
      <c r="K12" s="124">
        <v>28.376000000000001</v>
      </c>
      <c r="L12" s="124">
        <v>29.140999999999998</v>
      </c>
      <c r="M12" s="124">
        <v>28.472999999999999</v>
      </c>
      <c r="N12" s="124">
        <v>57.582999999999998</v>
      </c>
      <c r="O12" s="124">
        <v>30.189</v>
      </c>
      <c r="P12" s="124">
        <v>31.216999999999999</v>
      </c>
      <c r="Q12" s="124">
        <v>45.561</v>
      </c>
      <c r="R12" s="124">
        <v>32.360999999999997</v>
      </c>
      <c r="S12" s="124">
        <v>60.133000000000003</v>
      </c>
      <c r="T12" s="124">
        <v>42.289000000000001</v>
      </c>
      <c r="U12" s="124">
        <v>49.204999999999998</v>
      </c>
      <c r="V12" s="124">
        <v>36.180999999999997</v>
      </c>
      <c r="W12" s="124">
        <v>36.220999999999997</v>
      </c>
      <c r="X12" s="124">
        <v>31.72</v>
      </c>
      <c r="Y12" s="124">
        <v>29.849</v>
      </c>
      <c r="Z12" s="124">
        <v>35.148000000000003</v>
      </c>
      <c r="AA12" s="124">
        <v>40.008000000000003</v>
      </c>
      <c r="AB12" s="124">
        <v>34.417999999999999</v>
      </c>
      <c r="AC12" s="124">
        <v>46.777999999999999</v>
      </c>
      <c r="AD12" s="124">
        <v>62.56</v>
      </c>
      <c r="AE12" s="124">
        <v>43.881</v>
      </c>
      <c r="AF12" s="124">
        <v>29.323</v>
      </c>
      <c r="AG12" s="124">
        <v>33.36</v>
      </c>
      <c r="AH12" s="126">
        <v>31.603999999999999</v>
      </c>
      <c r="AI12" s="173">
        <v>36.426000000000002</v>
      </c>
      <c r="AJ12" s="173">
        <v>21.76</v>
      </c>
      <c r="AK12" s="173">
        <v>60.128</v>
      </c>
      <c r="AL12" s="173">
        <v>60.326999999999998</v>
      </c>
      <c r="AM12" s="173">
        <v>29.940999999999999</v>
      </c>
      <c r="AN12" s="173"/>
      <c r="AO12" s="173"/>
      <c r="AP12" s="173"/>
      <c r="AQ12" s="173"/>
      <c r="AR12" s="173"/>
      <c r="AS12" s="173"/>
      <c r="AT12" s="173"/>
      <c r="AU12" s="173"/>
      <c r="AV12" s="173"/>
      <c r="AW12" s="173"/>
      <c r="AX12" s="173"/>
      <c r="AY12" s="173"/>
    </row>
    <row r="13" spans="1:54" ht="15" x14ac:dyDescent="0.25">
      <c r="A13" s="208">
        <v>43405</v>
      </c>
      <c r="B13" s="163"/>
      <c r="C13" s="163"/>
      <c r="D13" s="166">
        <v>34.07</v>
      </c>
      <c r="E13" s="124">
        <v>31.251000000000001</v>
      </c>
      <c r="F13" s="124">
        <v>30.245000000000001</v>
      </c>
      <c r="G13" s="124">
        <v>32.046999999999997</v>
      </c>
      <c r="H13" s="124">
        <v>37.993000000000002</v>
      </c>
      <c r="I13" s="124">
        <v>45.802999999999997</v>
      </c>
      <c r="J13" s="124">
        <v>46.622999999999998</v>
      </c>
      <c r="K13" s="124">
        <v>28.059000000000001</v>
      </c>
      <c r="L13" s="124">
        <v>21.823</v>
      </c>
      <c r="M13" s="124">
        <v>22.602</v>
      </c>
      <c r="N13" s="124">
        <v>48.179000000000002</v>
      </c>
      <c r="O13" s="124">
        <v>28.024000000000001</v>
      </c>
      <c r="P13" s="124">
        <v>26.251000000000001</v>
      </c>
      <c r="Q13" s="124">
        <v>35.356999999999999</v>
      </c>
      <c r="R13" s="124">
        <v>29.553000000000001</v>
      </c>
      <c r="S13" s="124">
        <v>44.555</v>
      </c>
      <c r="T13" s="124">
        <v>30.533999999999999</v>
      </c>
      <c r="U13" s="124">
        <v>33.048999999999999</v>
      </c>
      <c r="V13" s="124">
        <v>31.039000000000001</v>
      </c>
      <c r="W13" s="124">
        <v>29.22</v>
      </c>
      <c r="X13" s="124">
        <v>27.413</v>
      </c>
      <c r="Y13" s="124">
        <v>29.257999999999999</v>
      </c>
      <c r="Z13" s="124">
        <v>21.803999999999998</v>
      </c>
      <c r="AA13" s="124">
        <v>28.523</v>
      </c>
      <c r="AB13" s="124">
        <v>29.91</v>
      </c>
      <c r="AC13" s="124">
        <v>34.753999999999998</v>
      </c>
      <c r="AD13" s="124">
        <v>39.106000000000002</v>
      </c>
      <c r="AE13" s="124">
        <v>32.152999999999999</v>
      </c>
      <c r="AF13" s="124">
        <v>26.216999999999999</v>
      </c>
      <c r="AG13" s="124">
        <v>31.699000000000002</v>
      </c>
      <c r="AH13" s="126">
        <v>31.555</v>
      </c>
      <c r="AI13" s="173">
        <v>30.317</v>
      </c>
      <c r="AJ13" s="173">
        <v>18.446999999999999</v>
      </c>
      <c r="AK13" s="173">
        <v>36.063000000000002</v>
      </c>
      <c r="AL13" s="173">
        <v>36.298000000000002</v>
      </c>
      <c r="AM13" s="173">
        <v>28.413</v>
      </c>
      <c r="AN13" s="173"/>
      <c r="AO13" s="173"/>
      <c r="AP13" s="173"/>
      <c r="AQ13" s="173"/>
      <c r="AR13" s="173"/>
      <c r="AS13" s="173"/>
      <c r="AT13" s="173"/>
      <c r="AU13" s="173"/>
      <c r="AV13" s="173"/>
      <c r="AW13" s="173"/>
      <c r="AX13" s="173"/>
      <c r="AY13" s="173"/>
    </row>
    <row r="14" spans="1:54" ht="15" x14ac:dyDescent="0.25">
      <c r="A14" s="208">
        <v>43435</v>
      </c>
      <c r="B14" s="163"/>
      <c r="C14" s="163"/>
      <c r="D14" s="166">
        <v>32.43</v>
      </c>
      <c r="E14" s="124">
        <v>25.603000000000002</v>
      </c>
      <c r="F14" s="124">
        <v>26.641999999999999</v>
      </c>
      <c r="G14" s="124">
        <v>30.599</v>
      </c>
      <c r="H14" s="124">
        <v>31.853000000000002</v>
      </c>
      <c r="I14" s="124">
        <v>32.174999999999997</v>
      </c>
      <c r="J14" s="124">
        <v>35.021000000000001</v>
      </c>
      <c r="K14" s="124">
        <v>24.696999999999999</v>
      </c>
      <c r="L14" s="124">
        <v>19.893000000000001</v>
      </c>
      <c r="M14" s="124">
        <v>20.233000000000001</v>
      </c>
      <c r="N14" s="124">
        <v>34.276000000000003</v>
      </c>
      <c r="O14" s="124">
        <v>25.763999999999999</v>
      </c>
      <c r="P14" s="124">
        <v>24.332999999999998</v>
      </c>
      <c r="Q14" s="124">
        <v>30.65</v>
      </c>
      <c r="R14" s="124">
        <v>24.963000000000001</v>
      </c>
      <c r="S14" s="124">
        <v>40.902999999999999</v>
      </c>
      <c r="T14" s="124">
        <v>26.459</v>
      </c>
      <c r="U14" s="124">
        <v>26.047000000000001</v>
      </c>
      <c r="V14" s="124">
        <v>28.555</v>
      </c>
      <c r="W14" s="124">
        <v>26.925000000000001</v>
      </c>
      <c r="X14" s="124">
        <v>24.422000000000001</v>
      </c>
      <c r="Y14" s="124">
        <v>25.384</v>
      </c>
      <c r="Z14" s="124">
        <v>18.431999999999999</v>
      </c>
      <c r="AA14" s="124">
        <v>26.65</v>
      </c>
      <c r="AB14" s="124">
        <v>23.449000000000002</v>
      </c>
      <c r="AC14" s="124">
        <v>25.760999999999999</v>
      </c>
      <c r="AD14" s="124">
        <v>27.186</v>
      </c>
      <c r="AE14" s="124">
        <v>24.550999999999998</v>
      </c>
      <c r="AF14" s="124">
        <v>23.465</v>
      </c>
      <c r="AG14" s="124">
        <v>25.838999999999999</v>
      </c>
      <c r="AH14" s="126">
        <v>26.835000000000001</v>
      </c>
      <c r="AI14" s="173">
        <v>26.739000000000001</v>
      </c>
      <c r="AJ14" s="173">
        <v>17.245999999999999</v>
      </c>
      <c r="AK14" s="173">
        <v>28.298999999999999</v>
      </c>
      <c r="AL14" s="173">
        <v>27.741</v>
      </c>
      <c r="AM14" s="173">
        <v>26.952000000000002</v>
      </c>
      <c r="AN14" s="173"/>
      <c r="AO14" s="173"/>
      <c r="AP14" s="173"/>
      <c r="AQ14" s="173"/>
      <c r="AR14" s="173"/>
      <c r="AS14" s="173"/>
      <c r="AT14" s="173"/>
      <c r="AU14" s="173"/>
      <c r="AV14" s="173"/>
      <c r="AW14" s="173"/>
      <c r="AX14" s="173"/>
      <c r="AY14" s="173"/>
    </row>
    <row r="15" spans="1:54" ht="15" x14ac:dyDescent="0.25">
      <c r="A15" s="208">
        <v>43466</v>
      </c>
      <c r="B15" s="163"/>
      <c r="C15" s="163"/>
      <c r="D15" s="166">
        <v>31.25</v>
      </c>
      <c r="E15" s="124">
        <v>21.977</v>
      </c>
      <c r="F15" s="124">
        <v>24.030999999999999</v>
      </c>
      <c r="G15" s="124">
        <v>29.745999999999999</v>
      </c>
      <c r="H15" s="124">
        <v>28.420999999999999</v>
      </c>
      <c r="I15" s="124">
        <v>27.745000000000001</v>
      </c>
      <c r="J15" s="124">
        <v>29.026</v>
      </c>
      <c r="K15" s="124">
        <v>21.850999999999999</v>
      </c>
      <c r="L15" s="124">
        <v>17.917000000000002</v>
      </c>
      <c r="M15" s="124">
        <v>18.172000000000001</v>
      </c>
      <c r="N15" s="124">
        <v>27.326000000000001</v>
      </c>
      <c r="O15" s="124">
        <v>22.568000000000001</v>
      </c>
      <c r="P15" s="124">
        <v>22.177</v>
      </c>
      <c r="Q15" s="124">
        <v>27.492999999999999</v>
      </c>
      <c r="R15" s="124">
        <v>22.239000000000001</v>
      </c>
      <c r="S15" s="124">
        <v>35.651000000000003</v>
      </c>
      <c r="T15" s="124">
        <v>22.466999999999999</v>
      </c>
      <c r="U15" s="124">
        <v>23.507000000000001</v>
      </c>
      <c r="V15" s="124">
        <v>24.574000000000002</v>
      </c>
      <c r="W15" s="124">
        <v>26.28</v>
      </c>
      <c r="X15" s="124">
        <v>21.838000000000001</v>
      </c>
      <c r="Y15" s="124">
        <v>22.527999999999999</v>
      </c>
      <c r="Z15" s="124">
        <v>16.568999999999999</v>
      </c>
      <c r="AA15" s="124">
        <v>23.652000000000001</v>
      </c>
      <c r="AB15" s="124">
        <v>24.344000000000001</v>
      </c>
      <c r="AC15" s="124">
        <v>22.268999999999998</v>
      </c>
      <c r="AD15" s="124">
        <v>24.486999999999998</v>
      </c>
      <c r="AE15" s="124">
        <v>21.262</v>
      </c>
      <c r="AF15" s="124">
        <v>21.225000000000001</v>
      </c>
      <c r="AG15" s="124">
        <v>22.603000000000002</v>
      </c>
      <c r="AH15" s="126">
        <v>23.869</v>
      </c>
      <c r="AI15" s="173">
        <v>24.452000000000002</v>
      </c>
      <c r="AJ15" s="173">
        <v>15.595000000000001</v>
      </c>
      <c r="AK15" s="173">
        <v>24.791</v>
      </c>
      <c r="AL15" s="173">
        <v>24.254000000000001</v>
      </c>
      <c r="AM15" s="173">
        <v>24.861000000000001</v>
      </c>
      <c r="AN15" s="173"/>
      <c r="AO15" s="173"/>
      <c r="AP15" s="173"/>
      <c r="AQ15" s="173"/>
      <c r="AR15" s="173"/>
      <c r="AS15" s="173"/>
      <c r="AT15" s="173"/>
      <c r="AU15" s="173"/>
      <c r="AV15" s="173"/>
      <c r="AW15" s="173"/>
      <c r="AX15" s="173"/>
      <c r="AY15" s="173"/>
    </row>
    <row r="16" spans="1:54" ht="15" x14ac:dyDescent="0.25">
      <c r="A16" s="208">
        <v>43497</v>
      </c>
      <c r="B16" s="163"/>
      <c r="C16" s="163"/>
      <c r="D16" s="166">
        <v>28.83</v>
      </c>
      <c r="E16" s="124">
        <v>18.433</v>
      </c>
      <c r="F16" s="124">
        <v>20.481999999999999</v>
      </c>
      <c r="G16" s="124">
        <v>22.937999999999999</v>
      </c>
      <c r="H16" s="124">
        <v>23.829000000000001</v>
      </c>
      <c r="I16" s="124">
        <v>38.497999999999998</v>
      </c>
      <c r="J16" s="124">
        <v>27.526</v>
      </c>
      <c r="K16" s="124">
        <v>18.029</v>
      </c>
      <c r="L16" s="124">
        <v>14.792999999999999</v>
      </c>
      <c r="M16" s="124">
        <v>15.824</v>
      </c>
      <c r="N16" s="124">
        <v>23.76</v>
      </c>
      <c r="O16" s="124">
        <v>19.603999999999999</v>
      </c>
      <c r="P16" s="124">
        <v>20.315000000000001</v>
      </c>
      <c r="Q16" s="124">
        <v>22.489000000000001</v>
      </c>
      <c r="R16" s="124">
        <v>23.382999999999999</v>
      </c>
      <c r="S16" s="124">
        <v>32.347999999999999</v>
      </c>
      <c r="T16" s="124">
        <v>18.303000000000001</v>
      </c>
      <c r="U16" s="124">
        <v>20.843</v>
      </c>
      <c r="V16" s="124">
        <v>24.792999999999999</v>
      </c>
      <c r="W16" s="124">
        <v>26.876000000000001</v>
      </c>
      <c r="X16" s="124">
        <v>21.562000000000001</v>
      </c>
      <c r="Y16" s="124">
        <v>18.521000000000001</v>
      </c>
      <c r="Z16" s="124">
        <v>19.873999999999999</v>
      </c>
      <c r="AA16" s="124">
        <v>19.599</v>
      </c>
      <c r="AB16" s="124">
        <v>20.9</v>
      </c>
      <c r="AC16" s="124">
        <v>18.119</v>
      </c>
      <c r="AD16" s="124">
        <v>23.64</v>
      </c>
      <c r="AE16" s="124">
        <v>17.376999999999999</v>
      </c>
      <c r="AF16" s="124">
        <v>18.791</v>
      </c>
      <c r="AG16" s="124">
        <v>18.516999999999999</v>
      </c>
      <c r="AH16" s="126">
        <v>19.465</v>
      </c>
      <c r="AI16" s="173">
        <v>20.469000000000001</v>
      </c>
      <c r="AJ16" s="173">
        <v>13.016</v>
      </c>
      <c r="AK16" s="173">
        <v>24.53</v>
      </c>
      <c r="AL16" s="173">
        <v>25.172000000000001</v>
      </c>
      <c r="AM16" s="173">
        <v>21.11</v>
      </c>
      <c r="AN16" s="173"/>
      <c r="AO16" s="173"/>
      <c r="AP16" s="173"/>
      <c r="AQ16" s="173"/>
      <c r="AR16" s="173"/>
      <c r="AS16" s="173"/>
      <c r="AT16" s="173"/>
      <c r="AU16" s="173"/>
      <c r="AV16" s="173"/>
      <c r="AW16" s="173"/>
      <c r="AX16" s="173"/>
      <c r="AY16" s="173"/>
    </row>
    <row r="17" spans="1:1005" ht="15" x14ac:dyDescent="0.25">
      <c r="A17" s="208">
        <v>43525</v>
      </c>
      <c r="B17" s="163"/>
      <c r="C17" s="163"/>
      <c r="D17" s="166">
        <v>46.35</v>
      </c>
      <c r="E17" s="124">
        <v>31.609000000000002</v>
      </c>
      <c r="F17" s="124">
        <v>34.963999999999999</v>
      </c>
      <c r="G17" s="124">
        <v>23.692</v>
      </c>
      <c r="H17" s="124">
        <v>38.860999999999997</v>
      </c>
      <c r="I17" s="124">
        <v>77.168000000000006</v>
      </c>
      <c r="J17" s="124">
        <v>34.276000000000003</v>
      </c>
      <c r="K17" s="124">
        <v>28.864999999999998</v>
      </c>
      <c r="L17" s="124">
        <v>47.265999999999998</v>
      </c>
      <c r="M17" s="124">
        <v>28.109000000000002</v>
      </c>
      <c r="N17" s="124">
        <v>35.127000000000002</v>
      </c>
      <c r="O17" s="124">
        <v>35.076000000000001</v>
      </c>
      <c r="P17" s="124">
        <v>37.323</v>
      </c>
      <c r="Q17" s="124">
        <v>44.378</v>
      </c>
      <c r="R17" s="124">
        <v>56.779000000000003</v>
      </c>
      <c r="S17" s="124">
        <v>45.610999999999997</v>
      </c>
      <c r="T17" s="124">
        <v>41.715000000000003</v>
      </c>
      <c r="U17" s="124">
        <v>37.981000000000002</v>
      </c>
      <c r="V17" s="124">
        <v>36.843000000000004</v>
      </c>
      <c r="W17" s="124">
        <v>32.700000000000003</v>
      </c>
      <c r="X17" s="124">
        <v>34.265999999999998</v>
      </c>
      <c r="Y17" s="124">
        <v>23.677</v>
      </c>
      <c r="Z17" s="124">
        <v>33.146999999999998</v>
      </c>
      <c r="AA17" s="124">
        <v>58.006</v>
      </c>
      <c r="AB17" s="124">
        <v>26.154</v>
      </c>
      <c r="AC17" s="124">
        <v>28.039000000000001</v>
      </c>
      <c r="AD17" s="124">
        <v>70.308000000000007</v>
      </c>
      <c r="AE17" s="124">
        <v>19.125</v>
      </c>
      <c r="AF17" s="124">
        <v>44.465000000000003</v>
      </c>
      <c r="AG17" s="124">
        <v>23.532</v>
      </c>
      <c r="AH17" s="126">
        <v>38.137</v>
      </c>
      <c r="AI17" s="173">
        <v>43.784999999999997</v>
      </c>
      <c r="AJ17" s="173">
        <v>21.097000000000001</v>
      </c>
      <c r="AK17" s="173">
        <v>28.39</v>
      </c>
      <c r="AL17" s="173">
        <v>47.677999999999997</v>
      </c>
      <c r="AM17" s="173">
        <v>24.466999999999999</v>
      </c>
      <c r="AN17" s="173"/>
      <c r="AO17" s="173"/>
      <c r="AP17" s="173"/>
      <c r="AQ17" s="173"/>
      <c r="AR17" s="173"/>
      <c r="AS17" s="173"/>
      <c r="AT17" s="173"/>
      <c r="AU17" s="173"/>
      <c r="AV17" s="173"/>
      <c r="AW17" s="173"/>
      <c r="AX17" s="173"/>
      <c r="AY17" s="173"/>
    </row>
    <row r="18" spans="1:1005" ht="15" x14ac:dyDescent="0.25">
      <c r="A18" s="208">
        <v>43556</v>
      </c>
      <c r="B18" s="163"/>
      <c r="C18" s="163"/>
      <c r="D18" s="166">
        <v>100.63</v>
      </c>
      <c r="E18" s="124">
        <v>54.475999999999999</v>
      </c>
      <c r="F18" s="124">
        <v>43.036999999999999</v>
      </c>
      <c r="G18" s="124">
        <v>55.935000000000002</v>
      </c>
      <c r="H18" s="124">
        <v>99.228999999999999</v>
      </c>
      <c r="I18" s="124">
        <v>137.64099999999999</v>
      </c>
      <c r="J18" s="124">
        <v>110.128</v>
      </c>
      <c r="K18" s="124">
        <v>72.28</v>
      </c>
      <c r="L18" s="124">
        <v>125.97199999999999</v>
      </c>
      <c r="M18" s="124">
        <v>69.492999999999995</v>
      </c>
      <c r="N18" s="124">
        <v>67.025999999999996</v>
      </c>
      <c r="O18" s="124">
        <v>90.385000000000005</v>
      </c>
      <c r="P18" s="124">
        <v>113.616</v>
      </c>
      <c r="Q18" s="124">
        <v>89.593000000000004</v>
      </c>
      <c r="R18" s="124">
        <v>69.841999999999999</v>
      </c>
      <c r="S18" s="124">
        <v>107.33499999999999</v>
      </c>
      <c r="T18" s="124">
        <v>99.475999999999999</v>
      </c>
      <c r="U18" s="124">
        <v>67.096000000000004</v>
      </c>
      <c r="V18" s="124">
        <v>52.573</v>
      </c>
      <c r="W18" s="124">
        <v>87.69</v>
      </c>
      <c r="X18" s="124">
        <v>70.105000000000004</v>
      </c>
      <c r="Y18" s="124">
        <v>64.131</v>
      </c>
      <c r="Z18" s="124">
        <v>66.088999999999999</v>
      </c>
      <c r="AA18" s="124">
        <v>124.151</v>
      </c>
      <c r="AB18" s="124">
        <v>71.751999999999995</v>
      </c>
      <c r="AC18" s="124">
        <v>98.578000000000003</v>
      </c>
      <c r="AD18" s="124">
        <v>101.777</v>
      </c>
      <c r="AE18" s="124">
        <v>73.935000000000002</v>
      </c>
      <c r="AF18" s="124">
        <v>79.822000000000003</v>
      </c>
      <c r="AG18" s="124">
        <v>68.596000000000004</v>
      </c>
      <c r="AH18" s="126">
        <v>90.222999999999999</v>
      </c>
      <c r="AI18" s="173">
        <v>100.626</v>
      </c>
      <c r="AJ18" s="173">
        <v>50.991</v>
      </c>
      <c r="AK18" s="173">
        <v>66.536000000000001</v>
      </c>
      <c r="AL18" s="173">
        <v>87.936000000000007</v>
      </c>
      <c r="AM18" s="173">
        <v>58.698999999999998</v>
      </c>
      <c r="AN18" s="173"/>
      <c r="AO18" s="173"/>
      <c r="AP18" s="173"/>
      <c r="AQ18" s="173"/>
      <c r="AR18" s="173"/>
      <c r="AS18" s="173"/>
      <c r="AT18" s="173"/>
      <c r="AU18" s="173"/>
      <c r="AV18" s="173"/>
      <c r="AW18" s="173"/>
      <c r="AX18" s="173"/>
      <c r="AY18" s="173"/>
    </row>
    <row r="19" spans="1:1005" ht="15" x14ac:dyDescent="0.25">
      <c r="A19" s="208">
        <v>43586</v>
      </c>
      <c r="B19" s="163"/>
      <c r="C19" s="163"/>
      <c r="D19" s="166">
        <v>281.23</v>
      </c>
      <c r="E19" s="124">
        <v>196.197</v>
      </c>
      <c r="F19" s="124">
        <v>162.982</v>
      </c>
      <c r="G19" s="124">
        <v>551.61199999999997</v>
      </c>
      <c r="H19" s="124">
        <v>416.22199999999998</v>
      </c>
      <c r="I19" s="124">
        <v>372.06900000000002</v>
      </c>
      <c r="J19" s="124">
        <v>365.98500000000001</v>
      </c>
      <c r="K19" s="124">
        <v>160.01</v>
      </c>
      <c r="L19" s="124">
        <v>206.15600000000001</v>
      </c>
      <c r="M19" s="124">
        <v>131.46100000000001</v>
      </c>
      <c r="N19" s="124">
        <v>208.524</v>
      </c>
      <c r="O19" s="124">
        <v>237.18</v>
      </c>
      <c r="P19" s="124">
        <v>324.70699999999999</v>
      </c>
      <c r="Q19" s="124">
        <v>243.85900000000001</v>
      </c>
      <c r="R19" s="124">
        <v>236.94499999999999</v>
      </c>
      <c r="S19" s="124">
        <v>403.73200000000003</v>
      </c>
      <c r="T19" s="124">
        <v>370.80399999999997</v>
      </c>
      <c r="U19" s="124">
        <v>221.78700000000001</v>
      </c>
      <c r="V19" s="124">
        <v>250.38800000000001</v>
      </c>
      <c r="W19" s="124">
        <v>261.31900000000002</v>
      </c>
      <c r="X19" s="124">
        <v>292.52999999999997</v>
      </c>
      <c r="Y19" s="124">
        <v>81.167000000000002</v>
      </c>
      <c r="Z19" s="124">
        <v>183.33500000000001</v>
      </c>
      <c r="AA19" s="124">
        <v>261.52</v>
      </c>
      <c r="AB19" s="124">
        <v>282.899</v>
      </c>
      <c r="AC19" s="124">
        <v>238.27</v>
      </c>
      <c r="AD19" s="124">
        <v>280.666</v>
      </c>
      <c r="AE19" s="124">
        <v>321.685</v>
      </c>
      <c r="AF19" s="124">
        <v>293.71600000000001</v>
      </c>
      <c r="AG19" s="124">
        <v>132.13200000000001</v>
      </c>
      <c r="AH19" s="126">
        <v>205.822</v>
      </c>
      <c r="AI19" s="173">
        <v>139.971</v>
      </c>
      <c r="AJ19" s="173">
        <v>119.04</v>
      </c>
      <c r="AK19" s="173">
        <v>279.923</v>
      </c>
      <c r="AL19" s="173">
        <v>217.56700000000001</v>
      </c>
      <c r="AM19" s="173">
        <v>118.71599999999999</v>
      </c>
      <c r="AN19" s="173"/>
      <c r="AO19" s="173"/>
      <c r="AP19" s="173"/>
      <c r="AQ19" s="173"/>
      <c r="AR19" s="173"/>
      <c r="AS19" s="173"/>
      <c r="AT19" s="173"/>
      <c r="AU19" s="173"/>
      <c r="AV19" s="173"/>
      <c r="AW19" s="173"/>
      <c r="AX19" s="173"/>
      <c r="AY19" s="173"/>
    </row>
    <row r="20" spans="1:1005" ht="15" x14ac:dyDescent="0.25">
      <c r="A20" s="208">
        <v>43617</v>
      </c>
      <c r="B20" s="163"/>
      <c r="C20" s="163"/>
      <c r="D20" s="166">
        <v>314.85000000000002</v>
      </c>
      <c r="E20" s="124">
        <v>360.78899999999999</v>
      </c>
      <c r="F20" s="124">
        <v>441.33</v>
      </c>
      <c r="G20" s="124">
        <v>828.45</v>
      </c>
      <c r="H20" s="124">
        <v>467.20699999999999</v>
      </c>
      <c r="I20" s="124">
        <v>452.37</v>
      </c>
      <c r="J20" s="124">
        <v>332.84</v>
      </c>
      <c r="K20" s="124">
        <v>199.66900000000001</v>
      </c>
      <c r="L20" s="124">
        <v>172.572</v>
      </c>
      <c r="M20" s="124">
        <v>199.39099999999999</v>
      </c>
      <c r="N20" s="124">
        <v>333.60399999999998</v>
      </c>
      <c r="O20" s="124">
        <v>210.54499999999999</v>
      </c>
      <c r="P20" s="124">
        <v>472.17</v>
      </c>
      <c r="Q20" s="124">
        <v>252.68700000000001</v>
      </c>
      <c r="R20" s="124">
        <v>628.745</v>
      </c>
      <c r="S20" s="124">
        <v>352.428</v>
      </c>
      <c r="T20" s="124">
        <v>591.072</v>
      </c>
      <c r="U20" s="124">
        <v>231.83500000000001</v>
      </c>
      <c r="V20" s="124">
        <v>413.7</v>
      </c>
      <c r="W20" s="124">
        <v>185.649</v>
      </c>
      <c r="X20" s="124">
        <v>238.995</v>
      </c>
      <c r="Y20" s="124">
        <v>60.978999999999999</v>
      </c>
      <c r="Z20" s="124">
        <v>256.26799999999997</v>
      </c>
      <c r="AA20" s="124">
        <v>173.83600000000001</v>
      </c>
      <c r="AB20" s="124">
        <v>337.387</v>
      </c>
      <c r="AC20" s="124">
        <v>225.03399999999999</v>
      </c>
      <c r="AD20" s="124">
        <v>227.78299999999999</v>
      </c>
      <c r="AE20" s="124">
        <v>582.96600000000001</v>
      </c>
      <c r="AF20" s="124">
        <v>306.00599999999997</v>
      </c>
      <c r="AG20" s="124">
        <v>293.7</v>
      </c>
      <c r="AH20" s="126">
        <v>518.44100000000003</v>
      </c>
      <c r="AI20" s="173">
        <v>59.746000000000002</v>
      </c>
      <c r="AJ20" s="173">
        <v>164.08799999999999</v>
      </c>
      <c r="AK20" s="173">
        <v>396.84800000000001</v>
      </c>
      <c r="AL20" s="173">
        <v>377.21300000000002</v>
      </c>
      <c r="AM20" s="173">
        <v>132.81100000000001</v>
      </c>
      <c r="AN20" s="173"/>
      <c r="AO20" s="173"/>
      <c r="AP20" s="173"/>
      <c r="AQ20" s="173"/>
      <c r="AR20" s="173"/>
      <c r="AS20" s="173"/>
      <c r="AT20" s="173"/>
      <c r="AU20" s="173"/>
      <c r="AV20" s="173"/>
      <c r="AW20" s="173"/>
      <c r="AX20" s="173"/>
      <c r="AY20" s="173"/>
    </row>
    <row r="21" spans="1:1005" ht="15" x14ac:dyDescent="0.25">
      <c r="A21" s="208">
        <v>43647</v>
      </c>
      <c r="B21" s="163"/>
      <c r="C21" s="163"/>
      <c r="D21" s="166">
        <v>137.63</v>
      </c>
      <c r="E21" s="124">
        <v>203.417</v>
      </c>
      <c r="F21" s="124">
        <v>250.489</v>
      </c>
      <c r="G21" s="124">
        <v>376.11700000000002</v>
      </c>
      <c r="H21" s="124">
        <v>142.30500000000001</v>
      </c>
      <c r="I21" s="124">
        <v>186.32400000000001</v>
      </c>
      <c r="J21" s="124">
        <v>110.42100000000001</v>
      </c>
      <c r="K21" s="124">
        <v>78.540999999999997</v>
      </c>
      <c r="L21" s="124">
        <v>70.498999999999995</v>
      </c>
      <c r="M21" s="124">
        <v>78.911000000000001</v>
      </c>
      <c r="N21" s="124">
        <v>152.31200000000001</v>
      </c>
      <c r="O21" s="124">
        <v>78.983000000000004</v>
      </c>
      <c r="P21" s="124">
        <v>225.625</v>
      </c>
      <c r="Q21" s="124">
        <v>77.715999999999994</v>
      </c>
      <c r="R21" s="124">
        <v>560.79600000000005</v>
      </c>
      <c r="S21" s="124">
        <v>138.09800000000001</v>
      </c>
      <c r="T21" s="124">
        <v>220.036</v>
      </c>
      <c r="U21" s="124">
        <v>108.995</v>
      </c>
      <c r="V21" s="124">
        <v>248.511</v>
      </c>
      <c r="W21" s="124">
        <v>55.292000000000002</v>
      </c>
      <c r="X21" s="124">
        <v>68.176000000000002</v>
      </c>
      <c r="Y21" s="124">
        <v>23.83</v>
      </c>
      <c r="Z21" s="124">
        <v>72.585999999999999</v>
      </c>
      <c r="AA21" s="124">
        <v>62.999000000000002</v>
      </c>
      <c r="AB21" s="124">
        <v>135.76300000000001</v>
      </c>
      <c r="AC21" s="124">
        <v>81.736999999999995</v>
      </c>
      <c r="AD21" s="124">
        <v>77.650999999999996</v>
      </c>
      <c r="AE21" s="124">
        <v>250.393</v>
      </c>
      <c r="AF21" s="124">
        <v>164.65100000000001</v>
      </c>
      <c r="AG21" s="124">
        <v>85.186999999999998</v>
      </c>
      <c r="AH21" s="126">
        <v>247.88399999999999</v>
      </c>
      <c r="AI21" s="173">
        <v>26.239000000000001</v>
      </c>
      <c r="AJ21" s="173">
        <v>57.466000000000001</v>
      </c>
      <c r="AK21" s="173">
        <v>120.833</v>
      </c>
      <c r="AL21" s="173">
        <v>114.03400000000001</v>
      </c>
      <c r="AM21" s="173">
        <v>51.335000000000001</v>
      </c>
      <c r="AN21" s="173"/>
      <c r="AO21" s="173"/>
      <c r="AP21" s="173"/>
      <c r="AQ21" s="173"/>
      <c r="AR21" s="173"/>
      <c r="AS21" s="173"/>
      <c r="AT21" s="173"/>
      <c r="AU21" s="173"/>
      <c r="AV21" s="173"/>
      <c r="AW21" s="173"/>
      <c r="AX21" s="173"/>
      <c r="AY21" s="173"/>
    </row>
    <row r="22" spans="1:1005" ht="15" x14ac:dyDescent="0.25">
      <c r="A22" s="208">
        <v>43678</v>
      </c>
      <c r="B22" s="163"/>
      <c r="C22" s="163"/>
      <c r="D22" s="166">
        <v>75.010000000000005</v>
      </c>
      <c r="E22" s="124">
        <v>105.053</v>
      </c>
      <c r="F22" s="124">
        <v>92.831999999999994</v>
      </c>
      <c r="G22" s="124">
        <v>143.19800000000001</v>
      </c>
      <c r="H22" s="124">
        <v>63.298000000000002</v>
      </c>
      <c r="I22" s="124">
        <v>70.641000000000005</v>
      </c>
      <c r="J22" s="124">
        <v>60.359000000000002</v>
      </c>
      <c r="K22" s="124">
        <v>44.066000000000003</v>
      </c>
      <c r="L22" s="124">
        <v>52.472999999999999</v>
      </c>
      <c r="M22" s="124">
        <v>40.814999999999998</v>
      </c>
      <c r="N22" s="124">
        <v>63.594000000000001</v>
      </c>
      <c r="O22" s="124">
        <v>59.381999999999998</v>
      </c>
      <c r="P22" s="124">
        <v>75.826999999999998</v>
      </c>
      <c r="Q22" s="124">
        <v>43.776000000000003</v>
      </c>
      <c r="R22" s="124">
        <v>151.07599999999999</v>
      </c>
      <c r="S22" s="124">
        <v>57.883000000000003</v>
      </c>
      <c r="T22" s="124">
        <v>92.046000000000006</v>
      </c>
      <c r="U22" s="124">
        <v>49.793999999999997</v>
      </c>
      <c r="V22" s="124">
        <v>97.578000000000003</v>
      </c>
      <c r="W22" s="124">
        <v>43.811</v>
      </c>
      <c r="X22" s="124">
        <v>50.603999999999999</v>
      </c>
      <c r="Y22" s="124">
        <v>19.501999999999999</v>
      </c>
      <c r="Z22" s="124">
        <v>43.034999999999997</v>
      </c>
      <c r="AA22" s="124">
        <v>39.412999999999997</v>
      </c>
      <c r="AB22" s="124">
        <v>61.546999999999997</v>
      </c>
      <c r="AC22" s="124">
        <v>57.74</v>
      </c>
      <c r="AD22" s="124">
        <v>52.009</v>
      </c>
      <c r="AE22" s="124">
        <v>88.075000000000003</v>
      </c>
      <c r="AF22" s="124">
        <v>58.817</v>
      </c>
      <c r="AG22" s="124">
        <v>51.115000000000002</v>
      </c>
      <c r="AH22" s="126">
        <v>75.763000000000005</v>
      </c>
      <c r="AI22" s="173">
        <v>26.204000000000001</v>
      </c>
      <c r="AJ22" s="173">
        <v>41.816000000000003</v>
      </c>
      <c r="AK22" s="173">
        <v>63.171999999999997</v>
      </c>
      <c r="AL22" s="173">
        <v>47.588999999999999</v>
      </c>
      <c r="AM22" s="173">
        <v>31.934000000000001</v>
      </c>
      <c r="AN22" s="173"/>
      <c r="AO22" s="173"/>
      <c r="AP22" s="173"/>
      <c r="AQ22" s="173"/>
      <c r="AR22" s="173"/>
      <c r="AS22" s="173"/>
      <c r="AT22" s="173"/>
      <c r="AU22" s="173"/>
      <c r="AV22" s="173"/>
      <c r="AW22" s="173"/>
      <c r="AX22" s="173"/>
      <c r="AY22" s="173"/>
    </row>
    <row r="23" spans="1:1005" ht="15" x14ac:dyDescent="0.25">
      <c r="A23" s="208">
        <v>43709</v>
      </c>
      <c r="B23" s="163"/>
      <c r="C23" s="163"/>
      <c r="D23" s="166">
        <v>46.81</v>
      </c>
      <c r="E23" s="124">
        <v>87.783000000000001</v>
      </c>
      <c r="F23" s="124">
        <v>47.414999999999999</v>
      </c>
      <c r="G23" s="124">
        <v>83.103999999999999</v>
      </c>
      <c r="H23" s="124">
        <v>65.483999999999995</v>
      </c>
      <c r="I23" s="124">
        <v>73.42</v>
      </c>
      <c r="J23" s="124">
        <v>47.762999999999998</v>
      </c>
      <c r="K23" s="124">
        <v>46.158000000000001</v>
      </c>
      <c r="L23" s="124">
        <v>36.957999999999998</v>
      </c>
      <c r="M23" s="124">
        <v>34.716000000000001</v>
      </c>
      <c r="N23" s="124">
        <v>41.69</v>
      </c>
      <c r="O23" s="124">
        <v>49.637999999999998</v>
      </c>
      <c r="P23" s="124">
        <v>64.680999999999997</v>
      </c>
      <c r="Q23" s="124">
        <v>42.335000000000001</v>
      </c>
      <c r="R23" s="124">
        <v>73.423000000000002</v>
      </c>
      <c r="S23" s="124">
        <v>47.362000000000002</v>
      </c>
      <c r="T23" s="124">
        <v>67.998000000000005</v>
      </c>
      <c r="U23" s="124">
        <v>35.597999999999999</v>
      </c>
      <c r="V23" s="124">
        <v>54.725999999999999</v>
      </c>
      <c r="W23" s="124">
        <v>37.944000000000003</v>
      </c>
      <c r="X23" s="124">
        <v>36.33</v>
      </c>
      <c r="Y23" s="124">
        <v>23.46</v>
      </c>
      <c r="Z23" s="124">
        <v>65.116</v>
      </c>
      <c r="AA23" s="124">
        <v>44.655000000000001</v>
      </c>
      <c r="AB23" s="124">
        <v>40.314999999999998</v>
      </c>
      <c r="AC23" s="124">
        <v>43.697000000000003</v>
      </c>
      <c r="AD23" s="124">
        <v>53.298000000000002</v>
      </c>
      <c r="AE23" s="124">
        <v>54.661999999999999</v>
      </c>
      <c r="AF23" s="124">
        <v>41.381</v>
      </c>
      <c r="AG23" s="124">
        <v>32.747999999999998</v>
      </c>
      <c r="AH23" s="126">
        <v>47.4</v>
      </c>
      <c r="AI23" s="173">
        <v>23.85</v>
      </c>
      <c r="AJ23" s="173">
        <v>60.527000000000001</v>
      </c>
      <c r="AK23" s="173">
        <v>58.398000000000003</v>
      </c>
      <c r="AL23" s="173">
        <v>39.097000000000001</v>
      </c>
      <c r="AM23" s="173">
        <v>28.120999999999999</v>
      </c>
      <c r="AN23" s="173"/>
      <c r="AO23" s="173"/>
      <c r="AP23" s="173"/>
      <c r="AQ23" s="173"/>
      <c r="AR23" s="173"/>
      <c r="AS23" s="173"/>
      <c r="AT23" s="173"/>
      <c r="AU23" s="173"/>
      <c r="AV23" s="173"/>
      <c r="AW23" s="173"/>
      <c r="AX23" s="173"/>
      <c r="AY23" s="173"/>
    </row>
    <row r="24" spans="1:1005" ht="15" x14ac:dyDescent="0.25">
      <c r="A24" s="208">
        <v>43739</v>
      </c>
      <c r="B24" s="163"/>
      <c r="C24" s="163"/>
      <c r="D24" s="166">
        <v>46.89</v>
      </c>
      <c r="E24" s="124">
        <v>54.423999999999999</v>
      </c>
      <c r="F24" s="124">
        <v>39.853999999999999</v>
      </c>
      <c r="G24" s="124">
        <v>73.805000000000007</v>
      </c>
      <c r="H24" s="124">
        <v>97.126000000000005</v>
      </c>
      <c r="I24" s="124">
        <v>77.947000000000003</v>
      </c>
      <c r="J24" s="124">
        <v>38.255000000000003</v>
      </c>
      <c r="K24" s="124">
        <v>35.109000000000002</v>
      </c>
      <c r="L24" s="124">
        <v>35.966000000000001</v>
      </c>
      <c r="M24" s="124">
        <v>54.457999999999998</v>
      </c>
      <c r="N24" s="124">
        <v>35.158000000000001</v>
      </c>
      <c r="O24" s="124">
        <v>33.768999999999998</v>
      </c>
      <c r="P24" s="124">
        <v>55.624000000000002</v>
      </c>
      <c r="Q24" s="124">
        <v>37.549999999999997</v>
      </c>
      <c r="R24" s="124">
        <v>67.406000000000006</v>
      </c>
      <c r="S24" s="124">
        <v>58.345999999999997</v>
      </c>
      <c r="T24" s="124">
        <v>75.620999999999995</v>
      </c>
      <c r="U24" s="124">
        <v>42.908999999999999</v>
      </c>
      <c r="V24" s="124">
        <v>42.804000000000002</v>
      </c>
      <c r="W24" s="124">
        <v>33.33</v>
      </c>
      <c r="X24" s="124">
        <v>32.057000000000002</v>
      </c>
      <c r="Y24" s="124">
        <v>33.658000000000001</v>
      </c>
      <c r="Z24" s="124">
        <v>41.28</v>
      </c>
      <c r="AA24" s="124">
        <v>42.100999999999999</v>
      </c>
      <c r="AB24" s="124">
        <v>58.643000000000001</v>
      </c>
      <c r="AC24" s="124">
        <v>76.349999999999994</v>
      </c>
      <c r="AD24" s="124">
        <v>50.578000000000003</v>
      </c>
      <c r="AE24" s="124">
        <v>47.987000000000002</v>
      </c>
      <c r="AF24" s="124">
        <v>40.988999999999997</v>
      </c>
      <c r="AG24" s="124">
        <v>33.280999999999999</v>
      </c>
      <c r="AH24" s="126">
        <v>46.402999999999999</v>
      </c>
      <c r="AI24" s="173">
        <v>22.402000000000001</v>
      </c>
      <c r="AJ24" s="173">
        <v>59.408000000000001</v>
      </c>
      <c r="AK24" s="173">
        <v>72.646000000000001</v>
      </c>
      <c r="AL24" s="173">
        <v>33.731000000000002</v>
      </c>
      <c r="AM24" s="173">
        <v>28.861999999999998</v>
      </c>
      <c r="AN24" s="173"/>
      <c r="AO24" s="173"/>
      <c r="AP24" s="173"/>
      <c r="AQ24" s="173"/>
      <c r="AR24" s="173"/>
      <c r="AS24" s="173"/>
      <c r="AT24" s="173"/>
      <c r="AU24" s="173"/>
      <c r="AV24" s="173"/>
      <c r="AW24" s="173"/>
      <c r="AX24" s="173"/>
      <c r="AY24" s="173"/>
    </row>
    <row r="25" spans="1:1005" ht="15" x14ac:dyDescent="0.25">
      <c r="A25" s="208">
        <v>43770</v>
      </c>
      <c r="B25" s="163"/>
      <c r="C25" s="163"/>
      <c r="D25" s="166">
        <v>38.090000000000003</v>
      </c>
      <c r="E25" s="124">
        <v>37.399000000000001</v>
      </c>
      <c r="F25" s="124">
        <v>33.862000000000002</v>
      </c>
      <c r="G25" s="124">
        <v>58.048000000000002</v>
      </c>
      <c r="H25" s="124">
        <v>56.76</v>
      </c>
      <c r="I25" s="124">
        <v>54.268000000000001</v>
      </c>
      <c r="J25" s="124">
        <v>36.685000000000002</v>
      </c>
      <c r="K25" s="124">
        <v>26.619</v>
      </c>
      <c r="L25" s="124">
        <v>28.538</v>
      </c>
      <c r="M25" s="124">
        <v>45.741999999999997</v>
      </c>
      <c r="N25" s="124">
        <v>32.228999999999999</v>
      </c>
      <c r="O25" s="124">
        <v>28.324999999999999</v>
      </c>
      <c r="P25" s="124">
        <v>43.485999999999997</v>
      </c>
      <c r="Q25" s="124">
        <v>33.945999999999998</v>
      </c>
      <c r="R25" s="124">
        <v>50.103000000000002</v>
      </c>
      <c r="S25" s="124">
        <v>42.747</v>
      </c>
      <c r="T25" s="124">
        <v>51.447000000000003</v>
      </c>
      <c r="U25" s="124">
        <v>36.226999999999997</v>
      </c>
      <c r="V25" s="124">
        <v>34.380000000000003</v>
      </c>
      <c r="W25" s="124">
        <v>28.716000000000001</v>
      </c>
      <c r="X25" s="124">
        <v>31.318999999999999</v>
      </c>
      <c r="Y25" s="124">
        <v>20.475999999999999</v>
      </c>
      <c r="Z25" s="124">
        <v>29.379000000000001</v>
      </c>
      <c r="AA25" s="124">
        <v>36.162999999999997</v>
      </c>
      <c r="AB25" s="124">
        <v>43.076000000000001</v>
      </c>
      <c r="AC25" s="124">
        <v>47.872</v>
      </c>
      <c r="AD25" s="124">
        <v>37.356000000000002</v>
      </c>
      <c r="AE25" s="124">
        <v>41.725999999999999</v>
      </c>
      <c r="AF25" s="124">
        <v>38.079000000000001</v>
      </c>
      <c r="AG25" s="124">
        <v>32.978999999999999</v>
      </c>
      <c r="AH25" s="126">
        <v>38.19</v>
      </c>
      <c r="AI25" s="173">
        <v>18.969000000000001</v>
      </c>
      <c r="AJ25" s="173">
        <v>34.670999999999999</v>
      </c>
      <c r="AK25" s="173">
        <v>43.832999999999998</v>
      </c>
      <c r="AL25" s="173">
        <v>31.760999999999999</v>
      </c>
      <c r="AM25" s="173">
        <v>27.512</v>
      </c>
      <c r="AN25" s="173"/>
      <c r="AO25" s="173"/>
      <c r="AP25" s="173"/>
      <c r="AQ25" s="173"/>
      <c r="AR25" s="173"/>
      <c r="AS25" s="173"/>
      <c r="AT25" s="173"/>
      <c r="AU25" s="173"/>
      <c r="AV25" s="173"/>
      <c r="AW25" s="173"/>
      <c r="AX25" s="173"/>
      <c r="AY25" s="173"/>
    </row>
    <row r="26" spans="1:1005" ht="15" x14ac:dyDescent="0.25">
      <c r="A26" s="208">
        <v>43800</v>
      </c>
      <c r="B26" s="163"/>
      <c r="C26" s="163"/>
      <c r="D26" s="166">
        <v>32.43</v>
      </c>
      <c r="E26" s="124">
        <v>33.015999999999998</v>
      </c>
      <c r="F26" s="124">
        <v>32.228000000000002</v>
      </c>
      <c r="G26" s="124">
        <v>49.652999999999999</v>
      </c>
      <c r="H26" s="124">
        <v>40.207999999999998</v>
      </c>
      <c r="I26" s="124">
        <v>41.439</v>
      </c>
      <c r="J26" s="124">
        <v>32.588000000000001</v>
      </c>
      <c r="K26" s="124">
        <v>24.262</v>
      </c>
      <c r="L26" s="124">
        <v>25.545999999999999</v>
      </c>
      <c r="M26" s="124">
        <v>32.130000000000003</v>
      </c>
      <c r="N26" s="124">
        <v>29.658000000000001</v>
      </c>
      <c r="O26" s="124">
        <v>26.225000000000001</v>
      </c>
      <c r="P26" s="124">
        <v>37.764000000000003</v>
      </c>
      <c r="Q26" s="124">
        <v>29.035</v>
      </c>
      <c r="R26" s="124">
        <v>45.537999999999997</v>
      </c>
      <c r="S26" s="124">
        <v>37.603000000000002</v>
      </c>
      <c r="T26" s="124">
        <v>41.036000000000001</v>
      </c>
      <c r="U26" s="124">
        <v>33.152999999999999</v>
      </c>
      <c r="V26" s="124">
        <v>31.727</v>
      </c>
      <c r="W26" s="124">
        <v>25.600999999999999</v>
      </c>
      <c r="X26" s="124">
        <v>27.119</v>
      </c>
      <c r="Y26" s="124">
        <v>17.187999999999999</v>
      </c>
      <c r="Z26" s="124">
        <v>27.388000000000002</v>
      </c>
      <c r="AA26" s="124">
        <v>28.692</v>
      </c>
      <c r="AB26" s="124">
        <v>32.406999999999996</v>
      </c>
      <c r="AC26" s="124">
        <v>33.69</v>
      </c>
      <c r="AD26" s="124">
        <v>28.440999999999999</v>
      </c>
      <c r="AE26" s="124">
        <v>37.988</v>
      </c>
      <c r="AF26" s="124">
        <v>31.475999999999999</v>
      </c>
      <c r="AG26" s="124">
        <v>27.887</v>
      </c>
      <c r="AH26" s="126">
        <v>34.128999999999998</v>
      </c>
      <c r="AI26" s="173">
        <v>17.704000000000001</v>
      </c>
      <c r="AJ26" s="173">
        <v>26.6</v>
      </c>
      <c r="AK26" s="173">
        <v>33.921999999999997</v>
      </c>
      <c r="AL26" s="173">
        <v>30</v>
      </c>
      <c r="AM26" s="173">
        <v>22.265000000000001</v>
      </c>
      <c r="AN26" s="173"/>
      <c r="AO26" s="173"/>
      <c r="AP26" s="173"/>
      <c r="AQ26" s="173"/>
      <c r="AR26" s="173"/>
      <c r="AS26" s="173"/>
      <c r="AT26" s="173"/>
      <c r="AU26" s="173"/>
      <c r="AV26" s="173"/>
      <c r="AW26" s="173"/>
      <c r="AX26" s="173"/>
      <c r="AY26" s="173"/>
    </row>
    <row r="27" spans="1:1005" ht="15" x14ac:dyDescent="0.25">
      <c r="A27" s="208">
        <v>43831</v>
      </c>
      <c r="B27" s="163"/>
      <c r="C27" s="163"/>
      <c r="D27" s="166">
        <v>31.25</v>
      </c>
      <c r="E27" s="124">
        <v>29.72</v>
      </c>
      <c r="F27" s="124">
        <v>31.178000000000001</v>
      </c>
      <c r="G27" s="124">
        <v>44.329000000000001</v>
      </c>
      <c r="H27" s="124">
        <v>34.631999999999998</v>
      </c>
      <c r="I27" s="124">
        <v>34.694000000000003</v>
      </c>
      <c r="J27" s="124">
        <v>28.952999999999999</v>
      </c>
      <c r="K27" s="124">
        <v>21.806999999999999</v>
      </c>
      <c r="L27" s="124">
        <v>22.869</v>
      </c>
      <c r="M27" s="124">
        <v>25.411999999999999</v>
      </c>
      <c r="N27" s="124">
        <v>26.058</v>
      </c>
      <c r="O27" s="124">
        <v>23.866</v>
      </c>
      <c r="P27" s="124">
        <v>33.851999999999997</v>
      </c>
      <c r="Q27" s="124">
        <v>25.92</v>
      </c>
      <c r="R27" s="124">
        <v>39.68</v>
      </c>
      <c r="S27" s="124">
        <v>32.338999999999999</v>
      </c>
      <c r="T27" s="124">
        <v>36.720999999999997</v>
      </c>
      <c r="U27" s="124">
        <v>28.664999999999999</v>
      </c>
      <c r="V27" s="124">
        <v>30.667000000000002</v>
      </c>
      <c r="W27" s="124">
        <v>22.890999999999998</v>
      </c>
      <c r="X27" s="124">
        <v>24.015999999999998</v>
      </c>
      <c r="Y27" s="124">
        <v>15.438000000000001</v>
      </c>
      <c r="Z27" s="124">
        <v>24.28</v>
      </c>
      <c r="AA27" s="124">
        <v>29.141999999999999</v>
      </c>
      <c r="AB27" s="124">
        <v>27.975999999999999</v>
      </c>
      <c r="AC27" s="124">
        <v>30.036999999999999</v>
      </c>
      <c r="AD27" s="124">
        <v>24.606999999999999</v>
      </c>
      <c r="AE27" s="124">
        <v>34.375</v>
      </c>
      <c r="AF27" s="124">
        <v>27.579000000000001</v>
      </c>
      <c r="AG27" s="124">
        <v>24.777000000000001</v>
      </c>
      <c r="AH27" s="126">
        <v>31.169</v>
      </c>
      <c r="AI27" s="173">
        <v>15.989000000000001</v>
      </c>
      <c r="AJ27" s="173">
        <v>23.09</v>
      </c>
      <c r="AK27" s="173">
        <v>29.739000000000001</v>
      </c>
      <c r="AL27" s="173">
        <v>27.603000000000002</v>
      </c>
      <c r="AM27" s="173">
        <v>18.948</v>
      </c>
      <c r="AN27" s="173"/>
      <c r="AO27" s="173"/>
      <c r="AP27" s="173"/>
      <c r="AQ27" s="173"/>
      <c r="AR27" s="173"/>
      <c r="AS27" s="173"/>
      <c r="AT27" s="173"/>
      <c r="AU27" s="173"/>
      <c r="AV27" s="173"/>
      <c r="AW27" s="173"/>
      <c r="AX27" s="173"/>
      <c r="AY27" s="173"/>
    </row>
    <row r="28" spans="1:1005" ht="15" x14ac:dyDescent="0.25">
      <c r="A28" s="208">
        <v>43862</v>
      </c>
      <c r="B28" s="163"/>
      <c r="C28" s="163"/>
      <c r="D28" s="166">
        <v>28.83</v>
      </c>
      <c r="E28" s="124">
        <v>26.123000000000001</v>
      </c>
      <c r="F28" s="124">
        <v>24.927</v>
      </c>
      <c r="G28" s="124">
        <v>38.167999999999999</v>
      </c>
      <c r="H28" s="124">
        <v>46.076999999999998</v>
      </c>
      <c r="I28" s="124">
        <v>33.316000000000003</v>
      </c>
      <c r="J28" s="124">
        <v>24.663</v>
      </c>
      <c r="K28" s="124">
        <v>18.655000000000001</v>
      </c>
      <c r="L28" s="124">
        <v>20.306999999999999</v>
      </c>
      <c r="M28" s="124">
        <v>23.062999999999999</v>
      </c>
      <c r="N28" s="124">
        <v>23.338999999999999</v>
      </c>
      <c r="O28" s="124">
        <v>22.548999999999999</v>
      </c>
      <c r="P28" s="124">
        <v>28.616</v>
      </c>
      <c r="Q28" s="124">
        <v>27.707999999999998</v>
      </c>
      <c r="R28" s="124">
        <v>37.225000000000001</v>
      </c>
      <c r="S28" s="124">
        <v>27.158999999999999</v>
      </c>
      <c r="T28" s="124">
        <v>32.621000000000002</v>
      </c>
      <c r="U28" s="124">
        <v>29.34</v>
      </c>
      <c r="V28" s="124">
        <v>31.673999999999999</v>
      </c>
      <c r="W28" s="124">
        <v>23.355</v>
      </c>
      <c r="X28" s="124">
        <v>20.393999999999998</v>
      </c>
      <c r="Y28" s="124">
        <v>19.553999999999998</v>
      </c>
      <c r="Z28" s="124">
        <v>20.931000000000001</v>
      </c>
      <c r="AA28" s="124">
        <v>25.722999999999999</v>
      </c>
      <c r="AB28" s="124">
        <v>23.391999999999999</v>
      </c>
      <c r="AC28" s="124">
        <v>29.206</v>
      </c>
      <c r="AD28" s="124">
        <v>20.754999999999999</v>
      </c>
      <c r="AE28" s="124">
        <v>31.155000000000001</v>
      </c>
      <c r="AF28" s="124">
        <v>23.463999999999999</v>
      </c>
      <c r="AG28" s="124">
        <v>20.914000000000001</v>
      </c>
      <c r="AH28" s="126">
        <v>26.888000000000002</v>
      </c>
      <c r="AI28" s="173">
        <v>13.775</v>
      </c>
      <c r="AJ28" s="173">
        <v>23.893000000000001</v>
      </c>
      <c r="AK28" s="173">
        <v>30.87</v>
      </c>
      <c r="AL28" s="173">
        <v>24.370999999999999</v>
      </c>
      <c r="AM28" s="173">
        <v>16.448</v>
      </c>
      <c r="AN28" s="173"/>
      <c r="AO28" s="173"/>
      <c r="AP28" s="173"/>
      <c r="AQ28" s="173"/>
      <c r="AR28" s="173"/>
      <c r="AS28" s="173"/>
      <c r="AT28" s="173"/>
      <c r="AU28" s="173"/>
      <c r="AV28" s="173"/>
      <c r="AW28" s="173"/>
      <c r="AX28" s="173"/>
      <c r="AY28" s="173"/>
      <c r="ALQ28" s="2" t="e">
        <v>#N/A</v>
      </c>
    </row>
    <row r="29" spans="1:1005" ht="15" x14ac:dyDescent="0.25">
      <c r="A29" s="208">
        <v>43891</v>
      </c>
      <c r="B29" s="163"/>
      <c r="C29" s="163"/>
      <c r="D29" s="166">
        <v>46.35</v>
      </c>
      <c r="E29" s="124">
        <v>40.520000000000003</v>
      </c>
      <c r="F29" s="124">
        <v>24.855</v>
      </c>
      <c r="G29" s="124">
        <v>55.152999999999999</v>
      </c>
      <c r="H29" s="124">
        <v>86.316000000000003</v>
      </c>
      <c r="I29" s="124">
        <v>39.079000000000001</v>
      </c>
      <c r="J29" s="124">
        <v>36.018000000000001</v>
      </c>
      <c r="K29" s="124">
        <v>52.902000000000001</v>
      </c>
      <c r="L29" s="124">
        <v>32.296999999999997</v>
      </c>
      <c r="M29" s="124">
        <v>33.625999999999998</v>
      </c>
      <c r="N29" s="124">
        <v>39.075000000000003</v>
      </c>
      <c r="O29" s="124">
        <v>40.98</v>
      </c>
      <c r="P29" s="124">
        <v>50.97</v>
      </c>
      <c r="Q29" s="124">
        <v>61.344999999999999</v>
      </c>
      <c r="R29" s="124">
        <v>49.902999999999999</v>
      </c>
      <c r="S29" s="124">
        <v>53.776000000000003</v>
      </c>
      <c r="T29" s="124">
        <v>51.113</v>
      </c>
      <c r="U29" s="124">
        <v>41.887999999999998</v>
      </c>
      <c r="V29" s="124">
        <v>37.232999999999997</v>
      </c>
      <c r="W29" s="124">
        <v>36.011000000000003</v>
      </c>
      <c r="X29" s="124">
        <v>24.888000000000002</v>
      </c>
      <c r="Y29" s="124">
        <v>32.771000000000001</v>
      </c>
      <c r="Z29" s="124">
        <v>61.052999999999997</v>
      </c>
      <c r="AA29" s="124">
        <v>30.245999999999999</v>
      </c>
      <c r="AB29" s="124">
        <v>32.83</v>
      </c>
      <c r="AC29" s="124">
        <v>79.664000000000001</v>
      </c>
      <c r="AD29" s="124">
        <v>22.702000000000002</v>
      </c>
      <c r="AE29" s="124">
        <v>59.619</v>
      </c>
      <c r="AF29" s="124">
        <v>27.768999999999998</v>
      </c>
      <c r="AG29" s="124">
        <v>39.561</v>
      </c>
      <c r="AH29" s="126">
        <v>53.121000000000002</v>
      </c>
      <c r="AI29" s="173">
        <v>22.31</v>
      </c>
      <c r="AJ29" s="173">
        <v>26.922999999999998</v>
      </c>
      <c r="AK29" s="173">
        <v>57.343000000000004</v>
      </c>
      <c r="AL29" s="173">
        <v>26.795999999999999</v>
      </c>
      <c r="AM29" s="173">
        <v>28.856999999999999</v>
      </c>
      <c r="AN29" s="173"/>
      <c r="AO29" s="173"/>
      <c r="AP29" s="173"/>
      <c r="AQ29" s="173"/>
      <c r="AR29" s="173"/>
      <c r="AS29" s="173"/>
      <c r="AT29" s="173"/>
      <c r="AU29" s="173"/>
      <c r="AV29" s="173"/>
      <c r="AW29" s="173"/>
      <c r="AX29" s="173"/>
      <c r="AY29" s="173"/>
      <c r="ALQ29" s="2" t="e">
        <v>#N/A</v>
      </c>
    </row>
    <row r="30" spans="1:1005" ht="15" x14ac:dyDescent="0.25">
      <c r="A30" s="208">
        <v>43922</v>
      </c>
      <c r="B30" s="141"/>
      <c r="C30" s="141"/>
      <c r="D30" s="166">
        <v>100.63</v>
      </c>
      <c r="E30" s="124">
        <v>50.436999999999998</v>
      </c>
      <c r="F30" s="124">
        <v>58.540999999999997</v>
      </c>
      <c r="G30" s="124">
        <v>125.73099999999999</v>
      </c>
      <c r="H30" s="124">
        <v>152.149</v>
      </c>
      <c r="I30" s="124">
        <v>130.81200000000001</v>
      </c>
      <c r="J30" s="124">
        <v>82.653000000000006</v>
      </c>
      <c r="K30" s="124">
        <v>135.595</v>
      </c>
      <c r="L30" s="124">
        <v>75.769000000000005</v>
      </c>
      <c r="M30" s="124">
        <v>65.634</v>
      </c>
      <c r="N30" s="124">
        <v>101.298</v>
      </c>
      <c r="O30" s="124">
        <v>119.395</v>
      </c>
      <c r="P30" s="124">
        <v>99.180999999999997</v>
      </c>
      <c r="Q30" s="124">
        <v>77.662999999999997</v>
      </c>
      <c r="R30" s="124">
        <v>116.434</v>
      </c>
      <c r="S30" s="124">
        <v>114.736</v>
      </c>
      <c r="T30" s="124">
        <v>82.471999999999994</v>
      </c>
      <c r="U30" s="124">
        <v>58.874000000000002</v>
      </c>
      <c r="V30" s="124">
        <v>99.6</v>
      </c>
      <c r="W30" s="124">
        <v>75.367000000000004</v>
      </c>
      <c r="X30" s="124">
        <v>66.144999999999996</v>
      </c>
      <c r="Y30" s="124">
        <v>67.3</v>
      </c>
      <c r="Z30" s="124">
        <v>129.16300000000001</v>
      </c>
      <c r="AA30" s="124">
        <v>79.972999999999999</v>
      </c>
      <c r="AB30" s="124">
        <v>108.85299999999999</v>
      </c>
      <c r="AC30" s="124">
        <v>119.947</v>
      </c>
      <c r="AD30" s="124">
        <v>82.21</v>
      </c>
      <c r="AE30" s="124">
        <v>100.86499999999999</v>
      </c>
      <c r="AF30" s="124">
        <v>74.790999999999997</v>
      </c>
      <c r="AG30" s="124">
        <v>93.215999999999994</v>
      </c>
      <c r="AH30" s="126">
        <v>111.982</v>
      </c>
      <c r="AI30" s="173">
        <v>52.7</v>
      </c>
      <c r="AJ30" s="173">
        <v>65.361000000000004</v>
      </c>
      <c r="AK30" s="173">
        <v>97.337999999999994</v>
      </c>
      <c r="AL30" s="173">
        <v>65.805000000000007</v>
      </c>
      <c r="AM30" s="173">
        <v>51.207999999999998</v>
      </c>
      <c r="AN30" s="173"/>
      <c r="AO30" s="173"/>
      <c r="AP30" s="173"/>
      <c r="AQ30" s="173"/>
      <c r="AR30" s="173"/>
      <c r="AS30" s="173"/>
      <c r="AT30" s="173"/>
      <c r="AU30" s="173"/>
      <c r="AV30" s="173"/>
      <c r="AW30" s="173"/>
      <c r="AX30" s="173"/>
      <c r="AY30" s="173"/>
      <c r="ALQ30" s="2" t="e">
        <v>#N/A</v>
      </c>
    </row>
    <row r="31" spans="1:1005" ht="15" x14ac:dyDescent="0.25">
      <c r="A31" s="208">
        <v>43952</v>
      </c>
      <c r="B31" s="141"/>
      <c r="C31" s="141"/>
      <c r="D31" s="166">
        <v>281.23</v>
      </c>
      <c r="E31" s="124">
        <v>194.673</v>
      </c>
      <c r="F31" s="124">
        <v>597.47500000000002</v>
      </c>
      <c r="G31" s="124">
        <v>482.11200000000002</v>
      </c>
      <c r="H31" s="124">
        <v>396.14699999999999</v>
      </c>
      <c r="I31" s="124">
        <v>385.02499999999998</v>
      </c>
      <c r="J31" s="124">
        <v>181.60900000000001</v>
      </c>
      <c r="K31" s="124">
        <v>221.46600000000001</v>
      </c>
      <c r="L31" s="124">
        <v>143.93899999999999</v>
      </c>
      <c r="M31" s="124">
        <v>214.89699999999999</v>
      </c>
      <c r="N31" s="124">
        <v>251.535</v>
      </c>
      <c r="O31" s="124">
        <v>348.21</v>
      </c>
      <c r="P31" s="124">
        <v>261.00599999999997</v>
      </c>
      <c r="Q31" s="124">
        <v>254.435</v>
      </c>
      <c r="R31" s="124">
        <v>431.54599999999999</v>
      </c>
      <c r="S31" s="124">
        <v>418.17399999999998</v>
      </c>
      <c r="T31" s="124">
        <v>260.88200000000001</v>
      </c>
      <c r="U31" s="124">
        <v>277.82900000000001</v>
      </c>
      <c r="V31" s="124">
        <v>278.30599999999998</v>
      </c>
      <c r="W31" s="124">
        <v>303.553</v>
      </c>
      <c r="X31" s="124">
        <v>84.831999999999994</v>
      </c>
      <c r="Y31" s="124">
        <v>195.374</v>
      </c>
      <c r="Z31" s="124">
        <v>268.99599999999998</v>
      </c>
      <c r="AA31" s="124">
        <v>312.94200000000001</v>
      </c>
      <c r="AB31" s="124">
        <v>257.70499999999998</v>
      </c>
      <c r="AC31" s="124">
        <v>302.45600000000002</v>
      </c>
      <c r="AD31" s="124">
        <v>350.87299999999999</v>
      </c>
      <c r="AE31" s="124">
        <v>340.84899999999999</v>
      </c>
      <c r="AF31" s="124">
        <v>142.75200000000001</v>
      </c>
      <c r="AG31" s="124">
        <v>221.82400000000001</v>
      </c>
      <c r="AH31" s="126">
        <v>151.61699999999999</v>
      </c>
      <c r="AI31" s="173">
        <v>124.95699999999999</v>
      </c>
      <c r="AJ31" s="173">
        <v>279.637</v>
      </c>
      <c r="AK31" s="173">
        <v>241.36</v>
      </c>
      <c r="AL31" s="173">
        <v>127.627</v>
      </c>
      <c r="AM31" s="173">
        <v>190.262</v>
      </c>
      <c r="AN31" s="173"/>
      <c r="AO31" s="173"/>
      <c r="AP31" s="173"/>
      <c r="AQ31" s="173"/>
      <c r="AR31" s="173"/>
      <c r="AS31" s="173"/>
      <c r="AT31" s="173"/>
      <c r="AU31" s="173"/>
      <c r="AV31" s="173"/>
      <c r="AW31" s="173"/>
      <c r="AX31" s="173"/>
      <c r="AY31" s="173"/>
      <c r="ALQ31" s="2" t="e">
        <v>#N/A</v>
      </c>
    </row>
    <row r="32" spans="1:1005" ht="15" x14ac:dyDescent="0.25">
      <c r="A32" s="208">
        <v>43983</v>
      </c>
      <c r="B32" s="141"/>
      <c r="C32" s="141"/>
      <c r="D32" s="166">
        <v>314.85000000000002</v>
      </c>
      <c r="E32" s="124">
        <v>464.18799999999999</v>
      </c>
      <c r="F32" s="124">
        <v>826.84</v>
      </c>
      <c r="G32" s="124">
        <v>479.42</v>
      </c>
      <c r="H32" s="124">
        <v>464.10199999999998</v>
      </c>
      <c r="I32" s="124">
        <v>342.35300000000001</v>
      </c>
      <c r="J32" s="124">
        <v>209.03800000000001</v>
      </c>
      <c r="K32" s="124">
        <v>173.56399999999999</v>
      </c>
      <c r="L32" s="124">
        <v>210.547</v>
      </c>
      <c r="M32" s="124">
        <v>330.20699999999999</v>
      </c>
      <c r="N32" s="124">
        <v>211.95400000000001</v>
      </c>
      <c r="O32" s="124">
        <v>476.59800000000001</v>
      </c>
      <c r="P32" s="124">
        <v>260.97199999999998</v>
      </c>
      <c r="Q32" s="124">
        <v>660.05700000000002</v>
      </c>
      <c r="R32" s="124">
        <v>357.39499999999998</v>
      </c>
      <c r="S32" s="124">
        <v>616.03399999999999</v>
      </c>
      <c r="T32" s="124">
        <v>251.77600000000001</v>
      </c>
      <c r="U32" s="124">
        <v>428.95699999999999</v>
      </c>
      <c r="V32" s="124">
        <v>183.458</v>
      </c>
      <c r="W32" s="124">
        <v>234.88900000000001</v>
      </c>
      <c r="X32" s="124">
        <v>63.122</v>
      </c>
      <c r="Y32" s="124">
        <v>246.75899999999999</v>
      </c>
      <c r="Z32" s="124">
        <v>172.05199999999999</v>
      </c>
      <c r="AA32" s="124">
        <v>341.35700000000003</v>
      </c>
      <c r="AB32" s="124">
        <v>234.16499999999999</v>
      </c>
      <c r="AC32" s="124">
        <v>232.13200000000001</v>
      </c>
      <c r="AD32" s="124">
        <v>593.80200000000002</v>
      </c>
      <c r="AE32" s="124">
        <v>326.10899999999998</v>
      </c>
      <c r="AF32" s="124">
        <v>305.32499999999999</v>
      </c>
      <c r="AG32" s="124">
        <v>530.01199999999994</v>
      </c>
      <c r="AH32" s="126">
        <v>62.469000000000001</v>
      </c>
      <c r="AI32" s="173">
        <v>165.45400000000001</v>
      </c>
      <c r="AJ32" s="173">
        <v>394.91399999999999</v>
      </c>
      <c r="AK32" s="173">
        <v>387.27499999999998</v>
      </c>
      <c r="AL32" s="173">
        <v>133.65899999999999</v>
      </c>
      <c r="AM32" s="173">
        <v>355.726</v>
      </c>
      <c r="AN32" s="173"/>
      <c r="AO32" s="173"/>
      <c r="AP32" s="173"/>
      <c r="AQ32" s="173"/>
      <c r="AR32" s="173"/>
      <c r="AS32" s="173"/>
      <c r="AT32" s="173"/>
      <c r="AU32" s="173"/>
      <c r="AV32" s="173"/>
      <c r="AW32" s="173"/>
      <c r="AX32" s="173"/>
      <c r="AY32" s="173"/>
      <c r="ALQ32" s="2" t="e">
        <v>#N/A</v>
      </c>
    </row>
    <row r="33" spans="1:1005" ht="15" x14ac:dyDescent="0.25">
      <c r="A33" s="208">
        <v>44013</v>
      </c>
      <c r="B33" s="143"/>
      <c r="C33" s="143"/>
      <c r="D33" s="144">
        <v>137.63</v>
      </c>
      <c r="E33" s="124">
        <v>247.99100000000001</v>
      </c>
      <c r="F33" s="124">
        <v>364.58800000000002</v>
      </c>
      <c r="G33" s="124">
        <v>146.774</v>
      </c>
      <c r="H33" s="124">
        <v>190.73099999999999</v>
      </c>
      <c r="I33" s="124">
        <v>109.21</v>
      </c>
      <c r="J33" s="124">
        <v>78.634</v>
      </c>
      <c r="K33" s="124">
        <v>71.701999999999998</v>
      </c>
      <c r="L33" s="124">
        <v>82.631</v>
      </c>
      <c r="M33" s="124">
        <v>147.096</v>
      </c>
      <c r="N33" s="124">
        <v>79.533000000000001</v>
      </c>
      <c r="O33" s="124">
        <v>219.09100000000001</v>
      </c>
      <c r="P33" s="124">
        <v>81.412999999999997</v>
      </c>
      <c r="Q33" s="124">
        <v>553.12099999999998</v>
      </c>
      <c r="R33" s="124">
        <v>135.29400000000001</v>
      </c>
      <c r="S33" s="124">
        <v>217.858</v>
      </c>
      <c r="T33" s="124">
        <v>117.47199999999999</v>
      </c>
      <c r="U33" s="124">
        <v>244.85300000000001</v>
      </c>
      <c r="V33" s="124">
        <v>56.38</v>
      </c>
      <c r="W33" s="124">
        <v>67.251999999999995</v>
      </c>
      <c r="X33" s="124">
        <v>24.887</v>
      </c>
      <c r="Y33" s="124">
        <v>70.222999999999999</v>
      </c>
      <c r="Z33" s="124">
        <v>62.694000000000003</v>
      </c>
      <c r="AA33" s="124">
        <v>133.17599999999999</v>
      </c>
      <c r="AB33" s="124">
        <v>85.463999999999999</v>
      </c>
      <c r="AC33" s="124">
        <v>78.89</v>
      </c>
      <c r="AD33" s="124">
        <v>242.35900000000001</v>
      </c>
      <c r="AE33" s="124">
        <v>165.24100000000001</v>
      </c>
      <c r="AF33" s="124">
        <v>88.617999999999995</v>
      </c>
      <c r="AG33" s="124">
        <v>239.74199999999999</v>
      </c>
      <c r="AH33" s="126">
        <v>29.544</v>
      </c>
      <c r="AI33" s="173">
        <v>57.832999999999998</v>
      </c>
      <c r="AJ33" s="173">
        <v>120.56399999999999</v>
      </c>
      <c r="AK33" s="173">
        <v>113.816</v>
      </c>
      <c r="AL33" s="173">
        <v>52.542000000000002</v>
      </c>
      <c r="AM33" s="173">
        <v>201.93299999999999</v>
      </c>
      <c r="AN33" s="173"/>
      <c r="AO33" s="173"/>
      <c r="AP33" s="173"/>
      <c r="AQ33" s="173"/>
      <c r="AR33" s="173"/>
      <c r="AS33" s="173"/>
      <c r="AT33" s="173"/>
      <c r="AU33" s="173"/>
      <c r="AV33" s="173"/>
      <c r="AW33" s="173"/>
      <c r="AX33" s="173"/>
      <c r="AY33" s="173"/>
      <c r="ALQ33" s="2" t="e">
        <v>#N/A</v>
      </c>
    </row>
    <row r="34" spans="1:1005" ht="15" x14ac:dyDescent="0.25">
      <c r="A34" s="208">
        <v>44044</v>
      </c>
      <c r="B34" s="141"/>
      <c r="C34" s="141"/>
      <c r="D34" s="144">
        <v>75.010000000000005</v>
      </c>
      <c r="E34" s="124">
        <v>93.332999999999998</v>
      </c>
      <c r="F34" s="124">
        <v>141.02799999999999</v>
      </c>
      <c r="G34" s="124">
        <v>68.135000000000005</v>
      </c>
      <c r="H34" s="124">
        <v>73.253</v>
      </c>
      <c r="I34" s="124">
        <v>62.655000000000001</v>
      </c>
      <c r="J34" s="124">
        <v>47.274000000000001</v>
      </c>
      <c r="K34" s="124">
        <v>53.557000000000002</v>
      </c>
      <c r="L34" s="124">
        <v>43.029000000000003</v>
      </c>
      <c r="M34" s="124">
        <v>62.014000000000003</v>
      </c>
      <c r="N34" s="124">
        <v>61.600999999999999</v>
      </c>
      <c r="O34" s="124">
        <v>75.956000000000003</v>
      </c>
      <c r="P34" s="124">
        <v>46.662999999999997</v>
      </c>
      <c r="Q34" s="124">
        <v>147.40600000000001</v>
      </c>
      <c r="R34" s="124">
        <v>58.753999999999998</v>
      </c>
      <c r="S34" s="124">
        <v>93.316000000000003</v>
      </c>
      <c r="T34" s="124">
        <v>55.585000000000001</v>
      </c>
      <c r="U34" s="124">
        <v>96.590999999999994</v>
      </c>
      <c r="V34" s="124">
        <v>45.88</v>
      </c>
      <c r="W34" s="124">
        <v>51.148000000000003</v>
      </c>
      <c r="X34" s="124">
        <v>20.428999999999998</v>
      </c>
      <c r="Y34" s="124">
        <v>42.613</v>
      </c>
      <c r="Z34" s="124">
        <v>39.497999999999998</v>
      </c>
      <c r="AA34" s="124">
        <v>62.673000000000002</v>
      </c>
      <c r="AB34" s="124">
        <v>60.316000000000003</v>
      </c>
      <c r="AC34" s="124">
        <v>53.674999999999997</v>
      </c>
      <c r="AD34" s="124">
        <v>87.129000000000005</v>
      </c>
      <c r="AE34" s="124">
        <v>62.817999999999998</v>
      </c>
      <c r="AF34" s="124">
        <v>53.555</v>
      </c>
      <c r="AG34" s="124">
        <v>74.593999999999994</v>
      </c>
      <c r="AH34" s="126">
        <v>29.524000000000001</v>
      </c>
      <c r="AI34" s="173">
        <v>41.125</v>
      </c>
      <c r="AJ34" s="173">
        <v>63.042000000000002</v>
      </c>
      <c r="AK34" s="173">
        <v>49.29</v>
      </c>
      <c r="AL34" s="173">
        <v>32.892000000000003</v>
      </c>
      <c r="AM34" s="173">
        <v>104.042</v>
      </c>
      <c r="AN34" s="173"/>
      <c r="AO34" s="173"/>
      <c r="AP34" s="173"/>
      <c r="AQ34" s="173"/>
      <c r="AR34" s="173"/>
      <c r="AS34" s="173"/>
      <c r="AT34" s="173"/>
      <c r="AU34" s="173"/>
      <c r="AV34" s="173"/>
      <c r="AW34" s="173"/>
      <c r="AX34" s="173"/>
      <c r="AY34" s="173"/>
      <c r="ALQ34" s="2" t="e">
        <v>#N/A</v>
      </c>
    </row>
    <row r="35" spans="1:1005" ht="15" x14ac:dyDescent="0.25">
      <c r="A35" s="208">
        <v>44075</v>
      </c>
      <c r="B35" s="141"/>
      <c r="C35" s="141"/>
      <c r="D35" s="144">
        <v>46.81</v>
      </c>
      <c r="E35" s="124">
        <v>48.81</v>
      </c>
      <c r="F35" s="124">
        <v>82.277000000000001</v>
      </c>
      <c r="G35" s="124">
        <v>71.971999999999994</v>
      </c>
      <c r="H35" s="124">
        <v>75.753</v>
      </c>
      <c r="I35" s="124">
        <v>49.078000000000003</v>
      </c>
      <c r="J35" s="124">
        <v>48.956000000000003</v>
      </c>
      <c r="K35" s="124">
        <v>38.427999999999997</v>
      </c>
      <c r="L35" s="124">
        <v>36.427</v>
      </c>
      <c r="M35" s="124">
        <v>40.972000000000001</v>
      </c>
      <c r="N35" s="124">
        <v>49.720999999999997</v>
      </c>
      <c r="O35" s="124">
        <v>64.873999999999995</v>
      </c>
      <c r="P35" s="124">
        <v>44.776000000000003</v>
      </c>
      <c r="Q35" s="124">
        <v>73.92</v>
      </c>
      <c r="R35" s="124">
        <v>48.781999999999996</v>
      </c>
      <c r="S35" s="124">
        <v>70.698999999999998</v>
      </c>
      <c r="T35" s="124">
        <v>40.277999999999999</v>
      </c>
      <c r="U35" s="124">
        <v>55.298999999999999</v>
      </c>
      <c r="V35" s="124">
        <v>39.006</v>
      </c>
      <c r="W35" s="124">
        <v>36.51</v>
      </c>
      <c r="X35" s="124">
        <v>24.302</v>
      </c>
      <c r="Y35" s="124">
        <v>65.173000000000002</v>
      </c>
      <c r="Z35" s="124">
        <v>45.734999999999999</v>
      </c>
      <c r="AA35" s="124">
        <v>42.328000000000003</v>
      </c>
      <c r="AB35" s="124">
        <v>45.625999999999998</v>
      </c>
      <c r="AC35" s="124">
        <v>55.6</v>
      </c>
      <c r="AD35" s="124">
        <v>55.064999999999998</v>
      </c>
      <c r="AE35" s="124">
        <v>45.341999999999999</v>
      </c>
      <c r="AF35" s="124">
        <v>34.500999999999998</v>
      </c>
      <c r="AG35" s="124">
        <v>47.456000000000003</v>
      </c>
      <c r="AH35" s="126">
        <v>26.655000000000001</v>
      </c>
      <c r="AI35" s="173">
        <v>62.186</v>
      </c>
      <c r="AJ35" s="173">
        <v>58.220999999999997</v>
      </c>
      <c r="AK35" s="173">
        <v>40.71</v>
      </c>
      <c r="AL35" s="173">
        <v>29.082000000000001</v>
      </c>
      <c r="AM35" s="173">
        <v>86.802000000000007</v>
      </c>
      <c r="AN35" s="173"/>
      <c r="AO35" s="173"/>
      <c r="AP35" s="173"/>
      <c r="AQ35" s="173"/>
      <c r="AR35" s="173"/>
      <c r="AS35" s="173"/>
      <c r="AT35" s="173"/>
      <c r="AU35" s="173"/>
      <c r="AV35" s="173"/>
      <c r="AW35" s="173"/>
      <c r="AX35" s="173"/>
      <c r="AY35" s="173"/>
      <c r="ALQ35" s="2" t="e">
        <v>#N/A</v>
      </c>
    </row>
    <row r="36" spans="1:1005" ht="15" x14ac:dyDescent="0.25">
      <c r="A36" s="208">
        <v>44105</v>
      </c>
      <c r="B36" s="141"/>
      <c r="C36" s="141"/>
      <c r="D36" s="142">
        <v>46.89</v>
      </c>
      <c r="E36" s="124">
        <v>41.314</v>
      </c>
      <c r="F36" s="124">
        <v>73.492000000000004</v>
      </c>
      <c r="G36" s="124">
        <v>101.898</v>
      </c>
      <c r="H36" s="124">
        <v>80.021000000000001</v>
      </c>
      <c r="I36" s="124">
        <v>39.808999999999997</v>
      </c>
      <c r="J36" s="124">
        <v>36.941000000000003</v>
      </c>
      <c r="K36" s="124">
        <v>36.843000000000004</v>
      </c>
      <c r="L36" s="124">
        <v>56.222000000000001</v>
      </c>
      <c r="M36" s="124">
        <v>34.598999999999997</v>
      </c>
      <c r="N36" s="124">
        <v>34.594000000000001</v>
      </c>
      <c r="O36" s="124">
        <v>55.761000000000003</v>
      </c>
      <c r="P36" s="124">
        <v>39.691000000000003</v>
      </c>
      <c r="Q36" s="124">
        <v>67.367999999999995</v>
      </c>
      <c r="R36" s="124">
        <v>59.442</v>
      </c>
      <c r="S36" s="124">
        <v>77.322999999999993</v>
      </c>
      <c r="T36" s="124">
        <v>47.39</v>
      </c>
      <c r="U36" s="124">
        <v>43.499000000000002</v>
      </c>
      <c r="V36" s="124">
        <v>34.488</v>
      </c>
      <c r="W36" s="124">
        <v>32.484999999999999</v>
      </c>
      <c r="X36" s="124">
        <v>34.447000000000003</v>
      </c>
      <c r="Y36" s="124">
        <v>40.238</v>
      </c>
      <c r="Z36" s="124">
        <v>41.564</v>
      </c>
      <c r="AA36" s="124">
        <v>59.405000000000001</v>
      </c>
      <c r="AB36" s="124">
        <v>78.498000000000005</v>
      </c>
      <c r="AC36" s="124">
        <v>51.683999999999997</v>
      </c>
      <c r="AD36" s="124">
        <v>48.545000000000002</v>
      </c>
      <c r="AE36" s="126">
        <v>44.756</v>
      </c>
      <c r="AF36" s="124">
        <v>34.880000000000003</v>
      </c>
      <c r="AG36" s="125">
        <v>46.591999999999999</v>
      </c>
      <c r="AH36" s="125">
        <v>24.803000000000001</v>
      </c>
      <c r="AI36" s="173">
        <v>57.692</v>
      </c>
      <c r="AJ36" s="173">
        <v>72.346999999999994</v>
      </c>
      <c r="AK36" s="173">
        <v>35.121000000000002</v>
      </c>
      <c r="AL36" s="173">
        <v>29.934000000000001</v>
      </c>
      <c r="AM36" s="173">
        <v>53.521999999999998</v>
      </c>
      <c r="AN36" s="173"/>
      <c r="AO36" s="173"/>
      <c r="AP36" s="173"/>
      <c r="AQ36" s="173"/>
      <c r="AR36" s="173"/>
      <c r="AS36" s="173"/>
      <c r="AT36" s="173"/>
      <c r="AU36" s="173"/>
      <c r="AV36" s="173"/>
      <c r="AW36" s="173"/>
      <c r="AX36" s="173"/>
      <c r="AY36" s="173"/>
      <c r="ALQ36" s="2" t="e">
        <v>#N/A</v>
      </c>
    </row>
    <row r="37" spans="1:1005" ht="15" x14ac:dyDescent="0.25">
      <c r="A37" s="208">
        <v>44136</v>
      </c>
      <c r="B37" s="142"/>
      <c r="C37" s="142"/>
      <c r="D37" s="142">
        <v>38.090000000000003</v>
      </c>
      <c r="E37" s="124">
        <v>35.149000000000001</v>
      </c>
      <c r="F37" s="124">
        <v>57.847999999999999</v>
      </c>
      <c r="G37" s="124">
        <v>59.447000000000003</v>
      </c>
      <c r="H37" s="124">
        <v>55.959000000000003</v>
      </c>
      <c r="I37" s="124">
        <v>38.040999999999997</v>
      </c>
      <c r="J37" s="124">
        <v>28.472000000000001</v>
      </c>
      <c r="K37" s="124">
        <v>29.401</v>
      </c>
      <c r="L37" s="124">
        <v>47.081000000000003</v>
      </c>
      <c r="M37" s="124">
        <v>31.817</v>
      </c>
      <c r="N37" s="124">
        <v>29.175999999999998</v>
      </c>
      <c r="O37" s="124">
        <v>43.526000000000003</v>
      </c>
      <c r="P37" s="124">
        <v>35.843000000000004</v>
      </c>
      <c r="Q37" s="124">
        <v>50.606000000000002</v>
      </c>
      <c r="R37" s="124">
        <v>43.704000000000001</v>
      </c>
      <c r="S37" s="124">
        <v>52.722000000000001</v>
      </c>
      <c r="T37" s="124">
        <v>39.933999999999997</v>
      </c>
      <c r="U37" s="124">
        <v>35.156999999999996</v>
      </c>
      <c r="V37" s="124">
        <v>29.664999999999999</v>
      </c>
      <c r="W37" s="124">
        <v>31.501999999999999</v>
      </c>
      <c r="X37" s="124">
        <v>21.021999999999998</v>
      </c>
      <c r="Y37" s="124">
        <v>28.998000000000001</v>
      </c>
      <c r="Z37" s="124">
        <v>36.158000000000001</v>
      </c>
      <c r="AA37" s="124">
        <v>43.581000000000003</v>
      </c>
      <c r="AB37" s="124">
        <v>49.386000000000003</v>
      </c>
      <c r="AC37" s="124">
        <v>37.843000000000004</v>
      </c>
      <c r="AD37" s="124">
        <v>42.048999999999999</v>
      </c>
      <c r="AE37" s="126">
        <v>41.298999999999999</v>
      </c>
      <c r="AF37" s="124">
        <v>34.325000000000003</v>
      </c>
      <c r="AG37" s="125">
        <v>38.191000000000003</v>
      </c>
      <c r="AH37" s="125">
        <v>21.125</v>
      </c>
      <c r="AI37" s="173">
        <v>34.088000000000001</v>
      </c>
      <c r="AJ37" s="173">
        <v>43.597999999999999</v>
      </c>
      <c r="AK37" s="173">
        <v>33.018000000000001</v>
      </c>
      <c r="AL37" s="173">
        <v>28.204000000000001</v>
      </c>
      <c r="AM37" s="173">
        <v>36.695999999999998</v>
      </c>
      <c r="AN37" s="173"/>
      <c r="AO37" s="173"/>
      <c r="AP37" s="173"/>
      <c r="AQ37" s="173"/>
      <c r="AR37" s="173"/>
      <c r="AS37" s="173"/>
      <c r="AT37" s="173"/>
      <c r="AU37" s="173"/>
      <c r="AV37" s="173"/>
      <c r="AW37" s="173"/>
      <c r="AX37" s="173"/>
      <c r="AY37" s="173"/>
      <c r="ALQ37" s="2" t="e">
        <v>#N/A</v>
      </c>
    </row>
    <row r="38" spans="1:1005" ht="15" x14ac:dyDescent="0.25">
      <c r="A38" s="208">
        <v>44166</v>
      </c>
      <c r="B38" s="142"/>
      <c r="C38" s="142"/>
      <c r="D38" s="142">
        <v>32.43</v>
      </c>
      <c r="E38" s="124">
        <v>33.664000000000001</v>
      </c>
      <c r="F38" s="124">
        <v>49.648000000000003</v>
      </c>
      <c r="G38" s="124">
        <v>43.558</v>
      </c>
      <c r="H38" s="124">
        <v>42.924999999999997</v>
      </c>
      <c r="I38" s="124">
        <v>33.857999999999997</v>
      </c>
      <c r="J38" s="124">
        <v>26.045000000000002</v>
      </c>
      <c r="K38" s="124">
        <v>26.396999999999998</v>
      </c>
      <c r="L38" s="124">
        <v>33.265000000000001</v>
      </c>
      <c r="M38" s="124">
        <v>29.103000000000002</v>
      </c>
      <c r="N38" s="124">
        <v>27.029</v>
      </c>
      <c r="O38" s="124">
        <v>38.048000000000002</v>
      </c>
      <c r="P38" s="124">
        <v>30.806000000000001</v>
      </c>
      <c r="Q38" s="124">
        <v>46.009</v>
      </c>
      <c r="R38" s="124">
        <v>38.32</v>
      </c>
      <c r="S38" s="124">
        <v>42.665999999999997</v>
      </c>
      <c r="T38" s="124">
        <v>36.814</v>
      </c>
      <c r="U38" s="124">
        <v>32.520000000000003</v>
      </c>
      <c r="V38" s="124">
        <v>26.597000000000001</v>
      </c>
      <c r="W38" s="124">
        <v>27.318000000000001</v>
      </c>
      <c r="X38" s="124">
        <v>17.678000000000001</v>
      </c>
      <c r="Y38" s="124">
        <v>27.042000000000002</v>
      </c>
      <c r="Z38" s="124">
        <v>28.646000000000001</v>
      </c>
      <c r="AA38" s="124">
        <v>33.226999999999997</v>
      </c>
      <c r="AB38" s="124">
        <v>34.957000000000001</v>
      </c>
      <c r="AC38" s="124">
        <v>29.452999999999999</v>
      </c>
      <c r="AD38" s="124">
        <v>38.405000000000001</v>
      </c>
      <c r="AE38" s="126">
        <v>34.479999999999997</v>
      </c>
      <c r="AF38" s="124">
        <v>29.199000000000002</v>
      </c>
      <c r="AG38" s="125">
        <v>34.225000000000001</v>
      </c>
      <c r="AH38" s="125">
        <v>19.748000000000001</v>
      </c>
      <c r="AI38" s="173">
        <v>26.372</v>
      </c>
      <c r="AJ38" s="173">
        <v>33.719000000000001</v>
      </c>
      <c r="AK38" s="173">
        <v>31.273</v>
      </c>
      <c r="AL38" s="173">
        <v>22.86</v>
      </c>
      <c r="AM38" s="173">
        <v>32.314999999999998</v>
      </c>
      <c r="AN38" s="173"/>
      <c r="AO38" s="173"/>
      <c r="AP38" s="173"/>
      <c r="AQ38" s="173"/>
      <c r="AR38" s="173"/>
      <c r="AS38" s="173"/>
      <c r="AT38" s="173"/>
      <c r="AU38" s="173"/>
      <c r="AV38" s="173"/>
      <c r="AW38" s="173"/>
      <c r="AX38" s="173"/>
      <c r="AY38" s="173"/>
      <c r="ALQ38" s="2" t="e">
        <v>#N/A</v>
      </c>
    </row>
    <row r="39" spans="1:1005" ht="15" x14ac:dyDescent="0.25">
      <c r="A39" s="208">
        <v>44197</v>
      </c>
      <c r="B39" s="142"/>
      <c r="C39" s="142"/>
      <c r="D39" s="142">
        <v>31.25</v>
      </c>
      <c r="E39" s="124">
        <v>32.189</v>
      </c>
      <c r="F39" s="124">
        <v>44.351999999999997</v>
      </c>
      <c r="G39" s="124">
        <v>37.820999999999998</v>
      </c>
      <c r="H39" s="124">
        <v>36.024000000000001</v>
      </c>
      <c r="I39" s="124">
        <v>30.122</v>
      </c>
      <c r="J39" s="124">
        <v>23.443000000000001</v>
      </c>
      <c r="K39" s="124">
        <v>23.672999999999998</v>
      </c>
      <c r="L39" s="124">
        <v>26.414000000000001</v>
      </c>
      <c r="M39" s="124">
        <v>25.614999999999998</v>
      </c>
      <c r="N39" s="124">
        <v>24.625</v>
      </c>
      <c r="O39" s="124">
        <v>34.142000000000003</v>
      </c>
      <c r="P39" s="124">
        <v>27.52</v>
      </c>
      <c r="Q39" s="124">
        <v>40.22</v>
      </c>
      <c r="R39" s="124">
        <v>33.113</v>
      </c>
      <c r="S39" s="124">
        <v>38.292000000000002</v>
      </c>
      <c r="T39" s="124">
        <v>31.925999999999998</v>
      </c>
      <c r="U39" s="124">
        <v>31.565999999999999</v>
      </c>
      <c r="V39" s="124">
        <v>23.805</v>
      </c>
      <c r="W39" s="124">
        <v>24.251000000000001</v>
      </c>
      <c r="X39" s="124">
        <v>15.878</v>
      </c>
      <c r="Y39" s="124">
        <v>23.962</v>
      </c>
      <c r="Z39" s="124">
        <v>29.219000000000001</v>
      </c>
      <c r="AA39" s="124">
        <v>28.837</v>
      </c>
      <c r="AB39" s="124">
        <v>31.167000000000002</v>
      </c>
      <c r="AC39" s="124">
        <v>25.605</v>
      </c>
      <c r="AD39" s="124">
        <v>34.768000000000001</v>
      </c>
      <c r="AE39" s="126">
        <v>30.37</v>
      </c>
      <c r="AF39" s="124">
        <v>25.946999999999999</v>
      </c>
      <c r="AG39" s="125">
        <v>31.244</v>
      </c>
      <c r="AH39" s="125">
        <v>17.856000000000002</v>
      </c>
      <c r="AI39" s="173">
        <v>22.984000000000002</v>
      </c>
      <c r="AJ39" s="173">
        <v>29.545000000000002</v>
      </c>
      <c r="AK39" s="173">
        <v>28.568000000000001</v>
      </c>
      <c r="AL39" s="173">
        <v>19.53</v>
      </c>
      <c r="AM39" s="173">
        <v>29.058</v>
      </c>
      <c r="AN39" s="173"/>
      <c r="AO39" s="173"/>
      <c r="AP39" s="173"/>
      <c r="AQ39" s="173"/>
      <c r="AR39" s="173"/>
      <c r="AS39" s="173"/>
      <c r="AT39" s="173"/>
      <c r="AU39" s="173"/>
      <c r="AV39" s="173"/>
      <c r="AW39" s="173"/>
      <c r="AX39" s="173"/>
      <c r="AY39" s="173"/>
      <c r="ALQ39" s="2" t="e">
        <v>#N/A</v>
      </c>
    </row>
    <row r="40" spans="1:1005" ht="15" x14ac:dyDescent="0.25">
      <c r="A40" s="208">
        <v>44228</v>
      </c>
      <c r="B40" s="142"/>
      <c r="C40" s="142"/>
      <c r="D40" s="142">
        <v>28.83</v>
      </c>
      <c r="E40" s="124">
        <v>25.041</v>
      </c>
      <c r="F40" s="124">
        <v>36.96</v>
      </c>
      <c r="G40" s="124">
        <v>48.093000000000004</v>
      </c>
      <c r="H40" s="124">
        <v>33.344999999999999</v>
      </c>
      <c r="I40" s="124">
        <v>24.805</v>
      </c>
      <c r="J40" s="124">
        <v>19.399000000000001</v>
      </c>
      <c r="K40" s="124">
        <v>20.309999999999999</v>
      </c>
      <c r="L40" s="124">
        <v>23.01</v>
      </c>
      <c r="M40" s="124">
        <v>22.224</v>
      </c>
      <c r="N40" s="124">
        <v>22.469000000000001</v>
      </c>
      <c r="O40" s="124">
        <v>27.914000000000001</v>
      </c>
      <c r="P40" s="124">
        <v>27.832999999999998</v>
      </c>
      <c r="Q40" s="124">
        <v>36.572000000000003</v>
      </c>
      <c r="R40" s="124">
        <v>26.902999999999999</v>
      </c>
      <c r="S40" s="124">
        <v>32.895000000000003</v>
      </c>
      <c r="T40" s="124">
        <v>31.067</v>
      </c>
      <c r="U40" s="124">
        <v>31.312999999999999</v>
      </c>
      <c r="V40" s="124">
        <v>23.43</v>
      </c>
      <c r="W40" s="124">
        <v>19.923999999999999</v>
      </c>
      <c r="X40" s="124">
        <v>19.311</v>
      </c>
      <c r="Y40" s="124">
        <v>20.003</v>
      </c>
      <c r="Z40" s="124">
        <v>24.936</v>
      </c>
      <c r="AA40" s="124">
        <v>23.359000000000002</v>
      </c>
      <c r="AB40" s="124">
        <v>29.096</v>
      </c>
      <c r="AC40" s="124">
        <v>20.893000000000001</v>
      </c>
      <c r="AD40" s="124">
        <v>30.495000000000001</v>
      </c>
      <c r="AE40" s="126">
        <v>24.905000000000001</v>
      </c>
      <c r="AF40" s="124">
        <v>21.138000000000002</v>
      </c>
      <c r="AG40" s="125">
        <v>26.076000000000001</v>
      </c>
      <c r="AH40" s="125">
        <v>14.85</v>
      </c>
      <c r="AI40" s="173">
        <v>23.140999999999998</v>
      </c>
      <c r="AJ40" s="173">
        <v>29.699000000000002</v>
      </c>
      <c r="AK40" s="173">
        <v>24.524999999999999</v>
      </c>
      <c r="AL40" s="173">
        <v>16.422000000000001</v>
      </c>
      <c r="AM40" s="173">
        <v>24.527999999999999</v>
      </c>
      <c r="AN40" s="173"/>
      <c r="AO40" s="173"/>
      <c r="AP40" s="173"/>
      <c r="AQ40" s="173"/>
      <c r="AR40" s="173"/>
      <c r="AS40" s="173"/>
      <c r="AT40" s="173"/>
      <c r="AU40" s="173"/>
      <c r="AV40" s="173"/>
      <c r="AW40" s="173"/>
      <c r="AX40" s="173"/>
      <c r="AY40" s="173"/>
      <c r="ALQ40" s="2" t="e">
        <v>#N/A</v>
      </c>
    </row>
    <row r="41" spans="1:1005" ht="15" x14ac:dyDescent="0.25">
      <c r="A41" s="208">
        <v>44256</v>
      </c>
      <c r="B41" s="142"/>
      <c r="C41" s="142"/>
      <c r="D41" s="142">
        <v>46.35</v>
      </c>
      <c r="E41" s="124">
        <v>25.942</v>
      </c>
      <c r="F41" s="124">
        <v>55.243000000000002</v>
      </c>
      <c r="G41" s="124">
        <v>90.05</v>
      </c>
      <c r="H41" s="124">
        <v>40.36</v>
      </c>
      <c r="I41" s="124">
        <v>37.119999999999997</v>
      </c>
      <c r="J41" s="124">
        <v>54.759</v>
      </c>
      <c r="K41" s="124">
        <v>33.197000000000003</v>
      </c>
      <c r="L41" s="124">
        <v>34.313000000000002</v>
      </c>
      <c r="M41" s="124">
        <v>38.777999999999999</v>
      </c>
      <c r="N41" s="124">
        <v>41.81</v>
      </c>
      <c r="O41" s="124">
        <v>51.265000000000001</v>
      </c>
      <c r="P41" s="124">
        <v>62.862000000000002</v>
      </c>
      <c r="Q41" s="124">
        <v>50.652000000000001</v>
      </c>
      <c r="R41" s="124">
        <v>54.625</v>
      </c>
      <c r="S41" s="124">
        <v>53.006999999999998</v>
      </c>
      <c r="T41" s="124">
        <v>44.204000000000001</v>
      </c>
      <c r="U41" s="124">
        <v>38.119999999999997</v>
      </c>
      <c r="V41" s="124">
        <v>36.985999999999997</v>
      </c>
      <c r="W41" s="124">
        <v>25.2</v>
      </c>
      <c r="X41" s="124">
        <v>32.530999999999999</v>
      </c>
      <c r="Y41" s="124">
        <v>60.685000000000002</v>
      </c>
      <c r="Z41" s="124">
        <v>30.434999999999999</v>
      </c>
      <c r="AA41" s="124">
        <v>33.692</v>
      </c>
      <c r="AB41" s="124">
        <v>79.751000000000005</v>
      </c>
      <c r="AC41" s="124">
        <v>23.64</v>
      </c>
      <c r="AD41" s="124">
        <v>60.244999999999997</v>
      </c>
      <c r="AE41" s="126">
        <v>30.327000000000002</v>
      </c>
      <c r="AF41" s="124">
        <v>39.984999999999999</v>
      </c>
      <c r="AG41" s="125">
        <v>53.308</v>
      </c>
      <c r="AH41" s="125">
        <v>24.047000000000001</v>
      </c>
      <c r="AI41" s="173">
        <v>26.914999999999999</v>
      </c>
      <c r="AJ41" s="173">
        <v>54.323999999999998</v>
      </c>
      <c r="AK41" s="173">
        <v>27.843</v>
      </c>
      <c r="AL41" s="173">
        <v>29.361000000000001</v>
      </c>
      <c r="AM41" s="173">
        <v>39.540999999999997</v>
      </c>
      <c r="AN41" s="173"/>
      <c r="AO41" s="173"/>
      <c r="AP41" s="173"/>
      <c r="AQ41" s="173"/>
      <c r="AR41" s="173"/>
      <c r="AS41" s="173"/>
      <c r="AT41" s="173"/>
      <c r="AU41" s="173"/>
      <c r="AV41" s="173"/>
      <c r="AW41" s="173"/>
      <c r="AX41" s="173"/>
      <c r="AY41" s="173"/>
      <c r="ALQ41" s="2" t="e">
        <v>#N/A</v>
      </c>
    </row>
    <row r="42" spans="1:1005" ht="15" x14ac:dyDescent="0.25">
      <c r="A42" s="208">
        <v>44287</v>
      </c>
      <c r="B42" s="142"/>
      <c r="C42" s="142"/>
      <c r="D42" s="142">
        <v>100.63</v>
      </c>
      <c r="E42" s="124">
        <v>59.851999999999997</v>
      </c>
      <c r="F42" s="125">
        <v>125.861</v>
      </c>
      <c r="G42" s="125">
        <v>155.93799999999999</v>
      </c>
      <c r="H42" s="125">
        <v>122.039</v>
      </c>
      <c r="I42" s="125">
        <v>84.227999999999994</v>
      </c>
      <c r="J42" s="125">
        <v>137.874</v>
      </c>
      <c r="K42" s="125">
        <v>76.816000000000003</v>
      </c>
      <c r="L42" s="125">
        <v>66.06</v>
      </c>
      <c r="M42" s="125">
        <v>100.81</v>
      </c>
      <c r="N42" s="125">
        <v>120.679</v>
      </c>
      <c r="O42" s="125">
        <v>99.61</v>
      </c>
      <c r="P42" s="125">
        <v>75.67</v>
      </c>
      <c r="Q42" s="125">
        <v>117.34399999999999</v>
      </c>
      <c r="R42" s="125">
        <v>115.878</v>
      </c>
      <c r="S42" s="125">
        <v>84.427999999999997</v>
      </c>
      <c r="T42" s="125">
        <v>59.917000000000002</v>
      </c>
      <c r="U42" s="125">
        <v>100.66500000000001</v>
      </c>
      <c r="V42" s="125">
        <v>76.777000000000001</v>
      </c>
      <c r="W42" s="125">
        <v>66.581999999999994</v>
      </c>
      <c r="X42" s="125">
        <v>65.844999999999999</v>
      </c>
      <c r="Y42" s="125">
        <v>128.601</v>
      </c>
      <c r="Z42" s="125">
        <v>80.225999999999999</v>
      </c>
      <c r="AA42" s="125">
        <v>109.979</v>
      </c>
      <c r="AB42" s="125">
        <v>115.294</v>
      </c>
      <c r="AC42" s="125">
        <v>83.39</v>
      </c>
      <c r="AD42" s="125">
        <v>101.735</v>
      </c>
      <c r="AE42" s="126">
        <v>78.403000000000006</v>
      </c>
      <c r="AF42" s="125">
        <v>92.95</v>
      </c>
      <c r="AG42" s="125">
        <v>112.129</v>
      </c>
      <c r="AH42" s="125">
        <v>54.911000000000001</v>
      </c>
      <c r="AI42" s="173">
        <v>64.954999999999998</v>
      </c>
      <c r="AJ42" s="173">
        <v>96.906999999999996</v>
      </c>
      <c r="AK42" s="173">
        <v>67.245000000000005</v>
      </c>
      <c r="AL42" s="173">
        <v>51.848999999999997</v>
      </c>
      <c r="AM42" s="173">
        <v>48.055</v>
      </c>
      <c r="AN42" s="173"/>
      <c r="AO42" s="173"/>
      <c r="AP42" s="173"/>
      <c r="AQ42" s="173"/>
      <c r="AR42" s="173"/>
      <c r="AS42" s="173"/>
      <c r="AT42" s="173"/>
      <c r="AU42" s="173"/>
      <c r="AV42" s="173"/>
      <c r="AW42" s="173"/>
      <c r="AX42" s="173"/>
      <c r="AY42" s="173"/>
      <c r="ALQ42" s="2" t="e">
        <v>#N/A</v>
      </c>
    </row>
    <row r="43" spans="1:1005" ht="15" x14ac:dyDescent="0.25">
      <c r="A43" s="208">
        <v>44317</v>
      </c>
      <c r="B43" s="142"/>
      <c r="C43" s="142"/>
      <c r="D43" s="142">
        <v>281.23</v>
      </c>
      <c r="E43" s="124">
        <v>601.61199999999997</v>
      </c>
      <c r="F43" s="125">
        <v>480.73</v>
      </c>
      <c r="G43" s="125">
        <v>400.21899999999999</v>
      </c>
      <c r="H43" s="125">
        <v>390.15</v>
      </c>
      <c r="I43" s="125">
        <v>182.874</v>
      </c>
      <c r="J43" s="125">
        <v>223.5</v>
      </c>
      <c r="K43" s="125">
        <v>144.905</v>
      </c>
      <c r="L43" s="125">
        <v>207.107</v>
      </c>
      <c r="M43" s="125">
        <v>250.51300000000001</v>
      </c>
      <c r="N43" s="125">
        <v>349.96600000000001</v>
      </c>
      <c r="O43" s="125">
        <v>261.20999999999998</v>
      </c>
      <c r="P43" s="125">
        <v>250.666</v>
      </c>
      <c r="Q43" s="125">
        <v>431.24599999999998</v>
      </c>
      <c r="R43" s="125">
        <v>419.791</v>
      </c>
      <c r="S43" s="125">
        <v>262.50900000000001</v>
      </c>
      <c r="T43" s="125">
        <v>273.56700000000001</v>
      </c>
      <c r="U43" s="125">
        <v>278.49400000000003</v>
      </c>
      <c r="V43" s="125">
        <v>304.94799999999998</v>
      </c>
      <c r="W43" s="125">
        <v>84.754999999999995</v>
      </c>
      <c r="X43" s="125">
        <v>184.376</v>
      </c>
      <c r="Y43" s="125">
        <v>268.096</v>
      </c>
      <c r="Z43" s="125">
        <v>312.74299999999999</v>
      </c>
      <c r="AA43" s="125">
        <v>258.28199999999998</v>
      </c>
      <c r="AB43" s="125">
        <v>303.51499999999999</v>
      </c>
      <c r="AC43" s="125">
        <v>353.07</v>
      </c>
      <c r="AD43" s="125">
        <v>340.95400000000001</v>
      </c>
      <c r="AE43" s="126">
        <v>145.97999999999999</v>
      </c>
      <c r="AF43" s="125">
        <v>213.63800000000001</v>
      </c>
      <c r="AG43" s="125">
        <v>151.55000000000001</v>
      </c>
      <c r="AH43" s="125">
        <v>127.40600000000001</v>
      </c>
      <c r="AI43" s="173">
        <v>278.73</v>
      </c>
      <c r="AJ43" s="173">
        <v>233.88300000000001</v>
      </c>
      <c r="AK43" s="173">
        <v>128.773</v>
      </c>
      <c r="AL43" s="173">
        <v>191.708</v>
      </c>
      <c r="AM43" s="173">
        <v>178.387</v>
      </c>
      <c r="AN43" s="173"/>
      <c r="AO43" s="173"/>
      <c r="AP43" s="173"/>
      <c r="AQ43" s="173"/>
      <c r="AR43" s="173"/>
      <c r="AS43" s="173"/>
      <c r="AT43" s="173"/>
      <c r="AU43" s="173"/>
      <c r="AV43" s="173"/>
      <c r="AW43" s="173"/>
      <c r="AX43" s="173"/>
      <c r="AY43" s="173"/>
      <c r="ALQ43" s="2" t="e">
        <v>#N/A</v>
      </c>
    </row>
    <row r="44" spans="1:1005" ht="15" x14ac:dyDescent="0.25">
      <c r="A44" s="208">
        <v>44348</v>
      </c>
      <c r="B44" s="142"/>
      <c r="C44" s="142"/>
      <c r="D44" s="142">
        <v>314.85000000000002</v>
      </c>
      <c r="E44" s="124">
        <v>828.76499999999999</v>
      </c>
      <c r="F44" s="125">
        <v>478.495</v>
      </c>
      <c r="G44" s="125">
        <v>465.536</v>
      </c>
      <c r="H44" s="125">
        <v>342.13499999999999</v>
      </c>
      <c r="I44" s="125">
        <v>209.55600000000001</v>
      </c>
      <c r="J44" s="125">
        <v>174.65</v>
      </c>
      <c r="K44" s="125">
        <v>210.94</v>
      </c>
      <c r="L44" s="125">
        <v>332.52300000000002</v>
      </c>
      <c r="M44" s="125">
        <v>211.24600000000001</v>
      </c>
      <c r="N44" s="125">
        <v>477.06200000000001</v>
      </c>
      <c r="O44" s="125">
        <v>260.71499999999997</v>
      </c>
      <c r="P44" s="125">
        <v>648.29300000000001</v>
      </c>
      <c r="Q44" s="125">
        <v>356.89800000000002</v>
      </c>
      <c r="R44" s="125">
        <v>616.10799999999995</v>
      </c>
      <c r="S44" s="125">
        <v>252.28200000000001</v>
      </c>
      <c r="T44" s="125">
        <v>431.38499999999999</v>
      </c>
      <c r="U44" s="125">
        <v>183.66200000000001</v>
      </c>
      <c r="V44" s="125">
        <v>235.21899999999999</v>
      </c>
      <c r="W44" s="125">
        <v>62.875999999999998</v>
      </c>
      <c r="X44" s="125">
        <v>256.346</v>
      </c>
      <c r="Y44" s="125">
        <v>171.553</v>
      </c>
      <c r="Z44" s="125">
        <v>340.79700000000003</v>
      </c>
      <c r="AA44" s="125">
        <v>234.154</v>
      </c>
      <c r="AB44" s="125">
        <v>236.24299999999999</v>
      </c>
      <c r="AC44" s="125">
        <v>594.97500000000002</v>
      </c>
      <c r="AD44" s="125">
        <v>325.84899999999999</v>
      </c>
      <c r="AE44" s="126">
        <v>306.94900000000001</v>
      </c>
      <c r="AF44" s="125">
        <v>528.24099999999999</v>
      </c>
      <c r="AG44" s="125">
        <v>62.396999999999998</v>
      </c>
      <c r="AH44" s="125">
        <v>166.85</v>
      </c>
      <c r="AI44" s="173">
        <v>394.488</v>
      </c>
      <c r="AJ44" s="173">
        <v>387.90100000000001</v>
      </c>
      <c r="AK44" s="173">
        <v>134.17500000000001</v>
      </c>
      <c r="AL44" s="173">
        <v>356.20800000000003</v>
      </c>
      <c r="AM44" s="173">
        <v>464.43299999999999</v>
      </c>
      <c r="AN44" s="173"/>
      <c r="AO44" s="173"/>
      <c r="AP44" s="173"/>
      <c r="AQ44" s="173"/>
      <c r="AR44" s="173"/>
      <c r="AS44" s="173"/>
      <c r="AT44" s="173"/>
      <c r="AU44" s="173"/>
      <c r="AV44" s="173"/>
      <c r="AW44" s="173"/>
      <c r="AX44" s="173"/>
      <c r="AY44" s="173"/>
      <c r="ALQ44" s="2" t="e">
        <v>#N/A</v>
      </c>
    </row>
    <row r="45" spans="1:1005" ht="15" x14ac:dyDescent="0.25">
      <c r="A45" s="208">
        <v>44378</v>
      </c>
      <c r="B45" s="142"/>
      <c r="C45" s="142"/>
      <c r="D45" s="142">
        <v>137.63</v>
      </c>
      <c r="E45" s="124">
        <v>364.69099999999997</v>
      </c>
      <c r="F45" s="124">
        <v>146.19900000000001</v>
      </c>
      <c r="G45" s="125">
        <v>191.55099999999999</v>
      </c>
      <c r="H45" s="125">
        <v>114.09399999999999</v>
      </c>
      <c r="I45" s="125">
        <v>78.956000000000003</v>
      </c>
      <c r="J45" s="125">
        <v>72.135999999999996</v>
      </c>
      <c r="K45" s="125">
        <v>82.563999999999993</v>
      </c>
      <c r="L45" s="125">
        <v>151.86000000000001</v>
      </c>
      <c r="M45" s="125">
        <v>78.945999999999998</v>
      </c>
      <c r="N45" s="125">
        <v>218.983</v>
      </c>
      <c r="O45" s="125">
        <v>81.123999999999995</v>
      </c>
      <c r="P45" s="125">
        <v>566.83600000000001</v>
      </c>
      <c r="Q45" s="125">
        <v>135.03200000000001</v>
      </c>
      <c r="R45" s="125">
        <v>217.55699999999999</v>
      </c>
      <c r="S45" s="125">
        <v>117.717</v>
      </c>
      <c r="T45" s="125">
        <v>254.126</v>
      </c>
      <c r="U45" s="125">
        <v>56.387</v>
      </c>
      <c r="V45" s="125">
        <v>67.216999999999999</v>
      </c>
      <c r="W45" s="125">
        <v>24.731000000000002</v>
      </c>
      <c r="X45" s="125">
        <v>72.262</v>
      </c>
      <c r="Y45" s="125">
        <v>62.173999999999999</v>
      </c>
      <c r="Z45" s="125">
        <v>132.708</v>
      </c>
      <c r="AA45" s="125">
        <v>85.366</v>
      </c>
      <c r="AB45" s="125">
        <v>80.983000000000004</v>
      </c>
      <c r="AC45" s="125">
        <v>242.22800000000001</v>
      </c>
      <c r="AD45" s="125">
        <v>164.84299999999999</v>
      </c>
      <c r="AE45" s="126">
        <v>89.602999999999994</v>
      </c>
      <c r="AF45" s="125">
        <v>249.691</v>
      </c>
      <c r="AG45" s="125">
        <v>29.352</v>
      </c>
      <c r="AH45" s="125">
        <v>58.502000000000002</v>
      </c>
      <c r="AI45" s="173">
        <v>120.173</v>
      </c>
      <c r="AJ45" s="173">
        <v>117.039</v>
      </c>
      <c r="AK45" s="173">
        <v>52.817999999999998</v>
      </c>
      <c r="AL45" s="173">
        <v>201.642</v>
      </c>
      <c r="AM45" s="173">
        <v>256.154</v>
      </c>
      <c r="AN45" s="173"/>
      <c r="AO45" s="173"/>
      <c r="AP45" s="173"/>
      <c r="AQ45" s="173"/>
      <c r="AR45" s="173"/>
      <c r="AS45" s="173"/>
      <c r="AT45" s="173"/>
      <c r="AU45" s="173"/>
      <c r="AV45" s="173"/>
      <c r="AW45" s="173"/>
      <c r="AX45" s="173"/>
      <c r="AY45" s="173"/>
      <c r="ALQ45" s="2" t="e">
        <v>#N/A</v>
      </c>
    </row>
    <row r="46" spans="1:1005" ht="15" x14ac:dyDescent="0.25">
      <c r="A46" s="208">
        <v>44409</v>
      </c>
      <c r="B46" s="142"/>
      <c r="C46" s="142"/>
      <c r="D46" s="142">
        <v>75.010000000000005</v>
      </c>
      <c r="E46" s="124">
        <v>141.071</v>
      </c>
      <c r="F46" s="124">
        <v>67.882999999999996</v>
      </c>
      <c r="G46" s="125">
        <v>74.227000000000004</v>
      </c>
      <c r="H46" s="125">
        <v>63.091999999999999</v>
      </c>
      <c r="I46" s="125">
        <v>47.62</v>
      </c>
      <c r="J46" s="125">
        <v>54.034999999999997</v>
      </c>
      <c r="K46" s="125">
        <v>43.145000000000003</v>
      </c>
      <c r="L46" s="125">
        <v>63.265999999999998</v>
      </c>
      <c r="M46" s="125">
        <v>61.156999999999996</v>
      </c>
      <c r="N46" s="125">
        <v>75.959999999999994</v>
      </c>
      <c r="O46" s="125">
        <v>46.542000000000002</v>
      </c>
      <c r="P46" s="125">
        <v>152.98099999999999</v>
      </c>
      <c r="Q46" s="125">
        <v>58.734000000000002</v>
      </c>
      <c r="R46" s="125">
        <v>93.269000000000005</v>
      </c>
      <c r="S46" s="125">
        <v>56.034999999999997</v>
      </c>
      <c r="T46" s="125">
        <v>100.36799999999999</v>
      </c>
      <c r="U46" s="125">
        <v>45.987000000000002</v>
      </c>
      <c r="V46" s="125">
        <v>51.277000000000001</v>
      </c>
      <c r="W46" s="125">
        <v>20.356999999999999</v>
      </c>
      <c r="X46" s="125">
        <v>42.765000000000001</v>
      </c>
      <c r="Y46" s="125">
        <v>39.125</v>
      </c>
      <c r="Z46" s="125">
        <v>62.424999999999997</v>
      </c>
      <c r="AA46" s="125">
        <v>60.475999999999999</v>
      </c>
      <c r="AB46" s="125">
        <v>54.557000000000002</v>
      </c>
      <c r="AC46" s="125">
        <v>87.128</v>
      </c>
      <c r="AD46" s="125">
        <v>62.731999999999999</v>
      </c>
      <c r="AE46" s="126">
        <v>54.661999999999999</v>
      </c>
      <c r="AF46" s="125">
        <v>76.525000000000006</v>
      </c>
      <c r="AG46" s="125">
        <v>29.358000000000001</v>
      </c>
      <c r="AH46" s="125">
        <v>41.783000000000001</v>
      </c>
      <c r="AI46" s="173">
        <v>62.73</v>
      </c>
      <c r="AJ46" s="173">
        <v>49.518999999999998</v>
      </c>
      <c r="AK46" s="173">
        <v>33.216000000000001</v>
      </c>
      <c r="AL46" s="173">
        <v>103.97199999999999</v>
      </c>
      <c r="AM46" s="173">
        <v>95.210999999999999</v>
      </c>
      <c r="AN46" s="173"/>
      <c r="AO46" s="173"/>
      <c r="AP46" s="173"/>
      <c r="AQ46" s="173"/>
      <c r="AR46" s="173"/>
      <c r="AS46" s="173"/>
      <c r="AT46" s="173"/>
      <c r="AU46" s="173"/>
      <c r="AV46" s="173"/>
      <c r="AW46" s="173"/>
      <c r="AX46" s="173"/>
      <c r="AY46" s="173"/>
      <c r="ALQ46" s="2" t="e">
        <v>#N/A</v>
      </c>
    </row>
    <row r="47" spans="1:1005" ht="15" x14ac:dyDescent="0.25">
      <c r="A47" s="208">
        <v>44440</v>
      </c>
      <c r="B47" s="142"/>
      <c r="C47" s="142"/>
      <c r="D47" s="142">
        <v>46.81</v>
      </c>
      <c r="E47" s="124">
        <v>82.403000000000006</v>
      </c>
      <c r="F47" s="124">
        <v>71.882000000000005</v>
      </c>
      <c r="G47" s="125">
        <v>76.816999999999993</v>
      </c>
      <c r="H47" s="125">
        <v>50.039000000000001</v>
      </c>
      <c r="I47" s="125">
        <v>49.402000000000001</v>
      </c>
      <c r="J47" s="125">
        <v>38.945</v>
      </c>
      <c r="K47" s="125">
        <v>36.643999999999998</v>
      </c>
      <c r="L47" s="125">
        <v>41.421999999999997</v>
      </c>
      <c r="M47" s="125">
        <v>49.457999999999998</v>
      </c>
      <c r="N47" s="125">
        <v>64.998999999999995</v>
      </c>
      <c r="O47" s="125">
        <v>44.79</v>
      </c>
      <c r="P47" s="125">
        <v>74.831000000000003</v>
      </c>
      <c r="Q47" s="125">
        <v>48.898000000000003</v>
      </c>
      <c r="R47" s="125">
        <v>70.787999999999997</v>
      </c>
      <c r="S47" s="125">
        <v>40.798999999999999</v>
      </c>
      <c r="T47" s="125">
        <v>56.877000000000002</v>
      </c>
      <c r="U47" s="125">
        <v>39.203000000000003</v>
      </c>
      <c r="V47" s="125">
        <v>36.728999999999999</v>
      </c>
      <c r="W47" s="125">
        <v>24.315000000000001</v>
      </c>
      <c r="X47" s="125">
        <v>64.87</v>
      </c>
      <c r="Y47" s="125">
        <v>45.517000000000003</v>
      </c>
      <c r="Z47" s="125">
        <v>42.232999999999997</v>
      </c>
      <c r="AA47" s="125">
        <v>45.89</v>
      </c>
      <c r="AB47" s="125">
        <v>55.576000000000001</v>
      </c>
      <c r="AC47" s="125">
        <v>55.179000000000002</v>
      </c>
      <c r="AD47" s="125">
        <v>45.389000000000003</v>
      </c>
      <c r="AE47" s="126">
        <v>35.548999999999999</v>
      </c>
      <c r="AF47" s="125">
        <v>47.963999999999999</v>
      </c>
      <c r="AG47" s="125">
        <v>26.606999999999999</v>
      </c>
      <c r="AH47" s="125">
        <v>63.01</v>
      </c>
      <c r="AI47" s="173">
        <v>58.045000000000002</v>
      </c>
      <c r="AJ47" s="173">
        <v>40.720999999999997</v>
      </c>
      <c r="AK47" s="173">
        <v>29.498000000000001</v>
      </c>
      <c r="AL47" s="173">
        <v>86.882000000000005</v>
      </c>
      <c r="AM47" s="173">
        <v>49.027000000000001</v>
      </c>
      <c r="AN47" s="173"/>
      <c r="AO47" s="173"/>
      <c r="AP47" s="173"/>
      <c r="AQ47" s="173"/>
      <c r="AR47" s="173"/>
      <c r="AS47" s="173"/>
      <c r="AT47" s="173"/>
      <c r="AU47" s="173"/>
      <c r="AV47" s="173"/>
      <c r="AW47" s="173"/>
      <c r="AX47" s="173"/>
      <c r="AY47" s="173"/>
      <c r="ALQ47" s="2" t="e">
        <v>#N/A</v>
      </c>
    </row>
    <row r="48" spans="1:1005" ht="15" x14ac:dyDescent="0.25">
      <c r="A48" s="208">
        <v>44470</v>
      </c>
      <c r="B48" s="142"/>
      <c r="C48" s="142"/>
      <c r="D48" s="142">
        <v>46.89</v>
      </c>
      <c r="E48" s="124">
        <v>73.685000000000002</v>
      </c>
      <c r="F48" s="124">
        <v>101.89100000000001</v>
      </c>
      <c r="G48" s="125">
        <v>81.105000000000004</v>
      </c>
      <c r="H48" s="125">
        <v>40.277999999999999</v>
      </c>
      <c r="I48" s="125">
        <v>37.378999999999998</v>
      </c>
      <c r="J48" s="125">
        <v>37.377000000000002</v>
      </c>
      <c r="K48" s="125">
        <v>56.548000000000002</v>
      </c>
      <c r="L48" s="125">
        <v>34.944000000000003</v>
      </c>
      <c r="M48" s="125">
        <v>34.438000000000002</v>
      </c>
      <c r="N48" s="125">
        <v>55.951000000000001</v>
      </c>
      <c r="O48" s="125">
        <v>39.783000000000001</v>
      </c>
      <c r="P48" s="125">
        <v>68.753</v>
      </c>
      <c r="Q48" s="125">
        <v>59.633000000000003</v>
      </c>
      <c r="R48" s="125">
        <v>77.501000000000005</v>
      </c>
      <c r="S48" s="125">
        <v>47.993000000000002</v>
      </c>
      <c r="T48" s="125">
        <v>44.773000000000003</v>
      </c>
      <c r="U48" s="125">
        <v>34.74</v>
      </c>
      <c r="V48" s="125">
        <v>32.762999999999998</v>
      </c>
      <c r="W48" s="125">
        <v>34.537999999999997</v>
      </c>
      <c r="X48" s="125">
        <v>41.067</v>
      </c>
      <c r="Y48" s="125">
        <v>41.433</v>
      </c>
      <c r="Z48" s="125">
        <v>59.396999999999998</v>
      </c>
      <c r="AA48" s="125">
        <v>78.903000000000006</v>
      </c>
      <c r="AB48" s="125">
        <v>52.558999999999997</v>
      </c>
      <c r="AC48" s="125">
        <v>48.73</v>
      </c>
      <c r="AD48" s="125">
        <v>44.883000000000003</v>
      </c>
      <c r="AE48" s="126">
        <v>35.886000000000003</v>
      </c>
      <c r="AF48" s="125">
        <v>46.924999999999997</v>
      </c>
      <c r="AG48" s="125">
        <v>24.827000000000002</v>
      </c>
      <c r="AH48" s="125">
        <v>58.478999999999999</v>
      </c>
      <c r="AI48" s="173">
        <v>72.256</v>
      </c>
      <c r="AJ48" s="173">
        <v>35.155999999999999</v>
      </c>
      <c r="AK48" s="173">
        <v>30.420999999999999</v>
      </c>
      <c r="AL48" s="173">
        <v>53.658000000000001</v>
      </c>
      <c r="AM48" s="173">
        <v>41.262999999999998</v>
      </c>
      <c r="AN48" s="173"/>
      <c r="AO48" s="173"/>
      <c r="AP48" s="173"/>
      <c r="AQ48" s="173"/>
      <c r="AR48" s="173"/>
      <c r="AS48" s="173"/>
      <c r="AT48" s="173"/>
      <c r="AU48" s="173"/>
      <c r="AV48" s="173"/>
      <c r="AW48" s="173"/>
      <c r="AX48" s="173"/>
      <c r="AY48" s="173"/>
      <c r="ALQ48" s="2" t="e">
        <v>#N/A</v>
      </c>
    </row>
    <row r="49" spans="1:1005" ht="15" x14ac:dyDescent="0.25">
      <c r="A49" s="208">
        <v>44501</v>
      </c>
      <c r="B49" s="142"/>
      <c r="C49" s="142"/>
      <c r="D49" s="142">
        <v>38.090000000000003</v>
      </c>
      <c r="E49" s="124">
        <v>58.024000000000001</v>
      </c>
      <c r="F49" s="124">
        <v>59.442</v>
      </c>
      <c r="G49" s="125">
        <v>56.920999999999999</v>
      </c>
      <c r="H49" s="125">
        <v>38.438000000000002</v>
      </c>
      <c r="I49" s="125">
        <v>28.882999999999999</v>
      </c>
      <c r="J49" s="125">
        <v>29.87</v>
      </c>
      <c r="K49" s="125">
        <v>47.353999999999999</v>
      </c>
      <c r="L49" s="125">
        <v>32.039000000000001</v>
      </c>
      <c r="M49" s="125">
        <v>29.039000000000001</v>
      </c>
      <c r="N49" s="125">
        <v>43.695999999999998</v>
      </c>
      <c r="O49" s="125">
        <v>35.930999999999997</v>
      </c>
      <c r="P49" s="125">
        <v>51.185000000000002</v>
      </c>
      <c r="Q49" s="125">
        <v>43.88</v>
      </c>
      <c r="R49" s="125">
        <v>52.871000000000002</v>
      </c>
      <c r="S49" s="125">
        <v>40.448</v>
      </c>
      <c r="T49" s="125">
        <v>36.008000000000003</v>
      </c>
      <c r="U49" s="125">
        <v>29.901</v>
      </c>
      <c r="V49" s="125">
        <v>31.745999999999999</v>
      </c>
      <c r="W49" s="125">
        <v>21.109000000000002</v>
      </c>
      <c r="X49" s="125">
        <v>29.216999999999999</v>
      </c>
      <c r="Y49" s="125">
        <v>36.058</v>
      </c>
      <c r="Z49" s="125">
        <v>43.58</v>
      </c>
      <c r="AA49" s="125">
        <v>49.686999999999998</v>
      </c>
      <c r="AB49" s="125">
        <v>38.981000000000002</v>
      </c>
      <c r="AC49" s="125">
        <v>42.216000000000001</v>
      </c>
      <c r="AD49" s="125">
        <v>41.420999999999999</v>
      </c>
      <c r="AE49" s="126">
        <v>35.255000000000003</v>
      </c>
      <c r="AF49" s="125">
        <v>38.637999999999998</v>
      </c>
      <c r="AG49" s="125">
        <v>21.16</v>
      </c>
      <c r="AH49" s="125">
        <v>34.677</v>
      </c>
      <c r="AI49" s="173">
        <v>43.521000000000001</v>
      </c>
      <c r="AJ49" s="173">
        <v>32.987000000000002</v>
      </c>
      <c r="AK49" s="173">
        <v>28.655999999999999</v>
      </c>
      <c r="AL49" s="173">
        <v>36.82</v>
      </c>
      <c r="AM49" s="173">
        <v>35.036999999999999</v>
      </c>
      <c r="AN49" s="173"/>
      <c r="AO49" s="173"/>
      <c r="AP49" s="173"/>
      <c r="AQ49" s="173"/>
      <c r="AR49" s="173"/>
      <c r="AS49" s="173"/>
      <c r="AT49" s="173"/>
      <c r="AU49" s="173"/>
      <c r="AV49" s="173"/>
      <c r="AW49" s="173"/>
      <c r="AX49" s="173"/>
      <c r="AY49" s="173"/>
      <c r="ALQ49" s="2" t="e">
        <v>#N/A</v>
      </c>
    </row>
    <row r="50" spans="1:1005" ht="15" x14ac:dyDescent="0.25">
      <c r="A50" s="208">
        <v>44531</v>
      </c>
      <c r="B50" s="142"/>
      <c r="C50" s="142"/>
      <c r="D50" s="142">
        <v>32.43</v>
      </c>
      <c r="E50" s="124">
        <v>49.8</v>
      </c>
      <c r="F50" s="124">
        <v>43.548999999999999</v>
      </c>
      <c r="G50" s="125">
        <v>43.776000000000003</v>
      </c>
      <c r="H50" s="125">
        <v>34.287999999999997</v>
      </c>
      <c r="I50" s="125">
        <v>26.439</v>
      </c>
      <c r="J50" s="125">
        <v>26.86</v>
      </c>
      <c r="K50" s="125">
        <v>33.500999999999998</v>
      </c>
      <c r="L50" s="125">
        <v>29.443000000000001</v>
      </c>
      <c r="M50" s="125">
        <v>26.899000000000001</v>
      </c>
      <c r="N50" s="125">
        <v>38.200000000000003</v>
      </c>
      <c r="O50" s="125">
        <v>30.882000000000001</v>
      </c>
      <c r="P50" s="125">
        <v>46.557000000000002</v>
      </c>
      <c r="Q50" s="125">
        <v>38.476999999999997</v>
      </c>
      <c r="R50" s="125">
        <v>42.796999999999997</v>
      </c>
      <c r="S50" s="125">
        <v>37.332999999999998</v>
      </c>
      <c r="T50" s="125">
        <v>33.329000000000001</v>
      </c>
      <c r="U50" s="125">
        <v>26.823</v>
      </c>
      <c r="V50" s="125">
        <v>27.565999999999999</v>
      </c>
      <c r="W50" s="125">
        <v>17.760999999999999</v>
      </c>
      <c r="X50" s="125">
        <v>27.202999999999999</v>
      </c>
      <c r="Y50" s="125">
        <v>28.542999999999999</v>
      </c>
      <c r="Z50" s="125">
        <v>33.223999999999997</v>
      </c>
      <c r="AA50" s="125">
        <v>35.22</v>
      </c>
      <c r="AB50" s="125">
        <v>29.946000000000002</v>
      </c>
      <c r="AC50" s="125">
        <v>38.558</v>
      </c>
      <c r="AD50" s="125">
        <v>34.588000000000001</v>
      </c>
      <c r="AE50" s="126">
        <v>30.134</v>
      </c>
      <c r="AF50" s="125">
        <v>34.548000000000002</v>
      </c>
      <c r="AG50" s="125">
        <v>19.780999999999999</v>
      </c>
      <c r="AH50" s="125">
        <v>26.925999999999998</v>
      </c>
      <c r="AI50" s="173">
        <v>33.634999999999998</v>
      </c>
      <c r="AJ50" s="173">
        <v>31.241</v>
      </c>
      <c r="AK50" s="173">
        <v>23.268999999999998</v>
      </c>
      <c r="AL50" s="173">
        <v>32.427</v>
      </c>
      <c r="AM50" s="173">
        <v>33.350999999999999</v>
      </c>
      <c r="AN50" s="173"/>
      <c r="AO50" s="173"/>
      <c r="AP50" s="173"/>
      <c r="AQ50" s="173"/>
      <c r="AR50" s="173"/>
      <c r="AS50" s="173"/>
      <c r="AT50" s="173"/>
      <c r="AU50" s="173"/>
      <c r="AV50" s="173"/>
      <c r="AW50" s="173"/>
      <c r="AX50" s="173"/>
      <c r="AY50" s="173"/>
      <c r="ALQ50" s="2" t="e">
        <v>#N/A</v>
      </c>
    </row>
    <row r="51" spans="1:1005" ht="15" x14ac:dyDescent="0.25">
      <c r="A51" s="208">
        <v>44562</v>
      </c>
      <c r="B51" s="142"/>
      <c r="C51" s="142"/>
      <c r="D51" s="142">
        <v>31.25</v>
      </c>
      <c r="E51" s="124">
        <v>44.496000000000002</v>
      </c>
      <c r="F51" s="124">
        <v>37.817</v>
      </c>
      <c r="G51" s="125">
        <v>36.781999999999996</v>
      </c>
      <c r="H51" s="125">
        <v>30.495000000000001</v>
      </c>
      <c r="I51" s="125">
        <v>23.805</v>
      </c>
      <c r="J51" s="125">
        <v>24.099</v>
      </c>
      <c r="K51" s="125">
        <v>26.628</v>
      </c>
      <c r="L51" s="125">
        <v>25.858000000000001</v>
      </c>
      <c r="M51" s="125">
        <v>24.504000000000001</v>
      </c>
      <c r="N51" s="125">
        <v>34.286999999999999</v>
      </c>
      <c r="O51" s="125">
        <v>27.594000000000001</v>
      </c>
      <c r="P51" s="125">
        <v>40.6</v>
      </c>
      <c r="Q51" s="125">
        <v>33.261000000000003</v>
      </c>
      <c r="R51" s="125">
        <v>38.417000000000002</v>
      </c>
      <c r="S51" s="125">
        <v>32.402999999999999</v>
      </c>
      <c r="T51" s="125">
        <v>32.171999999999997</v>
      </c>
      <c r="U51" s="125">
        <v>24.012</v>
      </c>
      <c r="V51" s="125">
        <v>24.478999999999999</v>
      </c>
      <c r="W51" s="125">
        <v>15.952999999999999</v>
      </c>
      <c r="X51" s="125">
        <v>24.094999999999999</v>
      </c>
      <c r="Y51" s="125">
        <v>29.122</v>
      </c>
      <c r="Z51" s="125">
        <v>28.837</v>
      </c>
      <c r="AA51" s="125">
        <v>31.423999999999999</v>
      </c>
      <c r="AB51" s="125">
        <v>25.963999999999999</v>
      </c>
      <c r="AC51" s="125">
        <v>34.914000000000001</v>
      </c>
      <c r="AD51" s="125">
        <v>30.472999999999999</v>
      </c>
      <c r="AE51" s="126">
        <v>26.798999999999999</v>
      </c>
      <c r="AF51" s="125">
        <v>31.552</v>
      </c>
      <c r="AG51" s="125">
        <v>17.885999999999999</v>
      </c>
      <c r="AH51" s="125">
        <v>23.498000000000001</v>
      </c>
      <c r="AI51" s="173">
        <v>29.474</v>
      </c>
      <c r="AJ51" s="173">
        <v>28.734999999999999</v>
      </c>
      <c r="AK51" s="173">
        <v>19.899999999999999</v>
      </c>
      <c r="AL51" s="173">
        <v>29.161999999999999</v>
      </c>
      <c r="AM51" s="173">
        <v>32.210999999999999</v>
      </c>
      <c r="AN51" s="173"/>
      <c r="AO51" s="173"/>
      <c r="AP51" s="173"/>
      <c r="AQ51" s="173"/>
      <c r="AR51" s="173"/>
      <c r="AS51" s="173"/>
      <c r="AT51" s="173"/>
      <c r="AU51" s="173"/>
      <c r="AV51" s="173"/>
      <c r="AW51" s="173"/>
      <c r="AX51" s="173"/>
      <c r="AY51" s="173"/>
      <c r="ALQ51" s="2" t="e">
        <v>#N/A</v>
      </c>
    </row>
    <row r="52" spans="1:1005" ht="15" x14ac:dyDescent="0.25">
      <c r="A52" s="208">
        <v>44593</v>
      </c>
      <c r="B52" s="142"/>
      <c r="C52" s="142"/>
      <c r="D52" s="142">
        <v>28.83</v>
      </c>
      <c r="E52" s="124">
        <v>37.079000000000001</v>
      </c>
      <c r="F52" s="124">
        <v>48.078000000000003</v>
      </c>
      <c r="G52" s="125">
        <v>34.015000000000001</v>
      </c>
      <c r="H52" s="125">
        <v>25.053000000000001</v>
      </c>
      <c r="I52" s="125">
        <v>19.701000000000001</v>
      </c>
      <c r="J52" s="125">
        <v>20.661999999999999</v>
      </c>
      <c r="K52" s="125">
        <v>23.190999999999999</v>
      </c>
      <c r="L52" s="125">
        <v>22.311</v>
      </c>
      <c r="M52" s="125">
        <v>22.369</v>
      </c>
      <c r="N52" s="125">
        <v>28.035</v>
      </c>
      <c r="O52" s="125">
        <v>27.895</v>
      </c>
      <c r="P52" s="125">
        <v>36.563000000000002</v>
      </c>
      <c r="Q52" s="125">
        <v>27.027000000000001</v>
      </c>
      <c r="R52" s="125">
        <v>32.999000000000002</v>
      </c>
      <c r="S52" s="125">
        <v>31.498000000000001</v>
      </c>
      <c r="T52" s="125">
        <v>31.861000000000001</v>
      </c>
      <c r="U52" s="125">
        <v>23.617999999999999</v>
      </c>
      <c r="V52" s="125">
        <v>20.114000000000001</v>
      </c>
      <c r="W52" s="125">
        <v>19.388000000000002</v>
      </c>
      <c r="X52" s="125">
        <v>19.940999999999999</v>
      </c>
      <c r="Y52" s="125">
        <v>24.861999999999998</v>
      </c>
      <c r="Z52" s="125">
        <v>23.359000000000002</v>
      </c>
      <c r="AA52" s="125">
        <v>29.335999999999999</v>
      </c>
      <c r="AB52" s="125">
        <v>21.186</v>
      </c>
      <c r="AC52" s="125">
        <v>30.619</v>
      </c>
      <c r="AD52" s="125">
        <v>24.992000000000001</v>
      </c>
      <c r="AE52" s="126">
        <v>21.844000000000001</v>
      </c>
      <c r="AF52" s="125">
        <v>26.222000000000001</v>
      </c>
      <c r="AG52" s="125">
        <v>14.874000000000001</v>
      </c>
      <c r="AH52" s="125">
        <v>23.582000000000001</v>
      </c>
      <c r="AI52" s="173">
        <v>29.637</v>
      </c>
      <c r="AJ52" s="173">
        <v>24.33</v>
      </c>
      <c r="AK52" s="173">
        <v>16.73</v>
      </c>
      <c r="AL52" s="173">
        <v>24.617000000000001</v>
      </c>
      <c r="AM52" s="173">
        <v>24.957000000000001</v>
      </c>
      <c r="AN52" s="173"/>
      <c r="AO52" s="173"/>
      <c r="AP52" s="173"/>
      <c r="AQ52" s="173"/>
      <c r="AR52" s="173"/>
      <c r="AS52" s="173"/>
      <c r="AT52" s="173"/>
      <c r="AU52" s="173"/>
      <c r="AV52" s="173"/>
      <c r="AW52" s="173"/>
      <c r="AX52" s="173"/>
      <c r="AY52" s="173"/>
      <c r="ALQ52" s="2" t="e">
        <v>#N/A</v>
      </c>
    </row>
    <row r="53" spans="1:1005" ht="15" x14ac:dyDescent="0.25">
      <c r="A53" s="208">
        <v>44621</v>
      </c>
      <c r="B53" s="142"/>
      <c r="C53" s="142"/>
      <c r="D53" s="142">
        <v>46.35</v>
      </c>
      <c r="E53" s="124">
        <v>55.395000000000003</v>
      </c>
      <c r="F53" s="124">
        <v>90.037999999999997</v>
      </c>
      <c r="G53" s="125">
        <v>41.112000000000002</v>
      </c>
      <c r="H53" s="125">
        <v>36.542000000000002</v>
      </c>
      <c r="I53" s="125">
        <v>55.158000000000001</v>
      </c>
      <c r="J53" s="125">
        <v>33.613</v>
      </c>
      <c r="K53" s="125">
        <v>34.527000000000001</v>
      </c>
      <c r="L53" s="125">
        <v>38.177</v>
      </c>
      <c r="M53" s="125">
        <v>41.670999999999999</v>
      </c>
      <c r="N53" s="125">
        <v>51.427</v>
      </c>
      <c r="O53" s="125">
        <v>62.920999999999999</v>
      </c>
      <c r="P53" s="125">
        <v>50.372</v>
      </c>
      <c r="Q53" s="125">
        <v>54.804000000000002</v>
      </c>
      <c r="R53" s="125">
        <v>53.137</v>
      </c>
      <c r="S53" s="125">
        <v>44.676000000000002</v>
      </c>
      <c r="T53" s="125">
        <v>38.168999999999997</v>
      </c>
      <c r="U53" s="125">
        <v>37.219000000000001</v>
      </c>
      <c r="V53" s="125">
        <v>25.41</v>
      </c>
      <c r="W53" s="125">
        <v>32.637</v>
      </c>
      <c r="X53" s="125">
        <v>59.003999999999998</v>
      </c>
      <c r="Y53" s="125">
        <v>30.347000000000001</v>
      </c>
      <c r="Z53" s="125">
        <v>33.701000000000001</v>
      </c>
      <c r="AA53" s="125">
        <v>80.106999999999999</v>
      </c>
      <c r="AB53" s="125">
        <v>23.119</v>
      </c>
      <c r="AC53" s="125">
        <v>60.421999999999997</v>
      </c>
      <c r="AD53" s="125">
        <v>30.433</v>
      </c>
      <c r="AE53" s="126">
        <v>40.957000000000001</v>
      </c>
      <c r="AF53" s="125">
        <v>51.564999999999998</v>
      </c>
      <c r="AG53" s="125">
        <v>24.073</v>
      </c>
      <c r="AH53" s="125">
        <v>27.393999999999998</v>
      </c>
      <c r="AI53" s="173">
        <v>54.247999999999998</v>
      </c>
      <c r="AJ53" s="173">
        <v>27.742000000000001</v>
      </c>
      <c r="AK53" s="173">
        <v>29.689</v>
      </c>
      <c r="AL53" s="173">
        <v>39.633000000000003</v>
      </c>
      <c r="AM53" s="173">
        <v>25.783999999999999</v>
      </c>
      <c r="AN53" s="173"/>
      <c r="AO53" s="173"/>
      <c r="AP53" s="173"/>
      <c r="AQ53" s="173"/>
      <c r="AR53" s="173"/>
      <c r="AS53" s="173"/>
      <c r="AT53" s="173"/>
      <c r="AU53" s="173"/>
      <c r="AV53" s="173"/>
      <c r="AW53" s="173"/>
      <c r="AX53" s="173"/>
      <c r="AY53" s="173"/>
      <c r="ALQ53" s="2" t="e">
        <v>#N/A</v>
      </c>
    </row>
    <row r="54" spans="1:1005" ht="15" x14ac:dyDescent="0.25">
      <c r="A54" s="208">
        <v>44652</v>
      </c>
      <c r="B54" s="142"/>
      <c r="C54" s="142"/>
      <c r="D54" s="142">
        <v>100.63</v>
      </c>
      <c r="E54" s="124">
        <v>126.068</v>
      </c>
      <c r="F54" s="125">
        <v>155.94499999999999</v>
      </c>
      <c r="G54" s="125">
        <v>123.12</v>
      </c>
      <c r="H54" s="125">
        <v>82.647000000000006</v>
      </c>
      <c r="I54" s="125">
        <v>138.41499999999999</v>
      </c>
      <c r="J54" s="125">
        <v>77.364000000000004</v>
      </c>
      <c r="K54" s="125">
        <v>66.3</v>
      </c>
      <c r="L54" s="125">
        <v>95.888000000000005</v>
      </c>
      <c r="M54" s="125">
        <v>120.43300000000001</v>
      </c>
      <c r="N54" s="125">
        <v>99.819000000000003</v>
      </c>
      <c r="O54" s="125">
        <v>75.739000000000004</v>
      </c>
      <c r="P54" s="125">
        <v>115.569</v>
      </c>
      <c r="Q54" s="125">
        <v>116.09699999999999</v>
      </c>
      <c r="R54" s="125">
        <v>84.59</v>
      </c>
      <c r="S54" s="125">
        <v>60.360999999999997</v>
      </c>
      <c r="T54" s="125">
        <v>96.481999999999999</v>
      </c>
      <c r="U54" s="125">
        <v>77.03</v>
      </c>
      <c r="V54" s="125">
        <v>66.840999999999994</v>
      </c>
      <c r="W54" s="125">
        <v>65.941999999999993</v>
      </c>
      <c r="X54" s="125">
        <v>126.126</v>
      </c>
      <c r="Y54" s="125">
        <v>80.088999999999999</v>
      </c>
      <c r="Z54" s="125">
        <v>109.988</v>
      </c>
      <c r="AA54" s="125">
        <v>115.577</v>
      </c>
      <c r="AB54" s="125">
        <v>80.459999999999994</v>
      </c>
      <c r="AC54" s="125">
        <v>101.94799999999999</v>
      </c>
      <c r="AD54" s="125">
        <v>78.536000000000001</v>
      </c>
      <c r="AE54" s="126">
        <v>94.183000000000007</v>
      </c>
      <c r="AF54" s="125">
        <v>111.81</v>
      </c>
      <c r="AG54" s="125">
        <v>54.945</v>
      </c>
      <c r="AH54" s="125">
        <v>65.584000000000003</v>
      </c>
      <c r="AI54" s="173">
        <v>96.834999999999994</v>
      </c>
      <c r="AJ54" s="173">
        <v>63.886000000000003</v>
      </c>
      <c r="AK54" s="173">
        <v>52.292999999999999</v>
      </c>
      <c r="AL54" s="173">
        <v>48.137</v>
      </c>
      <c r="AM54" s="173">
        <v>59.582999999999998</v>
      </c>
      <c r="AN54" s="173"/>
      <c r="AO54" s="173"/>
      <c r="AP54" s="173"/>
      <c r="AQ54" s="173"/>
      <c r="AR54" s="173"/>
      <c r="AS54" s="173"/>
      <c r="AT54" s="173"/>
      <c r="AU54" s="173"/>
      <c r="AV54" s="173"/>
      <c r="AW54" s="173"/>
      <c r="AX54" s="173"/>
      <c r="AY54" s="173"/>
      <c r="ALQ54" s="2" t="e">
        <v>#N/A</v>
      </c>
    </row>
    <row r="55" spans="1:1005" ht="15" x14ac:dyDescent="0.25">
      <c r="A55" s="208">
        <v>44682</v>
      </c>
      <c r="B55" s="142"/>
      <c r="C55" s="142"/>
      <c r="D55" s="142">
        <v>281.23</v>
      </c>
      <c r="E55" s="124">
        <v>481.07400000000001</v>
      </c>
      <c r="F55" s="125">
        <v>400.21499999999997</v>
      </c>
      <c r="G55" s="125">
        <v>391.36900000000003</v>
      </c>
      <c r="H55" s="125">
        <v>177.37100000000001</v>
      </c>
      <c r="I55" s="125">
        <v>223.91900000000001</v>
      </c>
      <c r="J55" s="125">
        <v>145.48099999999999</v>
      </c>
      <c r="K55" s="125">
        <v>207.46899999999999</v>
      </c>
      <c r="L55" s="125">
        <v>246.56299999999999</v>
      </c>
      <c r="M55" s="125">
        <v>349.63099999999997</v>
      </c>
      <c r="N55" s="125">
        <v>261.476</v>
      </c>
      <c r="O55" s="125">
        <v>250.846</v>
      </c>
      <c r="P55" s="125">
        <v>424.286</v>
      </c>
      <c r="Q55" s="125">
        <v>420.07299999999998</v>
      </c>
      <c r="R55" s="125">
        <v>262.70699999999999</v>
      </c>
      <c r="S55" s="125">
        <v>274.36799999999999</v>
      </c>
      <c r="T55" s="125">
        <v>275.46600000000001</v>
      </c>
      <c r="U55" s="125">
        <v>305.279</v>
      </c>
      <c r="V55" s="125">
        <v>84.935000000000002</v>
      </c>
      <c r="W55" s="125">
        <v>184.44</v>
      </c>
      <c r="X55" s="125">
        <v>265.822</v>
      </c>
      <c r="Y55" s="125">
        <v>312.57600000000002</v>
      </c>
      <c r="Z55" s="125">
        <v>258.25200000000001</v>
      </c>
      <c r="AA55" s="125">
        <v>303.77300000000002</v>
      </c>
      <c r="AB55" s="125">
        <v>338.92399999999998</v>
      </c>
      <c r="AC55" s="125">
        <v>341.20499999999998</v>
      </c>
      <c r="AD55" s="125">
        <v>146.09</v>
      </c>
      <c r="AE55" s="126">
        <v>214.91200000000001</v>
      </c>
      <c r="AF55" s="125">
        <v>151.33500000000001</v>
      </c>
      <c r="AG55" s="125">
        <v>127.43600000000001</v>
      </c>
      <c r="AH55" s="125">
        <v>279.64800000000002</v>
      </c>
      <c r="AI55" s="173">
        <v>233.75700000000001</v>
      </c>
      <c r="AJ55" s="173">
        <v>126.033</v>
      </c>
      <c r="AK55" s="173">
        <v>192.434</v>
      </c>
      <c r="AL55" s="173">
        <v>178.69499999999999</v>
      </c>
      <c r="AM55" s="173">
        <v>599.327</v>
      </c>
      <c r="AN55" s="173"/>
      <c r="AO55" s="173"/>
      <c r="AP55" s="173"/>
      <c r="AQ55" s="173"/>
      <c r="AR55" s="173"/>
      <c r="AS55" s="173"/>
      <c r="AT55" s="173"/>
      <c r="AU55" s="173"/>
      <c r="AV55" s="173"/>
      <c r="AW55" s="173"/>
      <c r="AX55" s="173"/>
      <c r="AY55" s="173"/>
      <c r="ALQ55" s="2" t="e">
        <v>#N/A</v>
      </c>
    </row>
    <row r="56" spans="1:1005" ht="15" x14ac:dyDescent="0.25">
      <c r="A56" s="208">
        <v>44713</v>
      </c>
      <c r="B56" s="142"/>
      <c r="C56" s="142"/>
      <c r="D56" s="142">
        <v>314.85000000000002</v>
      </c>
      <c r="E56" s="124">
        <v>478.61500000000001</v>
      </c>
      <c r="F56" s="125">
        <v>465.517</v>
      </c>
      <c r="G56" s="125">
        <v>342.661</v>
      </c>
      <c r="H56" s="125">
        <v>211.30099999999999</v>
      </c>
      <c r="I56" s="125">
        <v>174.88800000000001</v>
      </c>
      <c r="J56" s="125">
        <v>211.31</v>
      </c>
      <c r="K56" s="125">
        <v>332.76600000000002</v>
      </c>
      <c r="L56" s="125">
        <v>215.76599999999999</v>
      </c>
      <c r="M56" s="125">
        <v>476.9</v>
      </c>
      <c r="N56" s="125">
        <v>260.82900000000001</v>
      </c>
      <c r="O56" s="125">
        <v>648.45100000000002</v>
      </c>
      <c r="P56" s="125">
        <v>358.97300000000001</v>
      </c>
      <c r="Q56" s="125">
        <v>616.24400000000003</v>
      </c>
      <c r="R56" s="125">
        <v>252.35599999999999</v>
      </c>
      <c r="S56" s="125">
        <v>431.786</v>
      </c>
      <c r="T56" s="125">
        <v>191.42</v>
      </c>
      <c r="U56" s="125">
        <v>235.358</v>
      </c>
      <c r="V56" s="125">
        <v>62.997</v>
      </c>
      <c r="W56" s="125">
        <v>256.36200000000002</v>
      </c>
      <c r="X56" s="125">
        <v>174.93600000000001</v>
      </c>
      <c r="Y56" s="125">
        <v>340.69200000000001</v>
      </c>
      <c r="Z56" s="125">
        <v>234.137</v>
      </c>
      <c r="AA56" s="125">
        <v>236.387</v>
      </c>
      <c r="AB56" s="125">
        <v>597.43899999999996</v>
      </c>
      <c r="AC56" s="125">
        <v>325.97399999999999</v>
      </c>
      <c r="AD56" s="125">
        <v>307.00700000000001</v>
      </c>
      <c r="AE56" s="126">
        <v>529.14599999999996</v>
      </c>
      <c r="AF56" s="125">
        <v>64.078999999999994</v>
      </c>
      <c r="AG56" s="125">
        <v>166.85599999999999</v>
      </c>
      <c r="AH56" s="125">
        <v>395.11200000000002</v>
      </c>
      <c r="AI56" s="173">
        <v>387.82600000000002</v>
      </c>
      <c r="AJ56" s="173">
        <v>137.19999999999999</v>
      </c>
      <c r="AK56" s="173">
        <v>356.60899999999998</v>
      </c>
      <c r="AL56" s="173">
        <v>464.75900000000001</v>
      </c>
      <c r="AM56" s="173">
        <v>823.27499999999998</v>
      </c>
      <c r="AN56" s="173"/>
      <c r="AO56" s="173"/>
      <c r="AP56" s="173"/>
      <c r="AQ56" s="173"/>
      <c r="AR56" s="173"/>
      <c r="AS56" s="173"/>
      <c r="AT56" s="173"/>
      <c r="AU56" s="173"/>
      <c r="AV56" s="173"/>
      <c r="AW56" s="173"/>
      <c r="AX56" s="173"/>
      <c r="AY56" s="173"/>
      <c r="ALQ56" s="2" t="e">
        <v>#N/A</v>
      </c>
    </row>
    <row r="57" spans="1:1005" ht="15" x14ac:dyDescent="0.25">
      <c r="A57" s="208">
        <v>44743</v>
      </c>
      <c r="B57" s="142"/>
      <c r="C57" s="142"/>
      <c r="D57" s="142">
        <v>137.63</v>
      </c>
      <c r="E57" s="124">
        <v>146.26300000000001</v>
      </c>
      <c r="F57" s="124">
        <v>191.54599999999999</v>
      </c>
      <c r="G57" s="125">
        <v>114.46299999999999</v>
      </c>
      <c r="H57" s="125">
        <v>83.381</v>
      </c>
      <c r="I57" s="125">
        <v>72.328999999999994</v>
      </c>
      <c r="J57" s="125">
        <v>82.816999999999993</v>
      </c>
      <c r="K57" s="125">
        <v>151.98400000000001</v>
      </c>
      <c r="L57" s="125">
        <v>80.665000000000006</v>
      </c>
      <c r="M57" s="125">
        <v>218.922</v>
      </c>
      <c r="N57" s="125">
        <v>81.198999999999998</v>
      </c>
      <c r="O57" s="125">
        <v>566.87599999999998</v>
      </c>
      <c r="P57" s="125">
        <v>140.62700000000001</v>
      </c>
      <c r="Q57" s="125">
        <v>217.63300000000001</v>
      </c>
      <c r="R57" s="125">
        <v>117.77800000000001</v>
      </c>
      <c r="S57" s="125">
        <v>254.38800000000001</v>
      </c>
      <c r="T57" s="125">
        <v>58.081000000000003</v>
      </c>
      <c r="U57" s="125">
        <v>67.325000000000003</v>
      </c>
      <c r="V57" s="125">
        <v>24.849</v>
      </c>
      <c r="W57" s="125">
        <v>72.3</v>
      </c>
      <c r="X57" s="125">
        <v>63.247999999999998</v>
      </c>
      <c r="Y57" s="125">
        <v>132.65600000000001</v>
      </c>
      <c r="Z57" s="125">
        <v>85.363</v>
      </c>
      <c r="AA57" s="125">
        <v>81.105999999999995</v>
      </c>
      <c r="AB57" s="125">
        <v>253.50899999999999</v>
      </c>
      <c r="AC57" s="125">
        <v>164.92099999999999</v>
      </c>
      <c r="AD57" s="125">
        <v>89.659000000000006</v>
      </c>
      <c r="AE57" s="126">
        <v>250.14599999999999</v>
      </c>
      <c r="AF57" s="125">
        <v>29.728999999999999</v>
      </c>
      <c r="AG57" s="125">
        <v>58.512</v>
      </c>
      <c r="AH57" s="125">
        <v>120.452</v>
      </c>
      <c r="AI57" s="173">
        <v>116.996</v>
      </c>
      <c r="AJ57" s="173">
        <v>53.55</v>
      </c>
      <c r="AK57" s="173">
        <v>201.84800000000001</v>
      </c>
      <c r="AL57" s="173">
        <v>256.21899999999999</v>
      </c>
      <c r="AM57" s="173">
        <v>362.14699999999999</v>
      </c>
      <c r="AN57" s="173"/>
      <c r="AO57" s="173"/>
      <c r="AP57" s="173"/>
      <c r="AQ57" s="173"/>
      <c r="AR57" s="173"/>
      <c r="AS57" s="173"/>
      <c r="AT57" s="173"/>
      <c r="AU57" s="173"/>
      <c r="AV57" s="173"/>
      <c r="AW57" s="173"/>
      <c r="AX57" s="173"/>
      <c r="AY57" s="173"/>
      <c r="ALQ57" s="2" t="e">
        <v>#N/A</v>
      </c>
    </row>
    <row r="58" spans="1:1005" ht="15" x14ac:dyDescent="0.25">
      <c r="A58" s="208">
        <v>44774</v>
      </c>
      <c r="B58" s="142"/>
      <c r="C58" s="142"/>
      <c r="D58" s="142">
        <v>75.010000000000005</v>
      </c>
      <c r="E58" s="124">
        <v>67.933000000000007</v>
      </c>
      <c r="F58" s="124">
        <v>74.224000000000004</v>
      </c>
      <c r="G58" s="125">
        <v>63.420999999999999</v>
      </c>
      <c r="H58" s="125">
        <v>47.914999999999999</v>
      </c>
      <c r="I58" s="125">
        <v>54.216000000000001</v>
      </c>
      <c r="J58" s="125">
        <v>43.357999999999997</v>
      </c>
      <c r="K58" s="125">
        <v>63.368000000000002</v>
      </c>
      <c r="L58" s="125">
        <v>60.831000000000003</v>
      </c>
      <c r="M58" s="125">
        <v>75.918999999999997</v>
      </c>
      <c r="N58" s="125">
        <v>46.615000000000002</v>
      </c>
      <c r="O58" s="125">
        <v>153</v>
      </c>
      <c r="P58" s="125">
        <v>59.723999999999997</v>
      </c>
      <c r="Q58" s="125">
        <v>93.331999999999994</v>
      </c>
      <c r="R58" s="125">
        <v>56.091000000000001</v>
      </c>
      <c r="S58" s="125">
        <v>100.59</v>
      </c>
      <c r="T58" s="125">
        <v>46.264000000000003</v>
      </c>
      <c r="U58" s="125">
        <v>51.375999999999998</v>
      </c>
      <c r="V58" s="125">
        <v>20.475999999999999</v>
      </c>
      <c r="W58" s="125">
        <v>42.805</v>
      </c>
      <c r="X58" s="125">
        <v>39.533000000000001</v>
      </c>
      <c r="Y58" s="125">
        <v>62.384999999999998</v>
      </c>
      <c r="Z58" s="125">
        <v>60.481000000000002</v>
      </c>
      <c r="AA58" s="125">
        <v>54.671999999999997</v>
      </c>
      <c r="AB58" s="125">
        <v>89.397999999999996</v>
      </c>
      <c r="AC58" s="125">
        <v>62.795000000000002</v>
      </c>
      <c r="AD58" s="125">
        <v>54.718000000000004</v>
      </c>
      <c r="AE58" s="126">
        <v>76.884</v>
      </c>
      <c r="AF58" s="125">
        <v>29.532</v>
      </c>
      <c r="AG58" s="125">
        <v>41.793999999999997</v>
      </c>
      <c r="AH58" s="125">
        <v>62.947000000000003</v>
      </c>
      <c r="AI58" s="173">
        <v>49.484000000000002</v>
      </c>
      <c r="AJ58" s="173">
        <v>33.667999999999999</v>
      </c>
      <c r="AK58" s="173">
        <v>104.14400000000001</v>
      </c>
      <c r="AL58" s="173">
        <v>95.248999999999995</v>
      </c>
      <c r="AM58" s="173">
        <v>140.50800000000001</v>
      </c>
      <c r="AN58" s="173"/>
      <c r="AO58" s="173"/>
      <c r="AP58" s="173"/>
      <c r="AQ58" s="173"/>
      <c r="AR58" s="173"/>
      <c r="AS58" s="173"/>
      <c r="AT58" s="173"/>
      <c r="AU58" s="173"/>
      <c r="AV58" s="173"/>
      <c r="AW58" s="173"/>
      <c r="AX58" s="173"/>
      <c r="AY58" s="173"/>
      <c r="ALQ58" s="2" t="e">
        <v>#N/A</v>
      </c>
    </row>
    <row r="59" spans="1:1005" ht="15" x14ac:dyDescent="0.25">
      <c r="A59" s="208">
        <v>44805</v>
      </c>
      <c r="B59" s="142"/>
      <c r="C59" s="142"/>
      <c r="D59" s="142">
        <v>46.81</v>
      </c>
      <c r="E59" s="124">
        <v>71.926000000000002</v>
      </c>
      <c r="F59" s="124">
        <v>76.814999999999998</v>
      </c>
      <c r="G59" s="125">
        <v>50.329000000000001</v>
      </c>
      <c r="H59" s="125">
        <v>49.567</v>
      </c>
      <c r="I59" s="125">
        <v>39.1</v>
      </c>
      <c r="J59" s="125">
        <v>36.837000000000003</v>
      </c>
      <c r="K59" s="125">
        <v>41.508000000000003</v>
      </c>
      <c r="L59" s="125">
        <v>50.749000000000002</v>
      </c>
      <c r="M59" s="125">
        <v>64.959000000000003</v>
      </c>
      <c r="N59" s="125">
        <v>44.853000000000002</v>
      </c>
      <c r="O59" s="125">
        <v>74.846999999999994</v>
      </c>
      <c r="P59" s="125">
        <v>48.997</v>
      </c>
      <c r="Q59" s="125">
        <v>70.84</v>
      </c>
      <c r="R59" s="125">
        <v>40.85</v>
      </c>
      <c r="S59" s="125">
        <v>57.073999999999998</v>
      </c>
      <c r="T59" s="125">
        <v>39.981000000000002</v>
      </c>
      <c r="U59" s="125">
        <v>36.814999999999998</v>
      </c>
      <c r="V59" s="125">
        <v>24.428999999999998</v>
      </c>
      <c r="W59" s="125">
        <v>64.921000000000006</v>
      </c>
      <c r="X59" s="125">
        <v>44.808</v>
      </c>
      <c r="Y59" s="125">
        <v>42.2</v>
      </c>
      <c r="Z59" s="125">
        <v>45.893000000000001</v>
      </c>
      <c r="AA59" s="125">
        <v>55.695</v>
      </c>
      <c r="AB59" s="125">
        <v>55.637999999999998</v>
      </c>
      <c r="AC59" s="125">
        <v>45.442999999999998</v>
      </c>
      <c r="AD59" s="125">
        <v>35.597000000000001</v>
      </c>
      <c r="AE59" s="126">
        <v>48.274999999999999</v>
      </c>
      <c r="AF59" s="125">
        <v>26.722999999999999</v>
      </c>
      <c r="AG59" s="125">
        <v>63.021000000000001</v>
      </c>
      <c r="AH59" s="125">
        <v>58.255000000000003</v>
      </c>
      <c r="AI59" s="173">
        <v>40.689</v>
      </c>
      <c r="AJ59" s="173">
        <v>29.617999999999999</v>
      </c>
      <c r="AK59" s="173">
        <v>87.037000000000006</v>
      </c>
      <c r="AL59" s="173">
        <v>49.054000000000002</v>
      </c>
      <c r="AM59" s="173">
        <v>82.218999999999994</v>
      </c>
      <c r="AN59" s="173"/>
      <c r="AO59" s="173"/>
      <c r="AP59" s="173"/>
      <c r="AQ59" s="173"/>
      <c r="AR59" s="173"/>
      <c r="AS59" s="173"/>
      <c r="AT59" s="173"/>
      <c r="AU59" s="173"/>
      <c r="AV59" s="173"/>
      <c r="AW59" s="173"/>
      <c r="AX59" s="173"/>
      <c r="AY59" s="173"/>
      <c r="ALQ59" s="2" t="e">
        <v>#N/A</v>
      </c>
    </row>
    <row r="60" spans="1:1005" ht="15" x14ac:dyDescent="0.25">
      <c r="A60" s="208">
        <v>44835</v>
      </c>
      <c r="B60" s="142"/>
      <c r="C60" s="142"/>
      <c r="D60" s="142">
        <v>46.89</v>
      </c>
      <c r="E60" s="124">
        <v>101.938</v>
      </c>
      <c r="F60" s="124">
        <v>81.103999999999999</v>
      </c>
      <c r="G60" s="125">
        <v>40.542000000000002</v>
      </c>
      <c r="H60" s="125">
        <v>37.936999999999998</v>
      </c>
      <c r="I60" s="125">
        <v>37.512</v>
      </c>
      <c r="J60" s="125">
        <v>56.75</v>
      </c>
      <c r="K60" s="125">
        <v>35.027999999999999</v>
      </c>
      <c r="L60" s="125">
        <v>34.706000000000003</v>
      </c>
      <c r="M60" s="125">
        <v>55.914999999999999</v>
      </c>
      <c r="N60" s="125">
        <v>39.843000000000004</v>
      </c>
      <c r="O60" s="125">
        <v>68.768000000000001</v>
      </c>
      <c r="P60" s="125">
        <v>60.051000000000002</v>
      </c>
      <c r="Q60" s="125">
        <v>77.55</v>
      </c>
      <c r="R60" s="125">
        <v>48.042999999999999</v>
      </c>
      <c r="S60" s="125">
        <v>44.96</v>
      </c>
      <c r="T60" s="125">
        <v>35.164000000000001</v>
      </c>
      <c r="U60" s="125">
        <v>32.844000000000001</v>
      </c>
      <c r="V60" s="125">
        <v>34.649000000000001</v>
      </c>
      <c r="W60" s="125">
        <v>41.104999999999997</v>
      </c>
      <c r="X60" s="125">
        <v>42.203000000000003</v>
      </c>
      <c r="Y60" s="125">
        <v>59.363</v>
      </c>
      <c r="Z60" s="125">
        <v>78.909000000000006</v>
      </c>
      <c r="AA60" s="125">
        <v>52.664000000000001</v>
      </c>
      <c r="AB60" s="125">
        <v>48.877000000000002</v>
      </c>
      <c r="AC60" s="125">
        <v>44.935000000000002</v>
      </c>
      <c r="AD60" s="125">
        <v>35.936999999999998</v>
      </c>
      <c r="AE60" s="126">
        <v>47.220999999999997</v>
      </c>
      <c r="AF60" s="125">
        <v>25.065000000000001</v>
      </c>
      <c r="AG60" s="125">
        <v>58.491</v>
      </c>
      <c r="AH60" s="125">
        <v>72.453000000000003</v>
      </c>
      <c r="AI60" s="173">
        <v>35.130000000000003</v>
      </c>
      <c r="AJ60" s="173">
        <v>30.32</v>
      </c>
      <c r="AK60" s="173">
        <v>53.792000000000002</v>
      </c>
      <c r="AL60" s="173">
        <v>41.290999999999997</v>
      </c>
      <c r="AM60" s="173">
        <v>73.557000000000002</v>
      </c>
      <c r="AN60" s="173"/>
      <c r="AO60" s="173"/>
      <c r="AP60" s="173"/>
      <c r="AQ60" s="173"/>
      <c r="AR60" s="173"/>
      <c r="AS60" s="173"/>
      <c r="AT60" s="173"/>
      <c r="AU60" s="173"/>
      <c r="AV60" s="173"/>
      <c r="AW60" s="173"/>
      <c r="AX60" s="173"/>
      <c r="AY60" s="173"/>
      <c r="ALQ60" s="2" t="e">
        <v>#N/A</v>
      </c>
    </row>
    <row r="61" spans="1:1005" ht="15" x14ac:dyDescent="0.25">
      <c r="A61" s="208">
        <v>44866</v>
      </c>
      <c r="B61" s="142"/>
      <c r="C61" s="142"/>
      <c r="D61" s="142">
        <v>38.090000000000003</v>
      </c>
      <c r="E61" s="124">
        <v>59.476999999999997</v>
      </c>
      <c r="F61" s="124">
        <v>56.917999999999999</v>
      </c>
      <c r="G61" s="125">
        <v>38.677999999999997</v>
      </c>
      <c r="H61" s="125">
        <v>29.074000000000002</v>
      </c>
      <c r="I61" s="125">
        <v>29.978999999999999</v>
      </c>
      <c r="J61" s="125">
        <v>47.521000000000001</v>
      </c>
      <c r="K61" s="125">
        <v>32.115000000000002</v>
      </c>
      <c r="L61" s="125">
        <v>29.135999999999999</v>
      </c>
      <c r="M61" s="125">
        <v>43.665999999999997</v>
      </c>
      <c r="N61" s="125">
        <v>35.984999999999999</v>
      </c>
      <c r="O61" s="125">
        <v>51.198</v>
      </c>
      <c r="P61" s="125">
        <v>44.127000000000002</v>
      </c>
      <c r="Q61" s="125">
        <v>52.917999999999999</v>
      </c>
      <c r="R61" s="125">
        <v>40.49</v>
      </c>
      <c r="S61" s="125">
        <v>36.159999999999997</v>
      </c>
      <c r="T61" s="125">
        <v>30.327000000000002</v>
      </c>
      <c r="U61" s="125">
        <v>31.817</v>
      </c>
      <c r="V61" s="125">
        <v>21.204000000000001</v>
      </c>
      <c r="W61" s="125">
        <v>29.248000000000001</v>
      </c>
      <c r="X61" s="125">
        <v>36.249000000000002</v>
      </c>
      <c r="Y61" s="125">
        <v>43.551000000000002</v>
      </c>
      <c r="Z61" s="125">
        <v>49.69</v>
      </c>
      <c r="AA61" s="125">
        <v>39.067999999999998</v>
      </c>
      <c r="AB61" s="125">
        <v>42.505000000000003</v>
      </c>
      <c r="AC61" s="125">
        <v>41.466999999999999</v>
      </c>
      <c r="AD61" s="125">
        <v>35.301000000000002</v>
      </c>
      <c r="AE61" s="126">
        <v>38.890999999999998</v>
      </c>
      <c r="AF61" s="125">
        <v>21.295999999999999</v>
      </c>
      <c r="AG61" s="125">
        <v>34.689</v>
      </c>
      <c r="AH61" s="125">
        <v>43.676000000000002</v>
      </c>
      <c r="AI61" s="173">
        <v>32.972000000000001</v>
      </c>
      <c r="AJ61" s="173">
        <v>28.827999999999999</v>
      </c>
      <c r="AK61" s="173">
        <v>36.911000000000001</v>
      </c>
      <c r="AL61" s="173">
        <v>35.064</v>
      </c>
      <c r="AM61" s="173">
        <v>57.915999999999997</v>
      </c>
      <c r="AN61" s="173"/>
      <c r="AO61" s="173"/>
      <c r="AP61" s="173"/>
      <c r="AQ61" s="173"/>
      <c r="AR61" s="173"/>
      <c r="AS61" s="173"/>
      <c r="AT61" s="173"/>
      <c r="AU61" s="173"/>
      <c r="AV61" s="173"/>
      <c r="AW61" s="173"/>
      <c r="AX61" s="173"/>
      <c r="AY61" s="173"/>
      <c r="ALQ61" s="2" t="e">
        <v>#N/A</v>
      </c>
    </row>
    <row r="62" spans="1:1005" ht="15" x14ac:dyDescent="0.25">
      <c r="A62" s="208">
        <v>44896</v>
      </c>
      <c r="B62" s="142"/>
      <c r="C62" s="142"/>
      <c r="D62" s="142">
        <v>32.43</v>
      </c>
      <c r="E62" s="124">
        <v>43.581000000000003</v>
      </c>
      <c r="F62" s="124">
        <v>43.774000000000001</v>
      </c>
      <c r="G62" s="125">
        <v>34.512999999999998</v>
      </c>
      <c r="H62" s="125">
        <v>26.574000000000002</v>
      </c>
      <c r="I62" s="125">
        <v>26.981000000000002</v>
      </c>
      <c r="J62" s="125">
        <v>33.652000000000001</v>
      </c>
      <c r="K62" s="125">
        <v>29.515000000000001</v>
      </c>
      <c r="L62" s="125">
        <v>26.988</v>
      </c>
      <c r="M62" s="125">
        <v>38.171999999999997</v>
      </c>
      <c r="N62" s="125">
        <v>30.933</v>
      </c>
      <c r="O62" s="125">
        <v>46.57</v>
      </c>
      <c r="P62" s="125">
        <v>38.844999999999999</v>
      </c>
      <c r="Q62" s="125">
        <v>42.841999999999999</v>
      </c>
      <c r="R62" s="125">
        <v>37.377000000000002</v>
      </c>
      <c r="S62" s="125">
        <v>33.484999999999999</v>
      </c>
      <c r="T62" s="125">
        <v>27.151</v>
      </c>
      <c r="U62" s="125">
        <v>27.635999999999999</v>
      </c>
      <c r="V62" s="125">
        <v>17.849</v>
      </c>
      <c r="W62" s="125">
        <v>27.233000000000001</v>
      </c>
      <c r="X62" s="125">
        <v>28.734999999999999</v>
      </c>
      <c r="Y62" s="125">
        <v>33.197000000000003</v>
      </c>
      <c r="Z62" s="125">
        <v>35.222000000000001</v>
      </c>
      <c r="AA62" s="125">
        <v>30.027999999999999</v>
      </c>
      <c r="AB62" s="125">
        <v>38.716999999999999</v>
      </c>
      <c r="AC62" s="125">
        <v>34.631999999999998</v>
      </c>
      <c r="AD62" s="125">
        <v>30.175000000000001</v>
      </c>
      <c r="AE62" s="126">
        <v>34.802</v>
      </c>
      <c r="AF62" s="125">
        <v>19.888999999999999</v>
      </c>
      <c r="AG62" s="125">
        <v>26.934999999999999</v>
      </c>
      <c r="AH62" s="125">
        <v>33.780999999999999</v>
      </c>
      <c r="AI62" s="173">
        <v>31.22</v>
      </c>
      <c r="AJ62" s="173">
        <v>23.42</v>
      </c>
      <c r="AK62" s="173">
        <v>32.527000000000001</v>
      </c>
      <c r="AL62" s="173">
        <v>33.374000000000002</v>
      </c>
      <c r="AM62" s="173">
        <v>49.704999999999998</v>
      </c>
      <c r="AN62" s="173"/>
      <c r="AO62" s="173"/>
      <c r="AP62" s="173"/>
      <c r="AQ62" s="173"/>
      <c r="AR62" s="173"/>
      <c r="AS62" s="173"/>
      <c r="AT62" s="173"/>
      <c r="AU62" s="173"/>
      <c r="AV62" s="173"/>
      <c r="AW62" s="173"/>
      <c r="AX62" s="173"/>
      <c r="AY62" s="173"/>
      <c r="ALQ62" s="2" t="e">
        <v>#N/A</v>
      </c>
    </row>
    <row r="63" spans="1:1005" ht="15" x14ac:dyDescent="0.25">
      <c r="A63" s="208">
        <v>44927</v>
      </c>
      <c r="B63" s="142"/>
      <c r="C63" s="142"/>
      <c r="D63" s="142">
        <v>31.25</v>
      </c>
      <c r="E63" s="124">
        <v>37.845999999999997</v>
      </c>
      <c r="F63" s="124">
        <v>36.78</v>
      </c>
      <c r="G63" s="125">
        <v>30.7</v>
      </c>
      <c r="H63" s="125">
        <v>23.916</v>
      </c>
      <c r="I63" s="125">
        <v>24.210999999999999</v>
      </c>
      <c r="J63" s="125">
        <v>26.765000000000001</v>
      </c>
      <c r="K63" s="125">
        <v>25.922999999999998</v>
      </c>
      <c r="L63" s="125">
        <v>24.562999999999999</v>
      </c>
      <c r="M63" s="125">
        <v>34.261000000000003</v>
      </c>
      <c r="N63" s="125">
        <v>27.640999999999998</v>
      </c>
      <c r="O63" s="125">
        <v>40.610999999999997</v>
      </c>
      <c r="P63" s="125">
        <v>33.450000000000003</v>
      </c>
      <c r="Q63" s="125">
        <v>38.457999999999998</v>
      </c>
      <c r="R63" s="125">
        <v>32.441000000000003</v>
      </c>
      <c r="S63" s="125">
        <v>32.323</v>
      </c>
      <c r="T63" s="125">
        <v>24.302</v>
      </c>
      <c r="U63" s="125">
        <v>24.544</v>
      </c>
      <c r="V63" s="125">
        <v>16.033999999999999</v>
      </c>
      <c r="W63" s="125">
        <v>24.123000000000001</v>
      </c>
      <c r="X63" s="125">
        <v>29.184999999999999</v>
      </c>
      <c r="Y63" s="125">
        <v>28.812000000000001</v>
      </c>
      <c r="Z63" s="125">
        <v>31.428000000000001</v>
      </c>
      <c r="AA63" s="125">
        <v>26.04</v>
      </c>
      <c r="AB63" s="125">
        <v>35.043999999999997</v>
      </c>
      <c r="AC63" s="125">
        <v>30.513000000000002</v>
      </c>
      <c r="AD63" s="125">
        <v>26.835000000000001</v>
      </c>
      <c r="AE63" s="126">
        <v>31.789000000000001</v>
      </c>
      <c r="AF63" s="125">
        <v>17.975999999999999</v>
      </c>
      <c r="AG63" s="125">
        <v>23.504999999999999</v>
      </c>
      <c r="AH63" s="125">
        <v>29.609000000000002</v>
      </c>
      <c r="AI63" s="173">
        <v>28.710999999999999</v>
      </c>
      <c r="AJ63" s="173">
        <v>19.971</v>
      </c>
      <c r="AK63" s="173">
        <v>29.262</v>
      </c>
      <c r="AL63" s="173">
        <v>32.228999999999999</v>
      </c>
      <c r="AM63" s="173">
        <v>44.408000000000001</v>
      </c>
      <c r="AN63" s="173"/>
      <c r="AO63" s="173"/>
      <c r="AP63" s="173"/>
      <c r="AQ63" s="173"/>
      <c r="AR63" s="173"/>
      <c r="AS63" s="173"/>
      <c r="AT63" s="173"/>
      <c r="AU63" s="173"/>
      <c r="AV63" s="173"/>
      <c r="AW63" s="173"/>
      <c r="AX63" s="173"/>
      <c r="AY63" s="173"/>
      <c r="ALQ63" s="2" t="e">
        <v>#N/A</v>
      </c>
    </row>
    <row r="64" spans="1:1005" ht="15" x14ac:dyDescent="0.25">
      <c r="A64" s="208">
        <v>44958</v>
      </c>
      <c r="B64" s="142"/>
      <c r="C64" s="142"/>
      <c r="D64" s="164">
        <v>28.83</v>
      </c>
      <c r="E64" s="124">
        <v>48.078000000000003</v>
      </c>
      <c r="F64" s="124">
        <v>34.015000000000001</v>
      </c>
      <c r="G64" s="125">
        <v>25.053000000000001</v>
      </c>
      <c r="H64" s="125">
        <v>19.701000000000001</v>
      </c>
      <c r="I64" s="125">
        <v>20.661999999999999</v>
      </c>
      <c r="J64" s="125">
        <v>23.190999999999999</v>
      </c>
      <c r="K64" s="125">
        <v>22.311</v>
      </c>
      <c r="L64" s="125">
        <v>22.369</v>
      </c>
      <c r="M64" s="125">
        <v>28.035</v>
      </c>
      <c r="N64" s="125">
        <v>27.895</v>
      </c>
      <c r="O64" s="125">
        <v>36.563000000000002</v>
      </c>
      <c r="P64" s="125">
        <v>27.027000000000001</v>
      </c>
      <c r="Q64" s="125">
        <v>32.999000000000002</v>
      </c>
      <c r="R64" s="125">
        <v>31.498000000000001</v>
      </c>
      <c r="S64" s="125">
        <v>31.861000000000001</v>
      </c>
      <c r="T64" s="125">
        <v>23.617999999999999</v>
      </c>
      <c r="U64" s="125">
        <v>20.114000000000001</v>
      </c>
      <c r="V64" s="125">
        <v>19.388000000000002</v>
      </c>
      <c r="W64" s="125">
        <v>19.940999999999999</v>
      </c>
      <c r="X64" s="125">
        <v>24.861999999999998</v>
      </c>
      <c r="Y64" s="125">
        <v>23.359000000000002</v>
      </c>
      <c r="Z64" s="125">
        <v>29.335999999999999</v>
      </c>
      <c r="AA64" s="125">
        <v>21.186</v>
      </c>
      <c r="AB64" s="125">
        <v>30.619</v>
      </c>
      <c r="AC64" s="125">
        <v>24.992000000000001</v>
      </c>
      <c r="AD64" s="125">
        <v>21.844000000000001</v>
      </c>
      <c r="AE64" s="126">
        <v>26.222000000000001</v>
      </c>
      <c r="AF64" s="125">
        <v>14.874000000000001</v>
      </c>
      <c r="AG64" s="125">
        <v>23.582000000000001</v>
      </c>
      <c r="AH64" s="125">
        <v>29.637</v>
      </c>
      <c r="AI64" s="173">
        <v>24.33</v>
      </c>
      <c r="AJ64" s="173">
        <v>16.73</v>
      </c>
      <c r="AK64" s="173">
        <v>24.617000000000001</v>
      </c>
      <c r="AL64" s="173">
        <v>24.957000000000001</v>
      </c>
      <c r="AM64" s="173">
        <v>24.957000000000001</v>
      </c>
      <c r="AN64" s="173"/>
      <c r="AO64" s="173"/>
      <c r="AP64" s="173"/>
      <c r="AQ64" s="173"/>
      <c r="AR64" s="173"/>
      <c r="AS64" s="173"/>
      <c r="AT64" s="173"/>
      <c r="AU64" s="173"/>
      <c r="AV64" s="173"/>
      <c r="AW64" s="173"/>
      <c r="AX64" s="173"/>
      <c r="AY64" s="173"/>
      <c r="ALQ64" s="2" t="e">
        <v>#N/A</v>
      </c>
    </row>
    <row r="65" spans="1:1005" ht="15" x14ac:dyDescent="0.25">
      <c r="A65" s="208">
        <v>44986</v>
      </c>
      <c r="B65" s="142"/>
      <c r="C65" s="142"/>
      <c r="D65" s="164">
        <v>46.35</v>
      </c>
      <c r="E65" s="124">
        <v>90.037999999999997</v>
      </c>
      <c r="F65" s="124">
        <v>41.112000000000002</v>
      </c>
      <c r="G65" s="125">
        <v>36.542000000000002</v>
      </c>
      <c r="H65" s="125">
        <v>55.158000000000001</v>
      </c>
      <c r="I65" s="125">
        <v>33.613</v>
      </c>
      <c r="J65" s="125">
        <v>34.527000000000001</v>
      </c>
      <c r="K65" s="125">
        <v>38.177</v>
      </c>
      <c r="L65" s="125">
        <v>41.670999999999999</v>
      </c>
      <c r="M65" s="125">
        <v>51.427</v>
      </c>
      <c r="N65" s="125">
        <v>62.920999999999999</v>
      </c>
      <c r="O65" s="125">
        <v>50.372</v>
      </c>
      <c r="P65" s="125">
        <v>54.804000000000002</v>
      </c>
      <c r="Q65" s="125">
        <v>53.137</v>
      </c>
      <c r="R65" s="125">
        <v>44.676000000000002</v>
      </c>
      <c r="S65" s="125">
        <v>38.168999999999997</v>
      </c>
      <c r="T65" s="125">
        <v>37.219000000000001</v>
      </c>
      <c r="U65" s="125">
        <v>25.41</v>
      </c>
      <c r="V65" s="125">
        <v>32.637</v>
      </c>
      <c r="W65" s="125">
        <v>59.003999999999998</v>
      </c>
      <c r="X65" s="125">
        <v>30.347000000000001</v>
      </c>
      <c r="Y65" s="125">
        <v>33.701000000000001</v>
      </c>
      <c r="Z65" s="125">
        <v>80.106999999999999</v>
      </c>
      <c r="AA65" s="125">
        <v>23.119</v>
      </c>
      <c r="AB65" s="125">
        <v>60.421999999999997</v>
      </c>
      <c r="AC65" s="125">
        <v>30.433</v>
      </c>
      <c r="AD65" s="125">
        <v>40.957000000000001</v>
      </c>
      <c r="AE65" s="126">
        <v>51.564999999999998</v>
      </c>
      <c r="AF65" s="125">
        <v>24.073</v>
      </c>
      <c r="AG65" s="125">
        <v>27.393999999999998</v>
      </c>
      <c r="AH65" s="125">
        <v>54.247999999999998</v>
      </c>
      <c r="AI65" s="173">
        <v>27.742000000000001</v>
      </c>
      <c r="AJ65" s="173">
        <v>29.689</v>
      </c>
      <c r="AK65" s="173">
        <v>39.633000000000003</v>
      </c>
      <c r="AL65" s="173">
        <v>25.783999999999999</v>
      </c>
      <c r="AM65" s="173">
        <v>25.783999999999999</v>
      </c>
      <c r="AN65" s="173"/>
      <c r="AO65" s="173"/>
      <c r="AP65" s="173"/>
      <c r="AQ65" s="173"/>
      <c r="AR65" s="173"/>
      <c r="AS65" s="173"/>
      <c r="AT65" s="173"/>
      <c r="AU65" s="173"/>
      <c r="AV65" s="173"/>
      <c r="AW65" s="173"/>
      <c r="AX65" s="173"/>
      <c r="AY65" s="173"/>
      <c r="ALQ65" s="2" t="e">
        <v>#N/A</v>
      </c>
    </row>
    <row r="66" spans="1:1005" ht="15" x14ac:dyDescent="0.25">
      <c r="A66" s="208">
        <v>45017</v>
      </c>
      <c r="B66" s="142"/>
      <c r="C66" s="142"/>
      <c r="D66" s="164">
        <v>100.63</v>
      </c>
      <c r="E66" s="124">
        <v>155.94499999999999</v>
      </c>
      <c r="F66" s="125">
        <v>123.12</v>
      </c>
      <c r="G66" s="125">
        <v>82.647000000000006</v>
      </c>
      <c r="H66" s="125">
        <v>138.41499999999999</v>
      </c>
      <c r="I66" s="125">
        <v>77.364000000000004</v>
      </c>
      <c r="J66" s="125">
        <v>66.3</v>
      </c>
      <c r="K66" s="125">
        <v>95.888000000000005</v>
      </c>
      <c r="L66" s="125">
        <v>120.43300000000001</v>
      </c>
      <c r="M66" s="125">
        <v>99.819000000000003</v>
      </c>
      <c r="N66" s="125">
        <v>75.739000000000004</v>
      </c>
      <c r="O66" s="125">
        <v>115.569</v>
      </c>
      <c r="P66" s="125">
        <v>116.09699999999999</v>
      </c>
      <c r="Q66" s="125">
        <v>84.59</v>
      </c>
      <c r="R66" s="125">
        <v>60.360999999999997</v>
      </c>
      <c r="S66" s="125">
        <v>96.481999999999999</v>
      </c>
      <c r="T66" s="125">
        <v>77.03</v>
      </c>
      <c r="U66" s="125">
        <v>66.840999999999994</v>
      </c>
      <c r="V66" s="125">
        <v>65.941999999999993</v>
      </c>
      <c r="W66" s="125">
        <v>126.126</v>
      </c>
      <c r="X66" s="125">
        <v>80.088999999999999</v>
      </c>
      <c r="Y66" s="125">
        <v>109.988</v>
      </c>
      <c r="Z66" s="125">
        <v>115.577</v>
      </c>
      <c r="AA66" s="125">
        <v>80.459999999999994</v>
      </c>
      <c r="AB66" s="125">
        <v>101.94799999999999</v>
      </c>
      <c r="AC66" s="125">
        <v>78.536000000000001</v>
      </c>
      <c r="AD66" s="125">
        <v>94.183000000000007</v>
      </c>
      <c r="AE66" s="126">
        <v>111.81</v>
      </c>
      <c r="AF66" s="125">
        <v>54.945</v>
      </c>
      <c r="AG66" s="125">
        <v>65.584000000000003</v>
      </c>
      <c r="AH66" s="125">
        <v>96.834999999999994</v>
      </c>
      <c r="AI66" s="173">
        <v>63.886000000000003</v>
      </c>
      <c r="AJ66" s="173">
        <v>52.292999999999999</v>
      </c>
      <c r="AK66" s="173">
        <v>48.137</v>
      </c>
      <c r="AL66" s="173">
        <v>59.582999999999998</v>
      </c>
      <c r="AM66" s="173">
        <v>59.582999999999998</v>
      </c>
      <c r="AN66" s="173"/>
      <c r="AO66" s="173"/>
      <c r="AP66" s="173"/>
      <c r="AQ66" s="173"/>
      <c r="AR66" s="173"/>
      <c r="AS66" s="173"/>
      <c r="AT66" s="173"/>
      <c r="AU66" s="173"/>
      <c r="AV66" s="173"/>
      <c r="AW66" s="173"/>
      <c r="AX66" s="173"/>
      <c r="AY66" s="173"/>
      <c r="ALQ66" s="2" t="e">
        <v>#N/A</v>
      </c>
    </row>
    <row r="67" spans="1:1005" ht="15" x14ac:dyDescent="0.25">
      <c r="A67" s="208">
        <v>45047</v>
      </c>
      <c r="B67" s="142"/>
      <c r="C67" s="142"/>
      <c r="D67" s="164">
        <v>281.23</v>
      </c>
      <c r="E67" s="124">
        <v>400.21499999999997</v>
      </c>
      <c r="F67" s="125">
        <v>391.36900000000003</v>
      </c>
      <c r="G67" s="125">
        <v>177.37100000000001</v>
      </c>
      <c r="H67" s="125">
        <v>223.91900000000001</v>
      </c>
      <c r="I67" s="125">
        <v>145.48099999999999</v>
      </c>
      <c r="J67" s="125">
        <v>207.46899999999999</v>
      </c>
      <c r="K67" s="125">
        <v>246.56299999999999</v>
      </c>
      <c r="L67" s="125">
        <v>349.63099999999997</v>
      </c>
      <c r="M67" s="125">
        <v>261.476</v>
      </c>
      <c r="N67" s="125">
        <v>250.846</v>
      </c>
      <c r="O67" s="125">
        <v>424.286</v>
      </c>
      <c r="P67" s="125">
        <v>420.07299999999998</v>
      </c>
      <c r="Q67" s="125">
        <v>262.70699999999999</v>
      </c>
      <c r="R67" s="125">
        <v>274.36799999999999</v>
      </c>
      <c r="S67" s="125">
        <v>275.46600000000001</v>
      </c>
      <c r="T67" s="125">
        <v>305.279</v>
      </c>
      <c r="U67" s="125">
        <v>84.935000000000002</v>
      </c>
      <c r="V67" s="125">
        <v>184.44</v>
      </c>
      <c r="W67" s="125">
        <v>265.822</v>
      </c>
      <c r="X67" s="125">
        <v>312.57600000000002</v>
      </c>
      <c r="Y67" s="125">
        <v>258.25200000000001</v>
      </c>
      <c r="Z67" s="125">
        <v>303.77300000000002</v>
      </c>
      <c r="AA67" s="125">
        <v>338.92399999999998</v>
      </c>
      <c r="AB67" s="125">
        <v>341.20499999999998</v>
      </c>
      <c r="AC67" s="125">
        <v>146.09</v>
      </c>
      <c r="AD67" s="125">
        <v>214.91200000000001</v>
      </c>
      <c r="AE67" s="126">
        <v>151.33500000000001</v>
      </c>
      <c r="AF67" s="125">
        <v>127.43600000000001</v>
      </c>
      <c r="AG67" s="125">
        <v>279.64800000000002</v>
      </c>
      <c r="AH67" s="125">
        <v>233.75700000000001</v>
      </c>
      <c r="AI67" s="173">
        <v>126.033</v>
      </c>
      <c r="AJ67" s="173">
        <v>192.434</v>
      </c>
      <c r="AK67" s="173">
        <v>178.69499999999999</v>
      </c>
      <c r="AL67" s="173">
        <v>599.327</v>
      </c>
      <c r="AM67" s="173">
        <v>599.327</v>
      </c>
      <c r="AN67" s="173"/>
      <c r="AO67" s="173"/>
      <c r="AP67" s="173"/>
      <c r="AQ67" s="173"/>
      <c r="AR67" s="173"/>
      <c r="AS67" s="173"/>
      <c r="AT67" s="173"/>
      <c r="AU67" s="173"/>
      <c r="AV67" s="173"/>
      <c r="AW67" s="173"/>
      <c r="AX67" s="173"/>
      <c r="AY67" s="173"/>
      <c r="ALQ67" s="2" t="e">
        <v>#N/A</v>
      </c>
    </row>
    <row r="68" spans="1:1005" ht="15" x14ac:dyDescent="0.25">
      <c r="A68" s="208">
        <v>45078</v>
      </c>
      <c r="B68" s="142"/>
      <c r="C68" s="142"/>
      <c r="D68" s="164">
        <v>314.85000000000002</v>
      </c>
      <c r="E68" s="124">
        <v>465.517</v>
      </c>
      <c r="F68" s="125">
        <v>342.661</v>
      </c>
      <c r="G68" s="125">
        <v>211.30099999999999</v>
      </c>
      <c r="H68" s="125">
        <v>174.88800000000001</v>
      </c>
      <c r="I68" s="125">
        <v>211.31</v>
      </c>
      <c r="J68" s="125">
        <v>332.76600000000002</v>
      </c>
      <c r="K68" s="125">
        <v>215.76599999999999</v>
      </c>
      <c r="L68" s="125">
        <v>476.9</v>
      </c>
      <c r="M68" s="125">
        <v>260.82900000000001</v>
      </c>
      <c r="N68" s="125">
        <v>648.45100000000002</v>
      </c>
      <c r="O68" s="125">
        <v>358.97300000000001</v>
      </c>
      <c r="P68" s="125">
        <v>616.24400000000003</v>
      </c>
      <c r="Q68" s="125">
        <v>252.35599999999999</v>
      </c>
      <c r="R68" s="125">
        <v>431.786</v>
      </c>
      <c r="S68" s="125">
        <v>191.42</v>
      </c>
      <c r="T68" s="125">
        <v>235.358</v>
      </c>
      <c r="U68" s="125">
        <v>62.997</v>
      </c>
      <c r="V68" s="125">
        <v>256.36200000000002</v>
      </c>
      <c r="W68" s="125">
        <v>174.93600000000001</v>
      </c>
      <c r="X68" s="125">
        <v>340.69200000000001</v>
      </c>
      <c r="Y68" s="125">
        <v>234.137</v>
      </c>
      <c r="Z68" s="125">
        <v>236.387</v>
      </c>
      <c r="AA68" s="125">
        <v>597.43899999999996</v>
      </c>
      <c r="AB68" s="125">
        <v>325.97399999999999</v>
      </c>
      <c r="AC68" s="125">
        <v>307.00700000000001</v>
      </c>
      <c r="AD68" s="125">
        <v>529.14599999999996</v>
      </c>
      <c r="AE68" s="126">
        <v>64.078999999999994</v>
      </c>
      <c r="AF68" s="125">
        <v>166.85599999999999</v>
      </c>
      <c r="AG68" s="125">
        <v>395.11200000000002</v>
      </c>
      <c r="AH68" s="125">
        <v>387.82600000000002</v>
      </c>
      <c r="AI68" s="173">
        <v>137.19999999999999</v>
      </c>
      <c r="AJ68" s="173">
        <v>356.60899999999998</v>
      </c>
      <c r="AK68" s="173">
        <v>464.75900000000001</v>
      </c>
      <c r="AL68" s="173">
        <v>823.27499999999998</v>
      </c>
      <c r="AM68" s="173">
        <v>823.27499999999998</v>
      </c>
      <c r="AN68" s="173"/>
      <c r="AO68" s="173"/>
      <c r="AP68" s="173"/>
      <c r="AQ68" s="173"/>
      <c r="AR68" s="173"/>
      <c r="AS68" s="173"/>
      <c r="AT68" s="173"/>
      <c r="AU68" s="173"/>
      <c r="AV68" s="173"/>
      <c r="AW68" s="173"/>
      <c r="AX68" s="173"/>
      <c r="AY68" s="173"/>
      <c r="ALQ68" s="2" t="e">
        <v>#N/A</v>
      </c>
    </row>
    <row r="69" spans="1:1005" ht="15" x14ac:dyDescent="0.25">
      <c r="A69" s="208">
        <v>45108</v>
      </c>
      <c r="B69" s="142"/>
      <c r="C69" s="142"/>
      <c r="D69" s="164">
        <v>137.63</v>
      </c>
      <c r="E69" s="124">
        <v>191.54599999999999</v>
      </c>
      <c r="F69" s="124">
        <v>114.46299999999999</v>
      </c>
      <c r="G69" s="125">
        <v>83.381</v>
      </c>
      <c r="H69" s="125">
        <v>72.328999999999994</v>
      </c>
      <c r="I69" s="125">
        <v>82.816999999999993</v>
      </c>
      <c r="J69" s="125">
        <v>151.98400000000001</v>
      </c>
      <c r="K69" s="125">
        <v>80.665000000000006</v>
      </c>
      <c r="L69" s="125">
        <v>218.922</v>
      </c>
      <c r="M69" s="125">
        <v>81.198999999999998</v>
      </c>
      <c r="N69" s="125">
        <v>566.87599999999998</v>
      </c>
      <c r="O69" s="125">
        <v>140.62700000000001</v>
      </c>
      <c r="P69" s="125">
        <v>217.63300000000001</v>
      </c>
      <c r="Q69" s="125">
        <v>117.77800000000001</v>
      </c>
      <c r="R69" s="125">
        <v>254.38800000000001</v>
      </c>
      <c r="S69" s="125">
        <v>58.081000000000003</v>
      </c>
      <c r="T69" s="125">
        <v>67.325000000000003</v>
      </c>
      <c r="U69" s="125">
        <v>24.849</v>
      </c>
      <c r="V69" s="125">
        <v>72.3</v>
      </c>
      <c r="W69" s="125">
        <v>63.247999999999998</v>
      </c>
      <c r="X69" s="125">
        <v>132.65600000000001</v>
      </c>
      <c r="Y69" s="125">
        <v>85.363</v>
      </c>
      <c r="Z69" s="125">
        <v>81.105999999999995</v>
      </c>
      <c r="AA69" s="125">
        <v>253.50899999999999</v>
      </c>
      <c r="AB69" s="125">
        <v>164.92099999999999</v>
      </c>
      <c r="AC69" s="125">
        <v>89.659000000000006</v>
      </c>
      <c r="AD69" s="125">
        <v>250.14599999999999</v>
      </c>
      <c r="AE69" s="126">
        <v>29.728999999999999</v>
      </c>
      <c r="AF69" s="125">
        <v>58.512</v>
      </c>
      <c r="AG69" s="125">
        <v>120.452</v>
      </c>
      <c r="AH69" s="125">
        <v>116.996</v>
      </c>
      <c r="AI69" s="173">
        <v>53.55</v>
      </c>
      <c r="AJ69" s="173">
        <v>201.84800000000001</v>
      </c>
      <c r="AK69" s="173">
        <v>256.21899999999999</v>
      </c>
      <c r="AL69" s="173">
        <v>362.14699999999999</v>
      </c>
      <c r="AM69" s="173">
        <v>362.14699999999999</v>
      </c>
      <c r="AN69" s="173"/>
      <c r="AO69" s="173"/>
      <c r="AP69" s="173"/>
      <c r="AQ69" s="173"/>
      <c r="AR69" s="173"/>
      <c r="AS69" s="173"/>
      <c r="AT69" s="173"/>
      <c r="AU69" s="173"/>
      <c r="AV69" s="173"/>
      <c r="AW69" s="173"/>
      <c r="AX69" s="173"/>
      <c r="AY69" s="173"/>
      <c r="ALQ69" s="2" t="e">
        <v>#N/A</v>
      </c>
    </row>
    <row r="70" spans="1:1005" ht="15" x14ac:dyDescent="0.25">
      <c r="A70" s="208">
        <v>45139</v>
      </c>
      <c r="B70" s="44"/>
      <c r="C70" s="44"/>
      <c r="D70" s="164">
        <v>75.010000000000005</v>
      </c>
      <c r="E70" s="124">
        <v>74.224000000000004</v>
      </c>
      <c r="F70" s="124">
        <v>63.420999999999999</v>
      </c>
      <c r="G70" s="125">
        <v>47.914999999999999</v>
      </c>
      <c r="H70" s="125">
        <v>54.216000000000001</v>
      </c>
      <c r="I70" s="125">
        <v>43.357999999999997</v>
      </c>
      <c r="J70" s="125">
        <v>63.368000000000002</v>
      </c>
      <c r="K70" s="125">
        <v>60.831000000000003</v>
      </c>
      <c r="L70" s="125">
        <v>75.918999999999997</v>
      </c>
      <c r="M70" s="125">
        <v>46.615000000000002</v>
      </c>
      <c r="N70" s="125">
        <v>153</v>
      </c>
      <c r="O70" s="125">
        <v>59.723999999999997</v>
      </c>
      <c r="P70" s="125">
        <v>93.331999999999994</v>
      </c>
      <c r="Q70" s="125">
        <v>56.091000000000001</v>
      </c>
      <c r="R70" s="125">
        <v>100.59</v>
      </c>
      <c r="S70" s="125">
        <v>46.264000000000003</v>
      </c>
      <c r="T70" s="125">
        <v>51.375999999999998</v>
      </c>
      <c r="U70" s="125">
        <v>20.475999999999999</v>
      </c>
      <c r="V70" s="125">
        <v>42.805</v>
      </c>
      <c r="W70" s="125">
        <v>39.533000000000001</v>
      </c>
      <c r="X70" s="125">
        <v>62.384999999999998</v>
      </c>
      <c r="Y70" s="125">
        <v>60.481000000000002</v>
      </c>
      <c r="Z70" s="125">
        <v>54.671999999999997</v>
      </c>
      <c r="AA70" s="125">
        <v>89.397999999999996</v>
      </c>
      <c r="AB70" s="125">
        <v>62.795000000000002</v>
      </c>
      <c r="AC70" s="125">
        <v>54.718000000000004</v>
      </c>
      <c r="AD70" s="125">
        <v>76.884</v>
      </c>
      <c r="AE70" s="126">
        <v>29.532</v>
      </c>
      <c r="AF70" s="125">
        <v>41.793999999999997</v>
      </c>
      <c r="AG70" s="125">
        <v>62.947000000000003</v>
      </c>
      <c r="AH70" s="125">
        <v>49.484000000000002</v>
      </c>
      <c r="AI70" s="173">
        <v>33.667999999999999</v>
      </c>
      <c r="AJ70" s="173">
        <v>104.14400000000001</v>
      </c>
      <c r="AK70" s="173">
        <v>95.248999999999995</v>
      </c>
      <c r="AL70" s="173">
        <v>140.50800000000001</v>
      </c>
      <c r="AM70" s="173">
        <v>140.50800000000001</v>
      </c>
      <c r="AN70" s="173"/>
      <c r="AO70" s="173"/>
      <c r="AP70" s="173"/>
      <c r="AQ70" s="173"/>
      <c r="AR70" s="173"/>
      <c r="AS70" s="173"/>
      <c r="AT70" s="173"/>
      <c r="AU70" s="173"/>
      <c r="AV70" s="173"/>
      <c r="AW70" s="173"/>
      <c r="AX70" s="173"/>
      <c r="AY70" s="173"/>
      <c r="ALQ70" s="2" t="e">
        <v>#N/A</v>
      </c>
    </row>
    <row r="71" spans="1:1005" ht="15" x14ac:dyDescent="0.25">
      <c r="A71" s="208">
        <v>45170</v>
      </c>
      <c r="B71" s="44"/>
      <c r="C71" s="44"/>
      <c r="D71" s="164">
        <v>46.81</v>
      </c>
      <c r="E71" s="1">
        <v>76.814999999999998</v>
      </c>
      <c r="F71" s="159">
        <v>50.329000000000001</v>
      </c>
      <c r="G71" s="2">
        <v>49.567</v>
      </c>
      <c r="H71" s="2">
        <v>39.1</v>
      </c>
      <c r="I71" s="2">
        <v>36.837000000000003</v>
      </c>
      <c r="J71" s="2">
        <v>41.508000000000003</v>
      </c>
      <c r="K71" s="2">
        <v>50.749000000000002</v>
      </c>
      <c r="L71" s="2">
        <v>64.959000000000003</v>
      </c>
      <c r="M71" s="2">
        <v>44.853000000000002</v>
      </c>
      <c r="N71" s="2">
        <v>74.846999999999994</v>
      </c>
      <c r="O71" s="2">
        <v>48.997</v>
      </c>
      <c r="P71" s="2">
        <v>70.84</v>
      </c>
      <c r="Q71" s="2">
        <v>40.85</v>
      </c>
      <c r="R71" s="2">
        <v>57.073999999999998</v>
      </c>
      <c r="S71" s="2">
        <v>39.981000000000002</v>
      </c>
      <c r="T71" s="2">
        <v>36.814999999999998</v>
      </c>
      <c r="U71" s="2">
        <v>24.428999999999998</v>
      </c>
      <c r="V71" s="2">
        <v>64.921000000000006</v>
      </c>
      <c r="W71" s="2">
        <v>44.808</v>
      </c>
      <c r="X71" s="2">
        <v>42.2</v>
      </c>
      <c r="Y71" s="2">
        <v>45.893000000000001</v>
      </c>
      <c r="Z71" s="2">
        <v>55.695</v>
      </c>
      <c r="AA71" s="2">
        <v>55.637999999999998</v>
      </c>
      <c r="AB71" s="2">
        <v>45.442999999999998</v>
      </c>
      <c r="AC71" s="2">
        <v>35.597000000000001</v>
      </c>
      <c r="AD71" s="2">
        <v>48.274999999999999</v>
      </c>
      <c r="AE71" s="37">
        <v>26.722999999999999</v>
      </c>
      <c r="AF71" s="2">
        <v>63.021000000000001</v>
      </c>
      <c r="AG71" s="2">
        <v>58.255000000000003</v>
      </c>
      <c r="AH71" s="2">
        <v>40.689</v>
      </c>
      <c r="AI71" s="173">
        <v>29.617999999999999</v>
      </c>
      <c r="AJ71" s="173">
        <v>87.037000000000006</v>
      </c>
      <c r="AK71" s="173">
        <v>49.054000000000002</v>
      </c>
      <c r="AL71" s="173">
        <v>82.218999999999994</v>
      </c>
      <c r="AM71" s="173">
        <v>82.218999999999994</v>
      </c>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8">
        <v>46.35</v>
      </c>
    </row>
    <row r="102" spans="4:4" ht="12.75" customHeight="1" x14ac:dyDescent="0.25">
      <c r="D102" s="38">
        <v>100.63</v>
      </c>
    </row>
    <row r="103" spans="4:4" ht="12.75" customHeight="1" x14ac:dyDescent="0.25">
      <c r="D103" s="38">
        <v>281.23</v>
      </c>
    </row>
    <row r="104" spans="4:4" ht="12.75" customHeight="1" x14ac:dyDescent="0.25">
      <c r="D104" s="38">
        <v>314.85000000000002</v>
      </c>
    </row>
    <row r="105" spans="4:4" ht="12.75" customHeight="1" x14ac:dyDescent="0.25">
      <c r="D105" s="38">
        <v>137.63</v>
      </c>
    </row>
    <row r="106" spans="4:4" ht="12.75" customHeight="1" x14ac:dyDescent="0.25">
      <c r="D106" s="38">
        <v>75.010000000000005</v>
      </c>
    </row>
    <row r="107" spans="4:4" ht="12.75" customHeight="1" x14ac:dyDescent="0.25">
      <c r="D107" s="38">
        <v>46.81</v>
      </c>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107"/>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43132</v>
      </c>
      <c r="B4" s="163"/>
      <c r="C4" s="163"/>
      <c r="D4" s="159">
        <v>38</v>
      </c>
      <c r="E4" s="11">
        <v>43.02</v>
      </c>
      <c r="F4" s="11">
        <v>43.796999999999997</v>
      </c>
      <c r="G4" s="11">
        <v>40.75</v>
      </c>
      <c r="H4" s="11">
        <v>37.258000000000003</v>
      </c>
      <c r="I4" s="11">
        <v>38.055999999999997</v>
      </c>
      <c r="J4" s="11">
        <v>89.122</v>
      </c>
      <c r="K4" s="11">
        <v>37.320999999999998</v>
      </c>
      <c r="L4" s="11">
        <v>37.453000000000003</v>
      </c>
      <c r="M4" s="11">
        <v>37.488</v>
      </c>
      <c r="N4" s="11">
        <v>38</v>
      </c>
      <c r="O4" s="11">
        <v>40.140999999999998</v>
      </c>
      <c r="P4" s="11">
        <v>37.283000000000001</v>
      </c>
      <c r="Q4" s="11">
        <v>37.661999999999999</v>
      </c>
      <c r="R4" s="11">
        <v>37.482999999999997</v>
      </c>
      <c r="S4" s="11">
        <v>41.305999999999997</v>
      </c>
      <c r="T4" s="11">
        <v>41.006</v>
      </c>
      <c r="U4" s="11">
        <v>37.597999999999999</v>
      </c>
      <c r="V4" s="11">
        <v>37.765000000000001</v>
      </c>
      <c r="W4" s="11">
        <v>41.469000000000001</v>
      </c>
      <c r="X4" s="11">
        <v>40.97</v>
      </c>
      <c r="Y4" s="11">
        <v>39.143000000000001</v>
      </c>
      <c r="Z4" s="11">
        <v>37.509</v>
      </c>
      <c r="AA4" s="11">
        <v>37.533999999999999</v>
      </c>
      <c r="AB4" s="11">
        <v>37.959000000000003</v>
      </c>
      <c r="AC4" s="11">
        <v>38.228000000000002</v>
      </c>
      <c r="AD4" s="11">
        <v>37.14</v>
      </c>
      <c r="AE4" s="11">
        <v>38.116999999999997</v>
      </c>
      <c r="AF4" s="11">
        <v>37.631</v>
      </c>
      <c r="AG4" s="11">
        <v>37.701000000000001</v>
      </c>
      <c r="AH4" s="127">
        <v>37.109000000000002</v>
      </c>
      <c r="AI4" s="173">
        <v>38.679000000000002</v>
      </c>
      <c r="AJ4" s="173">
        <v>37.247</v>
      </c>
      <c r="AK4" s="173">
        <v>38.365000000000002</v>
      </c>
      <c r="AL4" s="173">
        <v>42.725000000000001</v>
      </c>
      <c r="AM4" s="173">
        <v>41.377000000000002</v>
      </c>
      <c r="AN4" s="173"/>
      <c r="AO4" s="173"/>
      <c r="AP4" s="173"/>
      <c r="AQ4" s="173"/>
      <c r="AR4" s="173"/>
      <c r="AS4" s="173"/>
      <c r="AT4" s="173"/>
      <c r="AU4" s="173"/>
      <c r="AV4" s="173"/>
      <c r="AW4" s="173"/>
      <c r="AX4" s="173"/>
      <c r="AY4" s="173"/>
    </row>
    <row r="5" spans="1:54" ht="15" x14ac:dyDescent="0.25">
      <c r="A5" s="184">
        <v>43160</v>
      </c>
      <c r="B5" s="163"/>
      <c r="C5" s="163"/>
      <c r="D5" s="159">
        <v>58</v>
      </c>
      <c r="E5" s="11">
        <v>66.626999999999995</v>
      </c>
      <c r="F5" s="11">
        <v>58</v>
      </c>
      <c r="G5" s="11">
        <v>56.124000000000002</v>
      </c>
      <c r="H5" s="11">
        <v>43.244</v>
      </c>
      <c r="I5" s="11">
        <v>44.972000000000001</v>
      </c>
      <c r="J5" s="11">
        <v>150.85400000000001</v>
      </c>
      <c r="K5" s="11">
        <v>51.634999999999998</v>
      </c>
      <c r="L5" s="11">
        <v>56.542000000000002</v>
      </c>
      <c r="M5" s="11">
        <v>74.614999999999995</v>
      </c>
      <c r="N5" s="11">
        <v>58.048000000000002</v>
      </c>
      <c r="O5" s="11">
        <v>47.457000000000001</v>
      </c>
      <c r="P5" s="11">
        <v>65.180999999999997</v>
      </c>
      <c r="Q5" s="11">
        <v>63.6</v>
      </c>
      <c r="R5" s="11">
        <v>68.591999999999999</v>
      </c>
      <c r="S5" s="11">
        <v>82.081000000000003</v>
      </c>
      <c r="T5" s="11">
        <v>58.017000000000003</v>
      </c>
      <c r="U5" s="11">
        <v>62.884999999999998</v>
      </c>
      <c r="V5" s="11">
        <v>59.417999999999999</v>
      </c>
      <c r="W5" s="11">
        <v>60.69</v>
      </c>
      <c r="X5" s="11">
        <v>51.753</v>
      </c>
      <c r="Y5" s="11">
        <v>55.392000000000003</v>
      </c>
      <c r="Z5" s="11">
        <v>45.548999999999999</v>
      </c>
      <c r="AA5" s="11">
        <v>53.075000000000003</v>
      </c>
      <c r="AB5" s="11">
        <v>70.19</v>
      </c>
      <c r="AC5" s="11">
        <v>52.982999999999997</v>
      </c>
      <c r="AD5" s="11">
        <v>46.579000000000001</v>
      </c>
      <c r="AE5" s="11">
        <v>85.477000000000004</v>
      </c>
      <c r="AF5" s="11">
        <v>44.39</v>
      </c>
      <c r="AG5" s="11">
        <v>59.969000000000001</v>
      </c>
      <c r="AH5" s="127">
        <v>51.124000000000002</v>
      </c>
      <c r="AI5" s="173">
        <v>46.360999999999997</v>
      </c>
      <c r="AJ5" s="173">
        <v>70.093999999999994</v>
      </c>
      <c r="AK5" s="173">
        <v>55.244999999999997</v>
      </c>
      <c r="AL5" s="173">
        <v>57.99</v>
      </c>
      <c r="AM5" s="173">
        <v>70.611999999999995</v>
      </c>
      <c r="AN5" s="173"/>
      <c r="AO5" s="173"/>
      <c r="AP5" s="173"/>
      <c r="AQ5" s="173"/>
      <c r="AR5" s="173"/>
      <c r="AS5" s="173"/>
      <c r="AT5" s="173"/>
      <c r="AU5" s="173"/>
      <c r="AV5" s="173"/>
      <c r="AW5" s="173"/>
      <c r="AX5" s="173"/>
      <c r="AY5" s="173"/>
    </row>
    <row r="6" spans="1:54" ht="15" x14ac:dyDescent="0.25">
      <c r="A6" s="184">
        <v>43191</v>
      </c>
      <c r="B6" s="163"/>
      <c r="C6" s="163"/>
      <c r="D6" s="159">
        <v>85</v>
      </c>
      <c r="E6" s="11">
        <v>88.042000000000002</v>
      </c>
      <c r="F6" s="11">
        <v>63.466000000000001</v>
      </c>
      <c r="G6" s="11">
        <v>61.662999999999997</v>
      </c>
      <c r="H6" s="11">
        <v>52.826000000000001</v>
      </c>
      <c r="I6" s="11">
        <v>99.405000000000001</v>
      </c>
      <c r="J6" s="11">
        <v>167.66800000000001</v>
      </c>
      <c r="K6" s="11">
        <v>91.843000000000004</v>
      </c>
      <c r="L6" s="11">
        <v>99.043000000000006</v>
      </c>
      <c r="M6" s="11">
        <v>134.30799999999999</v>
      </c>
      <c r="N6" s="11">
        <v>111.271</v>
      </c>
      <c r="O6" s="11">
        <v>74.688999999999993</v>
      </c>
      <c r="P6" s="11">
        <v>84.379000000000005</v>
      </c>
      <c r="Q6" s="11">
        <v>80.756</v>
      </c>
      <c r="R6" s="11">
        <v>132.13</v>
      </c>
      <c r="S6" s="11">
        <v>77.058000000000007</v>
      </c>
      <c r="T6" s="11">
        <v>93.866</v>
      </c>
      <c r="U6" s="11">
        <v>59.109000000000002</v>
      </c>
      <c r="V6" s="11">
        <v>85</v>
      </c>
      <c r="W6" s="11">
        <v>72.489000000000004</v>
      </c>
      <c r="X6" s="11">
        <v>93.682000000000002</v>
      </c>
      <c r="Y6" s="11">
        <v>69.713999999999999</v>
      </c>
      <c r="Z6" s="11">
        <v>79.813000000000002</v>
      </c>
      <c r="AA6" s="11">
        <v>88.617999999999995</v>
      </c>
      <c r="AB6" s="11">
        <v>101.285</v>
      </c>
      <c r="AC6" s="11">
        <v>72.388999999999996</v>
      </c>
      <c r="AD6" s="11">
        <v>91.025999999999996</v>
      </c>
      <c r="AE6" s="11">
        <v>92.179000000000002</v>
      </c>
      <c r="AF6" s="11">
        <v>43.055</v>
      </c>
      <c r="AG6" s="11">
        <v>92.597999999999999</v>
      </c>
      <c r="AH6" s="127">
        <v>74.212000000000003</v>
      </c>
      <c r="AI6" s="173">
        <v>61.628</v>
      </c>
      <c r="AJ6" s="173">
        <v>124.777</v>
      </c>
      <c r="AK6" s="173">
        <v>61.305</v>
      </c>
      <c r="AL6" s="173">
        <v>95.751000000000005</v>
      </c>
      <c r="AM6" s="173">
        <v>71.388999999999996</v>
      </c>
      <c r="AN6" s="173"/>
      <c r="AO6" s="173"/>
      <c r="AP6" s="173"/>
      <c r="AQ6" s="173"/>
      <c r="AR6" s="173"/>
      <c r="AS6" s="173"/>
      <c r="AT6" s="173"/>
      <c r="AU6" s="173"/>
      <c r="AV6" s="173"/>
      <c r="AW6" s="173"/>
      <c r="AX6" s="173"/>
      <c r="AY6" s="173"/>
    </row>
    <row r="7" spans="1:54" ht="15" x14ac:dyDescent="0.25">
      <c r="A7" s="184">
        <v>43221</v>
      </c>
      <c r="B7" s="163"/>
      <c r="C7" s="163"/>
      <c r="D7" s="159">
        <v>165</v>
      </c>
      <c r="E7" s="11">
        <v>189.60300000000001</v>
      </c>
      <c r="F7" s="11">
        <v>150.47</v>
      </c>
      <c r="G7" s="11">
        <v>120.352</v>
      </c>
      <c r="H7" s="11">
        <v>120.806</v>
      </c>
      <c r="I7" s="11">
        <v>242.756</v>
      </c>
      <c r="J7" s="11">
        <v>270.80399999999997</v>
      </c>
      <c r="K7" s="11">
        <v>299.60500000000002</v>
      </c>
      <c r="L7" s="11">
        <v>200.303</v>
      </c>
      <c r="M7" s="11">
        <v>220.149</v>
      </c>
      <c r="N7" s="11">
        <v>129.64599999999999</v>
      </c>
      <c r="O7" s="11">
        <v>137.93100000000001</v>
      </c>
      <c r="P7" s="11">
        <v>236.10599999999999</v>
      </c>
      <c r="Q7" s="11">
        <v>264.13900000000001</v>
      </c>
      <c r="R7" s="11">
        <v>293.16000000000003</v>
      </c>
      <c r="S7" s="11">
        <v>100.63800000000001</v>
      </c>
      <c r="T7" s="11">
        <v>105.268</v>
      </c>
      <c r="U7" s="11">
        <v>179.369</v>
      </c>
      <c r="V7" s="11">
        <v>151.22999999999999</v>
      </c>
      <c r="W7" s="11">
        <v>165</v>
      </c>
      <c r="X7" s="11">
        <v>215.40600000000001</v>
      </c>
      <c r="Y7" s="11">
        <v>196.56899999999999</v>
      </c>
      <c r="Z7" s="11">
        <v>100.551</v>
      </c>
      <c r="AA7" s="11">
        <v>115.837</v>
      </c>
      <c r="AB7" s="11">
        <v>158.393</v>
      </c>
      <c r="AC7" s="11">
        <v>165.86799999999999</v>
      </c>
      <c r="AD7" s="11">
        <v>191.29400000000001</v>
      </c>
      <c r="AE7" s="11">
        <v>268.50299999999999</v>
      </c>
      <c r="AF7" s="11">
        <v>140.95099999999999</v>
      </c>
      <c r="AG7" s="11">
        <v>156.83699999999999</v>
      </c>
      <c r="AH7" s="127">
        <v>54.082000000000001</v>
      </c>
      <c r="AI7" s="173">
        <v>118.40300000000001</v>
      </c>
      <c r="AJ7" s="173">
        <v>195.012</v>
      </c>
      <c r="AK7" s="173">
        <v>159.31399999999999</v>
      </c>
      <c r="AL7" s="173">
        <v>237.21100000000001</v>
      </c>
      <c r="AM7" s="173">
        <v>139.53200000000001</v>
      </c>
      <c r="AN7" s="173"/>
      <c r="AO7" s="173"/>
      <c r="AP7" s="173"/>
      <c r="AQ7" s="173"/>
      <c r="AR7" s="173"/>
      <c r="AS7" s="173"/>
      <c r="AT7" s="173"/>
      <c r="AU7" s="173"/>
      <c r="AV7" s="173"/>
      <c r="AW7" s="173"/>
      <c r="AX7" s="173"/>
      <c r="AY7" s="173"/>
    </row>
    <row r="8" spans="1:54" ht="15" x14ac:dyDescent="0.25">
      <c r="A8" s="184">
        <v>43252</v>
      </c>
      <c r="B8" s="163"/>
      <c r="C8" s="163"/>
      <c r="D8" s="159">
        <v>315</v>
      </c>
      <c r="E8" s="11">
        <v>322.00900000000001</v>
      </c>
      <c r="F8" s="11">
        <v>331.745</v>
      </c>
      <c r="G8" s="11">
        <v>458.053</v>
      </c>
      <c r="H8" s="11">
        <v>331.17500000000001</v>
      </c>
      <c r="I8" s="11">
        <v>226.03700000000001</v>
      </c>
      <c r="J8" s="11">
        <v>698.31</v>
      </c>
      <c r="K8" s="11">
        <v>217.83099999999999</v>
      </c>
      <c r="L8" s="11">
        <v>281.63799999999998</v>
      </c>
      <c r="M8" s="11">
        <v>302.67399999999998</v>
      </c>
      <c r="N8" s="11">
        <v>309.27800000000002</v>
      </c>
      <c r="O8" s="11">
        <v>444.642</v>
      </c>
      <c r="P8" s="11">
        <v>136.054</v>
      </c>
      <c r="Q8" s="11">
        <v>432.92899999999997</v>
      </c>
      <c r="R8" s="11">
        <v>303.09300000000002</v>
      </c>
      <c r="S8" s="11">
        <v>502.44900000000001</v>
      </c>
      <c r="T8" s="11">
        <v>403.22</v>
      </c>
      <c r="U8" s="11">
        <v>354.27499999999998</v>
      </c>
      <c r="V8" s="11">
        <v>305.28800000000001</v>
      </c>
      <c r="W8" s="11">
        <v>486.07600000000002</v>
      </c>
      <c r="X8" s="11">
        <v>295.46600000000001</v>
      </c>
      <c r="Y8" s="11">
        <v>229.01599999999999</v>
      </c>
      <c r="Z8" s="11">
        <v>311.12599999999998</v>
      </c>
      <c r="AA8" s="11">
        <v>335.36599999999999</v>
      </c>
      <c r="AB8" s="11">
        <v>271.46100000000001</v>
      </c>
      <c r="AC8" s="11">
        <v>371.02300000000002</v>
      </c>
      <c r="AD8" s="11">
        <v>193.45599999999999</v>
      </c>
      <c r="AE8" s="11">
        <v>155.363</v>
      </c>
      <c r="AF8" s="11">
        <v>318.97899999999998</v>
      </c>
      <c r="AG8" s="11">
        <v>463.47</v>
      </c>
      <c r="AH8" s="127">
        <v>315</v>
      </c>
      <c r="AI8" s="173">
        <v>366.03699999999998</v>
      </c>
      <c r="AJ8" s="173">
        <v>220.92699999999999</v>
      </c>
      <c r="AK8" s="173">
        <v>210.84700000000001</v>
      </c>
      <c r="AL8" s="173">
        <v>516.428</v>
      </c>
      <c r="AM8" s="173">
        <v>266.84699999999998</v>
      </c>
      <c r="AN8" s="173"/>
      <c r="AO8" s="173"/>
      <c r="AP8" s="173"/>
      <c r="AQ8" s="173"/>
      <c r="AR8" s="173"/>
      <c r="AS8" s="173"/>
      <c r="AT8" s="173"/>
      <c r="AU8" s="173"/>
      <c r="AV8" s="173"/>
      <c r="AW8" s="173"/>
      <c r="AX8" s="173"/>
      <c r="AY8" s="173"/>
    </row>
    <row r="9" spans="1:54" ht="15" x14ac:dyDescent="0.25">
      <c r="A9" s="184">
        <v>43282</v>
      </c>
      <c r="B9" s="163"/>
      <c r="C9" s="163"/>
      <c r="D9" s="159">
        <v>185</v>
      </c>
      <c r="E9" s="11">
        <v>165.26499999999999</v>
      </c>
      <c r="F9" s="11">
        <v>295.27699999999999</v>
      </c>
      <c r="G9" s="11">
        <v>335.82499999999999</v>
      </c>
      <c r="H9" s="11">
        <v>225.363</v>
      </c>
      <c r="I9" s="11">
        <v>90.320999999999998</v>
      </c>
      <c r="J9" s="11">
        <v>220.49600000000001</v>
      </c>
      <c r="K9" s="11">
        <v>89.927000000000007</v>
      </c>
      <c r="L9" s="11">
        <v>69.677999999999997</v>
      </c>
      <c r="M9" s="11">
        <v>169.137</v>
      </c>
      <c r="N9" s="11">
        <v>203.922</v>
      </c>
      <c r="O9" s="11">
        <v>216.00299999999999</v>
      </c>
      <c r="P9" s="11">
        <v>73.206999999999994</v>
      </c>
      <c r="Q9" s="11">
        <v>239.238</v>
      </c>
      <c r="R9" s="11">
        <v>80.397999999999996</v>
      </c>
      <c r="S9" s="11">
        <v>429.685</v>
      </c>
      <c r="T9" s="11">
        <v>190.65</v>
      </c>
      <c r="U9" s="11">
        <v>132.441</v>
      </c>
      <c r="V9" s="11">
        <v>355.20400000000001</v>
      </c>
      <c r="W9" s="11">
        <v>282.99900000000002</v>
      </c>
      <c r="X9" s="11">
        <v>107.199</v>
      </c>
      <c r="Y9" s="11">
        <v>87.581999999999994</v>
      </c>
      <c r="Z9" s="11">
        <v>131.245</v>
      </c>
      <c r="AA9" s="11">
        <v>121.098</v>
      </c>
      <c r="AB9" s="11">
        <v>185</v>
      </c>
      <c r="AC9" s="11">
        <v>251.71199999999999</v>
      </c>
      <c r="AD9" s="11">
        <v>51.563000000000002</v>
      </c>
      <c r="AE9" s="11">
        <v>47.561999999999998</v>
      </c>
      <c r="AF9" s="11">
        <v>231.49</v>
      </c>
      <c r="AG9" s="11">
        <v>326.22199999999998</v>
      </c>
      <c r="AH9" s="127">
        <v>282.29899999999998</v>
      </c>
      <c r="AI9" s="173">
        <v>502.88099999999997</v>
      </c>
      <c r="AJ9" s="173">
        <v>87.921000000000006</v>
      </c>
      <c r="AK9" s="173">
        <v>88.847999999999999</v>
      </c>
      <c r="AL9" s="173">
        <v>292.45400000000001</v>
      </c>
      <c r="AM9" s="173">
        <v>133.22499999999999</v>
      </c>
      <c r="AN9" s="173"/>
      <c r="AO9" s="173"/>
      <c r="AP9" s="173"/>
      <c r="AQ9" s="173"/>
      <c r="AR9" s="173"/>
      <c r="AS9" s="173"/>
      <c r="AT9" s="173"/>
      <c r="AU9" s="173"/>
      <c r="AV9" s="173"/>
      <c r="AW9" s="173"/>
      <c r="AX9" s="173"/>
      <c r="AY9" s="173"/>
    </row>
    <row r="10" spans="1:54" ht="15" x14ac:dyDescent="0.25">
      <c r="A10" s="184">
        <v>43313</v>
      </c>
      <c r="B10" s="163"/>
      <c r="C10" s="163"/>
      <c r="D10" s="159">
        <v>72</v>
      </c>
      <c r="E10" s="11">
        <v>65.063000000000002</v>
      </c>
      <c r="F10" s="11">
        <v>137.251</v>
      </c>
      <c r="G10" s="11">
        <v>157.14400000000001</v>
      </c>
      <c r="H10" s="11">
        <v>91.701999999999998</v>
      </c>
      <c r="I10" s="11">
        <v>48.738</v>
      </c>
      <c r="J10" s="11">
        <v>94.444999999999993</v>
      </c>
      <c r="K10" s="11">
        <v>65.257000000000005</v>
      </c>
      <c r="L10" s="11">
        <v>43.408000000000001</v>
      </c>
      <c r="M10" s="11">
        <v>70.206999999999994</v>
      </c>
      <c r="N10" s="11">
        <v>72</v>
      </c>
      <c r="O10" s="11">
        <v>100.19199999999999</v>
      </c>
      <c r="P10" s="11">
        <v>40.421999999999997</v>
      </c>
      <c r="Q10" s="11">
        <v>204.71899999999999</v>
      </c>
      <c r="R10" s="11">
        <v>47.776000000000003</v>
      </c>
      <c r="S10" s="11">
        <v>174.13900000000001</v>
      </c>
      <c r="T10" s="11">
        <v>70.12</v>
      </c>
      <c r="U10" s="11">
        <v>90.001000000000005</v>
      </c>
      <c r="V10" s="11">
        <v>138.285</v>
      </c>
      <c r="W10" s="11">
        <v>112.873</v>
      </c>
      <c r="X10" s="11">
        <v>51.814999999999998</v>
      </c>
      <c r="Y10" s="11">
        <v>42.7</v>
      </c>
      <c r="Z10" s="11">
        <v>54.298999999999999</v>
      </c>
      <c r="AA10" s="11">
        <v>54.213000000000001</v>
      </c>
      <c r="AB10" s="11">
        <v>82.135000000000005</v>
      </c>
      <c r="AC10" s="11">
        <v>93.825000000000003</v>
      </c>
      <c r="AD10" s="11">
        <v>37.335999999999999</v>
      </c>
      <c r="AE10" s="11">
        <v>45.622</v>
      </c>
      <c r="AF10" s="11">
        <v>76.289000000000001</v>
      </c>
      <c r="AG10" s="11">
        <v>114.617</v>
      </c>
      <c r="AH10" s="127">
        <v>104.657</v>
      </c>
      <c r="AI10" s="173">
        <v>170.941</v>
      </c>
      <c r="AJ10" s="173">
        <v>42.826000000000001</v>
      </c>
      <c r="AK10" s="173">
        <v>44.405999999999999</v>
      </c>
      <c r="AL10" s="173">
        <v>110.511</v>
      </c>
      <c r="AM10" s="173">
        <v>51.866999999999997</v>
      </c>
      <c r="AN10" s="173"/>
      <c r="AO10" s="173"/>
      <c r="AP10" s="173"/>
      <c r="AQ10" s="173"/>
      <c r="AR10" s="173"/>
      <c r="AS10" s="173"/>
      <c r="AT10" s="173"/>
      <c r="AU10" s="173"/>
      <c r="AV10" s="173"/>
      <c r="AW10" s="173"/>
      <c r="AX10" s="173"/>
      <c r="AY10" s="173"/>
    </row>
    <row r="11" spans="1:54" ht="15" x14ac:dyDescent="0.25">
      <c r="A11" s="184">
        <v>43344</v>
      </c>
      <c r="B11" s="163"/>
      <c r="C11" s="163"/>
      <c r="D11" s="159">
        <v>45</v>
      </c>
      <c r="E11" s="11">
        <v>34.328000000000003</v>
      </c>
      <c r="F11" s="11">
        <v>68.498999999999995</v>
      </c>
      <c r="G11" s="11">
        <v>72.471999999999994</v>
      </c>
      <c r="H11" s="11">
        <v>54.895000000000003</v>
      </c>
      <c r="I11" s="11">
        <v>42.011000000000003</v>
      </c>
      <c r="J11" s="11">
        <v>52.448999999999998</v>
      </c>
      <c r="K11" s="11">
        <v>38.051000000000002</v>
      </c>
      <c r="L11" s="11">
        <v>30.533000000000001</v>
      </c>
      <c r="M11" s="11">
        <v>46.082000000000001</v>
      </c>
      <c r="N11" s="11">
        <v>44.485999999999997</v>
      </c>
      <c r="O11" s="11">
        <v>63.88</v>
      </c>
      <c r="P11" s="11">
        <v>31.658000000000001</v>
      </c>
      <c r="Q11" s="11">
        <v>69.126999999999995</v>
      </c>
      <c r="R11" s="11">
        <v>34.103000000000002</v>
      </c>
      <c r="S11" s="11">
        <v>64.366</v>
      </c>
      <c r="T11" s="11">
        <v>38.947000000000003</v>
      </c>
      <c r="U11" s="11">
        <v>60.424999999999997</v>
      </c>
      <c r="V11" s="11">
        <v>53.335000000000001</v>
      </c>
      <c r="W11" s="11">
        <v>68.22</v>
      </c>
      <c r="X11" s="11">
        <v>44.567</v>
      </c>
      <c r="Y11" s="11">
        <v>29.617000000000001</v>
      </c>
      <c r="Z11" s="11">
        <v>42.232999999999997</v>
      </c>
      <c r="AA11" s="11">
        <v>41.524000000000001</v>
      </c>
      <c r="AB11" s="11">
        <v>54.898000000000003</v>
      </c>
      <c r="AC11" s="11">
        <v>45</v>
      </c>
      <c r="AD11" s="11">
        <v>28.5</v>
      </c>
      <c r="AE11" s="11">
        <v>32.850999999999999</v>
      </c>
      <c r="AF11" s="11">
        <v>47.292999999999999</v>
      </c>
      <c r="AG11" s="11">
        <v>48.401000000000003</v>
      </c>
      <c r="AH11" s="127">
        <v>49.658000000000001</v>
      </c>
      <c r="AI11" s="173">
        <v>64.364999999999995</v>
      </c>
      <c r="AJ11" s="173">
        <v>28.314</v>
      </c>
      <c r="AK11" s="173">
        <v>38.908999999999999</v>
      </c>
      <c r="AL11" s="173">
        <v>64.787999999999997</v>
      </c>
      <c r="AM11" s="173">
        <v>34.481000000000002</v>
      </c>
      <c r="AN11" s="173"/>
      <c r="AO11" s="173"/>
      <c r="AP11" s="173"/>
      <c r="AQ11" s="173"/>
      <c r="AR11" s="173"/>
      <c r="AS11" s="173"/>
      <c r="AT11" s="173"/>
      <c r="AU11" s="173"/>
      <c r="AV11" s="173"/>
      <c r="AW11" s="173"/>
      <c r="AX11" s="173"/>
      <c r="AY11" s="173"/>
    </row>
    <row r="12" spans="1:54" ht="15" x14ac:dyDescent="0.25">
      <c r="A12" s="184">
        <v>43374</v>
      </c>
      <c r="B12" s="163"/>
      <c r="C12" s="163"/>
      <c r="D12" s="159">
        <v>48.02</v>
      </c>
      <c r="E12" s="11">
        <v>42.99</v>
      </c>
      <c r="F12" s="11">
        <v>98.340999999999994</v>
      </c>
      <c r="G12" s="11">
        <v>77.722999999999999</v>
      </c>
      <c r="H12" s="11">
        <v>67.355000000000004</v>
      </c>
      <c r="I12" s="11">
        <v>49.942</v>
      </c>
      <c r="J12" s="11">
        <v>63.604999999999997</v>
      </c>
      <c r="K12" s="11">
        <v>35.01</v>
      </c>
      <c r="L12" s="11">
        <v>33.671999999999997</v>
      </c>
      <c r="M12" s="11">
        <v>46.274000000000001</v>
      </c>
      <c r="N12" s="11">
        <v>53.716999999999999</v>
      </c>
      <c r="O12" s="11">
        <v>47.29</v>
      </c>
      <c r="P12" s="11">
        <v>31.545999999999999</v>
      </c>
      <c r="Q12" s="11">
        <v>58.048999999999999</v>
      </c>
      <c r="R12" s="11">
        <v>47.521000000000001</v>
      </c>
      <c r="S12" s="11">
        <v>60.439</v>
      </c>
      <c r="T12" s="11">
        <v>43.543999999999997</v>
      </c>
      <c r="U12" s="11">
        <v>63.325000000000003</v>
      </c>
      <c r="V12" s="11">
        <v>55.573999999999998</v>
      </c>
      <c r="W12" s="11">
        <v>50.668999999999997</v>
      </c>
      <c r="X12" s="11">
        <v>44.935000000000002</v>
      </c>
      <c r="Y12" s="11">
        <v>33.209000000000003</v>
      </c>
      <c r="Z12" s="11">
        <v>45.058</v>
      </c>
      <c r="AA12" s="11">
        <v>37.012999999999998</v>
      </c>
      <c r="AB12" s="11">
        <v>52.844000000000001</v>
      </c>
      <c r="AC12" s="11">
        <v>48.506</v>
      </c>
      <c r="AD12" s="11">
        <v>49.253</v>
      </c>
      <c r="AE12" s="11">
        <v>53.442</v>
      </c>
      <c r="AF12" s="11">
        <v>46.037999999999997</v>
      </c>
      <c r="AG12" s="11">
        <v>53.243000000000002</v>
      </c>
      <c r="AH12" s="127">
        <v>43.231000000000002</v>
      </c>
      <c r="AI12" s="173">
        <v>61.268999999999998</v>
      </c>
      <c r="AJ12" s="173">
        <v>32.444000000000003</v>
      </c>
      <c r="AK12" s="173">
        <v>45.622999999999998</v>
      </c>
      <c r="AL12" s="173">
        <v>122.208</v>
      </c>
      <c r="AM12" s="173">
        <v>37.314999999999998</v>
      </c>
      <c r="AN12" s="173"/>
      <c r="AO12" s="173"/>
      <c r="AP12" s="173"/>
      <c r="AQ12" s="173"/>
      <c r="AR12" s="173"/>
      <c r="AS12" s="173"/>
      <c r="AT12" s="173"/>
      <c r="AU12" s="173"/>
      <c r="AV12" s="173"/>
      <c r="AW12" s="173"/>
      <c r="AX12" s="173"/>
      <c r="AY12" s="173"/>
    </row>
    <row r="13" spans="1:54" ht="15" x14ac:dyDescent="0.25">
      <c r="A13" s="184">
        <v>43405</v>
      </c>
      <c r="B13" s="163"/>
      <c r="C13" s="163"/>
      <c r="D13" s="159">
        <v>41.83</v>
      </c>
      <c r="E13" s="11">
        <v>45.295999999999999</v>
      </c>
      <c r="F13" s="11">
        <v>55.08</v>
      </c>
      <c r="G13" s="11">
        <v>60.997999999999998</v>
      </c>
      <c r="H13" s="11">
        <v>44.206000000000003</v>
      </c>
      <c r="I13" s="11">
        <v>46.509</v>
      </c>
      <c r="J13" s="11">
        <v>54.759</v>
      </c>
      <c r="K13" s="11">
        <v>34.869999999999997</v>
      </c>
      <c r="L13" s="11">
        <v>34.917999999999999</v>
      </c>
      <c r="M13" s="11">
        <v>40.200000000000003</v>
      </c>
      <c r="N13" s="11">
        <v>45.747999999999998</v>
      </c>
      <c r="O13" s="11">
        <v>45.933999999999997</v>
      </c>
      <c r="P13" s="11">
        <v>31.914000000000001</v>
      </c>
      <c r="Q13" s="11">
        <v>47.618000000000002</v>
      </c>
      <c r="R13" s="11">
        <v>42.607999999999997</v>
      </c>
      <c r="S13" s="11">
        <v>52.488</v>
      </c>
      <c r="T13" s="11">
        <v>43.222000000000001</v>
      </c>
      <c r="U13" s="11">
        <v>43.438000000000002</v>
      </c>
      <c r="V13" s="11">
        <v>44.683999999999997</v>
      </c>
      <c r="W13" s="11">
        <v>44.542000000000002</v>
      </c>
      <c r="X13" s="11">
        <v>39.558999999999997</v>
      </c>
      <c r="Y13" s="11">
        <v>41.311</v>
      </c>
      <c r="Z13" s="11">
        <v>38.368000000000002</v>
      </c>
      <c r="AA13" s="11">
        <v>36.768000000000001</v>
      </c>
      <c r="AB13" s="11">
        <v>51.81</v>
      </c>
      <c r="AC13" s="11">
        <v>43.131999999999998</v>
      </c>
      <c r="AD13" s="11">
        <v>37.468000000000004</v>
      </c>
      <c r="AE13" s="11">
        <v>44.194000000000003</v>
      </c>
      <c r="AF13" s="11">
        <v>46.192999999999998</v>
      </c>
      <c r="AG13" s="11">
        <v>49.231999999999999</v>
      </c>
      <c r="AH13" s="127">
        <v>41.783999999999999</v>
      </c>
      <c r="AI13" s="173">
        <v>52.188000000000002</v>
      </c>
      <c r="AJ13" s="173">
        <v>38.847000000000001</v>
      </c>
      <c r="AK13" s="173">
        <v>38.369999999999997</v>
      </c>
      <c r="AL13" s="173">
        <v>64.126999999999995</v>
      </c>
      <c r="AM13" s="173">
        <v>36.426000000000002</v>
      </c>
      <c r="AN13" s="173"/>
      <c r="AO13" s="173"/>
      <c r="AP13" s="173"/>
      <c r="AQ13" s="173"/>
      <c r="AR13" s="173"/>
      <c r="AS13" s="173"/>
      <c r="AT13" s="173"/>
      <c r="AU13" s="173"/>
      <c r="AV13" s="173"/>
      <c r="AW13" s="173"/>
      <c r="AX13" s="173"/>
      <c r="AY13" s="173"/>
    </row>
    <row r="14" spans="1:54" ht="15" x14ac:dyDescent="0.25">
      <c r="A14" s="184">
        <v>43435</v>
      </c>
      <c r="B14" s="163"/>
      <c r="C14" s="163"/>
      <c r="D14" s="159">
        <v>31.99</v>
      </c>
      <c r="E14" s="11">
        <v>40.258000000000003</v>
      </c>
      <c r="F14" s="11">
        <v>42.548000000000002</v>
      </c>
      <c r="G14" s="11">
        <v>45.835999999999999</v>
      </c>
      <c r="H14" s="11">
        <v>36.046999999999997</v>
      </c>
      <c r="I14" s="11">
        <v>33.512999999999998</v>
      </c>
      <c r="J14" s="11">
        <v>43.851999999999997</v>
      </c>
      <c r="K14" s="11">
        <v>31.004999999999999</v>
      </c>
      <c r="L14" s="11">
        <v>30.702000000000002</v>
      </c>
      <c r="M14" s="11">
        <v>34.651000000000003</v>
      </c>
      <c r="N14" s="11">
        <v>36.801000000000002</v>
      </c>
      <c r="O14" s="11">
        <v>39.878999999999998</v>
      </c>
      <c r="P14" s="11">
        <v>27.788</v>
      </c>
      <c r="Q14" s="11">
        <v>40.402999999999999</v>
      </c>
      <c r="R14" s="11">
        <v>34.835999999999999</v>
      </c>
      <c r="S14" s="11">
        <v>50.896000000000001</v>
      </c>
      <c r="T14" s="11">
        <v>40.682000000000002</v>
      </c>
      <c r="U14" s="11">
        <v>34.850999999999999</v>
      </c>
      <c r="V14" s="11">
        <v>39.460999999999999</v>
      </c>
      <c r="W14" s="11">
        <v>38.859000000000002</v>
      </c>
      <c r="X14" s="11">
        <v>32.887</v>
      </c>
      <c r="Y14" s="11">
        <v>32.387</v>
      </c>
      <c r="Z14" s="11">
        <v>32.295999999999999</v>
      </c>
      <c r="AA14" s="11">
        <v>31.861999999999998</v>
      </c>
      <c r="AB14" s="11">
        <v>37.481999999999999</v>
      </c>
      <c r="AC14" s="11">
        <v>37.786000000000001</v>
      </c>
      <c r="AD14" s="11">
        <v>32.68</v>
      </c>
      <c r="AE14" s="11">
        <v>33.116</v>
      </c>
      <c r="AF14" s="11">
        <v>37.067</v>
      </c>
      <c r="AG14" s="11">
        <v>39.89</v>
      </c>
      <c r="AH14" s="127">
        <v>35.442</v>
      </c>
      <c r="AI14" s="173">
        <v>42.573999999999998</v>
      </c>
      <c r="AJ14" s="173">
        <v>32.865000000000002</v>
      </c>
      <c r="AK14" s="173">
        <v>31.283999999999999</v>
      </c>
      <c r="AL14" s="173">
        <v>49.164999999999999</v>
      </c>
      <c r="AM14" s="173">
        <v>33.704000000000001</v>
      </c>
      <c r="AN14" s="173"/>
      <c r="AO14" s="173"/>
      <c r="AP14" s="173"/>
      <c r="AQ14" s="173"/>
      <c r="AR14" s="173"/>
      <c r="AS14" s="173"/>
      <c r="AT14" s="173"/>
      <c r="AU14" s="173"/>
      <c r="AV14" s="173"/>
      <c r="AW14" s="173"/>
      <c r="AX14" s="173"/>
      <c r="AY14" s="173"/>
    </row>
    <row r="15" spans="1:54" ht="15" x14ac:dyDescent="0.25">
      <c r="A15" s="184">
        <v>43466</v>
      </c>
      <c r="B15" s="163"/>
      <c r="C15" s="163"/>
      <c r="D15" s="159">
        <v>30.31</v>
      </c>
      <c r="E15" s="11">
        <v>36.085999999999999</v>
      </c>
      <c r="F15" s="11">
        <v>37.954999999999998</v>
      </c>
      <c r="G15" s="11">
        <v>39.500999999999998</v>
      </c>
      <c r="H15" s="11">
        <v>31.131</v>
      </c>
      <c r="I15" s="11">
        <v>28.87</v>
      </c>
      <c r="J15" s="11">
        <v>37.822000000000003</v>
      </c>
      <c r="K15" s="11">
        <v>27.173999999999999</v>
      </c>
      <c r="L15" s="11">
        <v>27.056000000000001</v>
      </c>
      <c r="M15" s="11">
        <v>30.213999999999999</v>
      </c>
      <c r="N15" s="11">
        <v>31.263000000000002</v>
      </c>
      <c r="O15" s="11">
        <v>34.378999999999998</v>
      </c>
      <c r="P15" s="11">
        <v>24.956</v>
      </c>
      <c r="Q15" s="11">
        <v>35.244</v>
      </c>
      <c r="R15" s="11">
        <v>30.433</v>
      </c>
      <c r="S15" s="11">
        <v>40.247999999999998</v>
      </c>
      <c r="T15" s="11">
        <v>40.518000000000001</v>
      </c>
      <c r="U15" s="11">
        <v>29.975000000000001</v>
      </c>
      <c r="V15" s="11">
        <v>33.604999999999997</v>
      </c>
      <c r="W15" s="11">
        <v>34.146000000000001</v>
      </c>
      <c r="X15" s="11">
        <v>28.713999999999999</v>
      </c>
      <c r="Y15" s="11">
        <v>27.233000000000001</v>
      </c>
      <c r="Z15" s="11">
        <v>28.273</v>
      </c>
      <c r="AA15" s="11">
        <v>28.375</v>
      </c>
      <c r="AB15" s="11">
        <v>31.620999999999999</v>
      </c>
      <c r="AC15" s="11">
        <v>36.893000000000001</v>
      </c>
      <c r="AD15" s="11">
        <v>30.18</v>
      </c>
      <c r="AE15" s="11">
        <v>27.759</v>
      </c>
      <c r="AF15" s="11">
        <v>33.552</v>
      </c>
      <c r="AG15" s="11">
        <v>34.322000000000003</v>
      </c>
      <c r="AH15" s="127">
        <v>31.878</v>
      </c>
      <c r="AI15" s="173">
        <v>38.177999999999997</v>
      </c>
      <c r="AJ15" s="173">
        <v>27.79</v>
      </c>
      <c r="AK15" s="173">
        <v>27.690999999999999</v>
      </c>
      <c r="AL15" s="173">
        <v>44.356999999999999</v>
      </c>
      <c r="AM15" s="173">
        <v>37.228999999999999</v>
      </c>
      <c r="AN15" s="173"/>
      <c r="AO15" s="173"/>
      <c r="AP15" s="173"/>
      <c r="AQ15" s="173"/>
      <c r="AR15" s="173"/>
      <c r="AS15" s="173"/>
      <c r="AT15" s="173"/>
      <c r="AU15" s="173"/>
      <c r="AV15" s="173"/>
      <c r="AW15" s="173"/>
      <c r="AX15" s="173"/>
      <c r="AY15" s="173"/>
    </row>
    <row r="16" spans="1:54" ht="15" x14ac:dyDescent="0.25">
      <c r="A16" s="184">
        <v>43497</v>
      </c>
      <c r="B16" s="163"/>
      <c r="C16" s="163"/>
      <c r="D16" s="159">
        <v>27.66</v>
      </c>
      <c r="E16" s="11">
        <v>34.262</v>
      </c>
      <c r="F16" s="11">
        <v>33.146000000000001</v>
      </c>
      <c r="G16" s="11">
        <v>33.441000000000003</v>
      </c>
      <c r="H16" s="11">
        <v>26.962</v>
      </c>
      <c r="I16" s="11">
        <v>64.739999999999995</v>
      </c>
      <c r="J16" s="11">
        <v>33.582000000000001</v>
      </c>
      <c r="K16" s="11">
        <v>23.172999999999998</v>
      </c>
      <c r="L16" s="11">
        <v>24.719000000000001</v>
      </c>
      <c r="M16" s="11">
        <v>26.611000000000001</v>
      </c>
      <c r="N16" s="11">
        <v>30.696000000000002</v>
      </c>
      <c r="O16" s="11">
        <v>29.501999999999999</v>
      </c>
      <c r="P16" s="11">
        <v>22.72</v>
      </c>
      <c r="Q16" s="11">
        <v>29.66</v>
      </c>
      <c r="R16" s="11">
        <v>36.825000000000003</v>
      </c>
      <c r="S16" s="11">
        <v>42.584000000000003</v>
      </c>
      <c r="T16" s="11">
        <v>32.820999999999998</v>
      </c>
      <c r="U16" s="11">
        <v>25.399000000000001</v>
      </c>
      <c r="V16" s="11">
        <v>30.286999999999999</v>
      </c>
      <c r="W16" s="11">
        <v>33.027999999999999</v>
      </c>
      <c r="X16" s="11">
        <v>24.731999999999999</v>
      </c>
      <c r="Y16" s="11">
        <v>23.308</v>
      </c>
      <c r="Z16" s="11">
        <v>32.841999999999999</v>
      </c>
      <c r="AA16" s="11">
        <v>25.562999999999999</v>
      </c>
      <c r="AB16" s="11">
        <v>27.68</v>
      </c>
      <c r="AC16" s="11">
        <v>30.774999999999999</v>
      </c>
      <c r="AD16" s="11">
        <v>27.931999999999999</v>
      </c>
      <c r="AE16" s="11">
        <v>23.388000000000002</v>
      </c>
      <c r="AF16" s="11">
        <v>30.577999999999999</v>
      </c>
      <c r="AG16" s="11">
        <v>28.829000000000001</v>
      </c>
      <c r="AH16" s="127">
        <v>29.12</v>
      </c>
      <c r="AI16" s="173">
        <v>34.493000000000002</v>
      </c>
      <c r="AJ16" s="173">
        <v>24.254000000000001</v>
      </c>
      <c r="AK16" s="173">
        <v>30.702000000000002</v>
      </c>
      <c r="AL16" s="173">
        <v>46.244999999999997</v>
      </c>
      <c r="AM16" s="173">
        <v>31.481000000000002</v>
      </c>
      <c r="AN16" s="173"/>
      <c r="AO16" s="173"/>
      <c r="AP16" s="173"/>
      <c r="AQ16" s="173"/>
      <c r="AR16" s="173"/>
      <c r="AS16" s="173"/>
      <c r="AT16" s="173"/>
      <c r="AU16" s="173"/>
      <c r="AV16" s="173"/>
      <c r="AW16" s="173"/>
      <c r="AX16" s="173"/>
      <c r="AY16" s="173"/>
    </row>
    <row r="17" spans="1:51" ht="15" x14ac:dyDescent="0.25">
      <c r="A17" s="184">
        <v>43525</v>
      </c>
      <c r="B17" s="163"/>
      <c r="C17" s="163"/>
      <c r="D17" s="159">
        <v>52.6</v>
      </c>
      <c r="E17" s="11">
        <v>51.613999999999997</v>
      </c>
      <c r="F17" s="11">
        <v>47.039000000000001</v>
      </c>
      <c r="G17" s="11">
        <v>42.667999999999999</v>
      </c>
      <c r="H17" s="11">
        <v>35.241</v>
      </c>
      <c r="I17" s="11">
        <v>124.622</v>
      </c>
      <c r="J17" s="11">
        <v>48.348999999999997</v>
      </c>
      <c r="K17" s="11">
        <v>36.673999999999999</v>
      </c>
      <c r="L17" s="11">
        <v>57.83</v>
      </c>
      <c r="M17" s="11">
        <v>45.506</v>
      </c>
      <c r="N17" s="11">
        <v>38.247999999999998</v>
      </c>
      <c r="O17" s="11">
        <v>51.615000000000002</v>
      </c>
      <c r="P17" s="11">
        <v>43.058</v>
      </c>
      <c r="Q17" s="11">
        <v>51.695</v>
      </c>
      <c r="R17" s="11">
        <v>67.585999999999999</v>
      </c>
      <c r="S17" s="11">
        <v>59.112000000000002</v>
      </c>
      <c r="T17" s="11">
        <v>55.665999999999997</v>
      </c>
      <c r="U17" s="11">
        <v>43.832000000000001</v>
      </c>
      <c r="V17" s="11">
        <v>47.621000000000002</v>
      </c>
      <c r="W17" s="11">
        <v>42.978999999999999</v>
      </c>
      <c r="X17" s="11">
        <v>38.201000000000001</v>
      </c>
      <c r="Y17" s="11">
        <v>32.17</v>
      </c>
      <c r="Z17" s="11">
        <v>41.478999999999999</v>
      </c>
      <c r="AA17" s="11">
        <v>56.148000000000003</v>
      </c>
      <c r="AB17" s="11">
        <v>48.316000000000003</v>
      </c>
      <c r="AC17" s="11">
        <v>39.524999999999999</v>
      </c>
      <c r="AD17" s="11">
        <v>62.561999999999998</v>
      </c>
      <c r="AE17" s="11">
        <v>31.521999999999998</v>
      </c>
      <c r="AF17" s="11">
        <v>50.613999999999997</v>
      </c>
      <c r="AG17" s="11">
        <v>39.109000000000002</v>
      </c>
      <c r="AH17" s="127">
        <v>37.063000000000002</v>
      </c>
      <c r="AI17" s="173">
        <v>61.814</v>
      </c>
      <c r="AJ17" s="173">
        <v>38.243000000000002</v>
      </c>
      <c r="AK17" s="173">
        <v>44.274999999999999</v>
      </c>
      <c r="AL17" s="173">
        <v>76.381</v>
      </c>
      <c r="AM17" s="173">
        <v>46.899000000000001</v>
      </c>
      <c r="AN17" s="173"/>
      <c r="AO17" s="173"/>
      <c r="AP17" s="173"/>
      <c r="AQ17" s="173"/>
      <c r="AR17" s="173"/>
      <c r="AS17" s="173"/>
      <c r="AT17" s="173"/>
      <c r="AU17" s="173"/>
      <c r="AV17" s="173"/>
      <c r="AW17" s="173"/>
      <c r="AX17" s="173"/>
      <c r="AY17" s="173"/>
    </row>
    <row r="18" spans="1:51" ht="15" x14ac:dyDescent="0.25">
      <c r="A18" s="184">
        <v>43556</v>
      </c>
      <c r="B18" s="163"/>
      <c r="C18" s="163"/>
      <c r="D18" s="159">
        <v>85.43</v>
      </c>
      <c r="E18" s="11">
        <v>59.277999999999999</v>
      </c>
      <c r="F18" s="11">
        <v>55.308</v>
      </c>
      <c r="G18" s="11">
        <v>54.83</v>
      </c>
      <c r="H18" s="11">
        <v>86.515000000000001</v>
      </c>
      <c r="I18" s="11">
        <v>207.42</v>
      </c>
      <c r="J18" s="11">
        <v>88.268000000000001</v>
      </c>
      <c r="K18" s="11">
        <v>70.933000000000007</v>
      </c>
      <c r="L18" s="11">
        <v>112.861</v>
      </c>
      <c r="M18" s="11">
        <v>92.53</v>
      </c>
      <c r="N18" s="11">
        <v>61.414000000000001</v>
      </c>
      <c r="O18" s="11">
        <v>68.239999999999995</v>
      </c>
      <c r="P18" s="11">
        <v>67.132000000000005</v>
      </c>
      <c r="Q18" s="11">
        <v>91.819000000000003</v>
      </c>
      <c r="R18" s="11">
        <v>66.245000000000005</v>
      </c>
      <c r="S18" s="11">
        <v>114.06699999999999</v>
      </c>
      <c r="T18" s="11">
        <v>82.638999999999996</v>
      </c>
      <c r="U18" s="11">
        <v>74.018000000000001</v>
      </c>
      <c r="V18" s="11">
        <v>62.402999999999999</v>
      </c>
      <c r="W18" s="11">
        <v>77.605999999999995</v>
      </c>
      <c r="X18" s="11">
        <v>47.953000000000003</v>
      </c>
      <c r="Y18" s="11">
        <v>62.710999999999999</v>
      </c>
      <c r="Z18" s="11">
        <v>66.186999999999998</v>
      </c>
      <c r="AA18" s="11">
        <v>112.973</v>
      </c>
      <c r="AB18" s="11">
        <v>71.822000000000003</v>
      </c>
      <c r="AC18" s="11">
        <v>98.283000000000001</v>
      </c>
      <c r="AD18" s="11">
        <v>66.593000000000004</v>
      </c>
      <c r="AE18" s="11">
        <v>36.091999999999999</v>
      </c>
      <c r="AF18" s="11">
        <v>78.959000000000003</v>
      </c>
      <c r="AG18" s="11">
        <v>53.216000000000001</v>
      </c>
      <c r="AH18" s="127">
        <v>60.537999999999997</v>
      </c>
      <c r="AI18" s="173">
        <v>123.56399999999999</v>
      </c>
      <c r="AJ18" s="173">
        <v>45.241</v>
      </c>
      <c r="AK18" s="173">
        <v>74.513999999999996</v>
      </c>
      <c r="AL18" s="173">
        <v>84.61</v>
      </c>
      <c r="AM18" s="173">
        <v>55.220999999999997</v>
      </c>
      <c r="AN18" s="173"/>
      <c r="AO18" s="173"/>
      <c r="AP18" s="173"/>
      <c r="AQ18" s="173"/>
      <c r="AR18" s="173"/>
      <c r="AS18" s="173"/>
      <c r="AT18" s="173"/>
      <c r="AU18" s="173"/>
      <c r="AV18" s="173"/>
      <c r="AW18" s="173"/>
      <c r="AX18" s="173"/>
      <c r="AY18" s="173"/>
    </row>
    <row r="19" spans="1:51" ht="15" x14ac:dyDescent="0.25">
      <c r="A19" s="184">
        <v>43586</v>
      </c>
      <c r="B19" s="163"/>
      <c r="C19" s="163"/>
      <c r="D19" s="159">
        <v>163.75</v>
      </c>
      <c r="E19" s="11">
        <v>215.18100000000001</v>
      </c>
      <c r="F19" s="11">
        <v>129.887</v>
      </c>
      <c r="G19" s="11">
        <v>156.857</v>
      </c>
      <c r="H19" s="11">
        <v>222.23599999999999</v>
      </c>
      <c r="I19" s="11">
        <v>310.77600000000001</v>
      </c>
      <c r="J19" s="11">
        <v>266.90800000000002</v>
      </c>
      <c r="K19" s="11">
        <v>111.25</v>
      </c>
      <c r="L19" s="11">
        <v>148.875</v>
      </c>
      <c r="M19" s="11">
        <v>90.652000000000001</v>
      </c>
      <c r="N19" s="11">
        <v>96.245000000000005</v>
      </c>
      <c r="O19" s="11">
        <v>155.428</v>
      </c>
      <c r="P19" s="11">
        <v>181.804</v>
      </c>
      <c r="Q19" s="11">
        <v>189.935</v>
      </c>
      <c r="R19" s="11">
        <v>65.650999999999996</v>
      </c>
      <c r="S19" s="11">
        <v>152.988</v>
      </c>
      <c r="T19" s="11">
        <v>317.33100000000002</v>
      </c>
      <c r="U19" s="11">
        <v>139.85300000000001</v>
      </c>
      <c r="V19" s="11">
        <v>162.739</v>
      </c>
      <c r="W19" s="11">
        <v>160.96899999999999</v>
      </c>
      <c r="X19" s="11">
        <v>102.59099999999999</v>
      </c>
      <c r="Y19" s="11">
        <v>58.393000000000001</v>
      </c>
      <c r="Z19" s="11">
        <v>66.22</v>
      </c>
      <c r="AA19" s="11">
        <v>108.027</v>
      </c>
      <c r="AB19" s="11">
        <v>131.18799999999999</v>
      </c>
      <c r="AC19" s="11">
        <v>233.16300000000001</v>
      </c>
      <c r="AD19" s="11">
        <v>161.88900000000001</v>
      </c>
      <c r="AE19" s="11">
        <v>110.351</v>
      </c>
      <c r="AF19" s="11">
        <v>132.33199999999999</v>
      </c>
      <c r="AG19" s="11">
        <v>27.693000000000001</v>
      </c>
      <c r="AH19" s="127">
        <v>148.791</v>
      </c>
      <c r="AI19" s="173">
        <v>175.09100000000001</v>
      </c>
      <c r="AJ19" s="173">
        <v>67.665999999999997</v>
      </c>
      <c r="AK19" s="173">
        <v>183.08799999999999</v>
      </c>
      <c r="AL19" s="173">
        <v>186.494</v>
      </c>
      <c r="AM19" s="173">
        <v>104.893</v>
      </c>
      <c r="AN19" s="173"/>
      <c r="AO19" s="173"/>
      <c r="AP19" s="173"/>
      <c r="AQ19" s="173"/>
      <c r="AR19" s="173"/>
      <c r="AS19" s="173"/>
      <c r="AT19" s="173"/>
      <c r="AU19" s="173"/>
      <c r="AV19" s="173"/>
      <c r="AW19" s="173"/>
      <c r="AX19" s="173"/>
      <c r="AY19" s="173"/>
    </row>
    <row r="20" spans="1:51" ht="15" x14ac:dyDescent="0.25">
      <c r="A20" s="184">
        <v>43617</v>
      </c>
      <c r="B20" s="163"/>
      <c r="C20" s="163"/>
      <c r="D20" s="159">
        <v>299.23</v>
      </c>
      <c r="E20" s="11">
        <v>457.13600000000002</v>
      </c>
      <c r="F20" s="11">
        <v>537.77800000000002</v>
      </c>
      <c r="G20" s="11">
        <v>379.47300000000001</v>
      </c>
      <c r="H20" s="11">
        <v>208.798</v>
      </c>
      <c r="I20" s="11">
        <v>877.16300000000001</v>
      </c>
      <c r="J20" s="11">
        <v>195.56399999999999</v>
      </c>
      <c r="K20" s="11">
        <v>139.08099999999999</v>
      </c>
      <c r="L20" s="11">
        <v>256.70299999999997</v>
      </c>
      <c r="M20" s="11">
        <v>263.62900000000002</v>
      </c>
      <c r="N20" s="11">
        <v>373.38900000000001</v>
      </c>
      <c r="O20" s="11">
        <v>63.835999999999999</v>
      </c>
      <c r="P20" s="11">
        <v>361.26799999999997</v>
      </c>
      <c r="Q20" s="11">
        <v>163.233</v>
      </c>
      <c r="R20" s="11">
        <v>419.03899999999999</v>
      </c>
      <c r="S20" s="11">
        <v>576.75400000000002</v>
      </c>
      <c r="T20" s="11">
        <v>693.68</v>
      </c>
      <c r="U20" s="11">
        <v>289.233</v>
      </c>
      <c r="V20" s="11">
        <v>534.81899999999996</v>
      </c>
      <c r="W20" s="11">
        <v>223.904</v>
      </c>
      <c r="X20" s="11">
        <v>130.05600000000001</v>
      </c>
      <c r="Y20" s="11">
        <v>201.71299999999999</v>
      </c>
      <c r="Z20" s="11">
        <v>230.42500000000001</v>
      </c>
      <c r="AA20" s="11">
        <v>248.22399999999999</v>
      </c>
      <c r="AB20" s="11">
        <v>355.38900000000001</v>
      </c>
      <c r="AC20" s="11">
        <v>280.53800000000001</v>
      </c>
      <c r="AD20" s="11">
        <v>65.143000000000001</v>
      </c>
      <c r="AE20" s="11">
        <v>278.15800000000002</v>
      </c>
      <c r="AF20" s="11">
        <v>447.976</v>
      </c>
      <c r="AG20" s="11">
        <v>201.565</v>
      </c>
      <c r="AH20" s="127">
        <v>395.79700000000003</v>
      </c>
      <c r="AI20" s="173">
        <v>204.81700000000001</v>
      </c>
      <c r="AJ20" s="173">
        <v>99.563999999999993</v>
      </c>
      <c r="AK20" s="173">
        <v>460.27100000000002</v>
      </c>
      <c r="AL20" s="173">
        <v>299.48399999999998</v>
      </c>
      <c r="AM20" s="173">
        <v>175.221</v>
      </c>
      <c r="AN20" s="173"/>
      <c r="AO20" s="173"/>
      <c r="AP20" s="173"/>
      <c r="AQ20" s="173"/>
      <c r="AR20" s="173"/>
      <c r="AS20" s="173"/>
      <c r="AT20" s="173"/>
      <c r="AU20" s="173"/>
      <c r="AV20" s="173"/>
      <c r="AW20" s="173"/>
      <c r="AX20" s="173"/>
      <c r="AY20" s="173"/>
    </row>
    <row r="21" spans="1:51" ht="15" x14ac:dyDescent="0.25">
      <c r="A21" s="184">
        <v>43647</v>
      </c>
      <c r="B21" s="163"/>
      <c r="C21" s="163"/>
      <c r="D21" s="159">
        <v>177.52</v>
      </c>
      <c r="E21" s="11">
        <v>470.74</v>
      </c>
      <c r="F21" s="11">
        <v>406.73700000000002</v>
      </c>
      <c r="G21" s="11">
        <v>247.96899999999999</v>
      </c>
      <c r="H21" s="11">
        <v>85.152000000000001</v>
      </c>
      <c r="I21" s="11">
        <v>316.75400000000002</v>
      </c>
      <c r="J21" s="11">
        <v>84.322000000000003</v>
      </c>
      <c r="K21" s="11">
        <v>28.378</v>
      </c>
      <c r="L21" s="11">
        <v>156.691</v>
      </c>
      <c r="M21" s="11">
        <v>170.39699999999999</v>
      </c>
      <c r="N21" s="11">
        <v>181.626</v>
      </c>
      <c r="O21" s="11">
        <v>36.92</v>
      </c>
      <c r="P21" s="11">
        <v>231.19499999999999</v>
      </c>
      <c r="Q21" s="11">
        <v>32.887999999999998</v>
      </c>
      <c r="R21" s="11">
        <v>434.488</v>
      </c>
      <c r="S21" s="11">
        <v>298.95</v>
      </c>
      <c r="T21" s="11">
        <v>322.36399999999998</v>
      </c>
      <c r="U21" s="11">
        <v>346.63600000000002</v>
      </c>
      <c r="V21" s="11">
        <v>335.16300000000001</v>
      </c>
      <c r="W21" s="11">
        <v>69.222999999999999</v>
      </c>
      <c r="X21" s="11">
        <v>37.012999999999998</v>
      </c>
      <c r="Y21" s="11">
        <v>85.382000000000005</v>
      </c>
      <c r="Z21" s="11">
        <v>81.596000000000004</v>
      </c>
      <c r="AA21" s="11">
        <v>179.18799999999999</v>
      </c>
      <c r="AB21" s="11">
        <v>274.64699999999999</v>
      </c>
      <c r="AC21" s="11">
        <v>79.403999999999996</v>
      </c>
      <c r="AD21" s="11">
        <v>10.893000000000001</v>
      </c>
      <c r="AE21" s="11">
        <v>210.20599999999999</v>
      </c>
      <c r="AF21" s="11">
        <v>362.40800000000002</v>
      </c>
      <c r="AG21" s="11">
        <v>181.09899999999999</v>
      </c>
      <c r="AH21" s="127">
        <v>632.822</v>
      </c>
      <c r="AI21" s="173">
        <v>76.62</v>
      </c>
      <c r="AJ21" s="173">
        <v>40.173999999999999</v>
      </c>
      <c r="AK21" s="173">
        <v>293.745</v>
      </c>
      <c r="AL21" s="173">
        <v>140.18</v>
      </c>
      <c r="AM21" s="173">
        <v>69.533000000000001</v>
      </c>
      <c r="AN21" s="173"/>
      <c r="AO21" s="173"/>
      <c r="AP21" s="173"/>
      <c r="AQ21" s="173"/>
      <c r="AR21" s="173"/>
      <c r="AS21" s="173"/>
      <c r="AT21" s="173"/>
      <c r="AU21" s="173"/>
      <c r="AV21" s="173"/>
      <c r="AW21" s="173"/>
      <c r="AX21" s="173"/>
      <c r="AY21" s="173"/>
    </row>
    <row r="22" spans="1:51" ht="15" x14ac:dyDescent="0.25">
      <c r="A22" s="184">
        <v>43678</v>
      </c>
      <c r="B22" s="163"/>
      <c r="C22" s="163"/>
      <c r="D22" s="159">
        <v>76.510000000000005</v>
      </c>
      <c r="E22" s="11">
        <v>182.27799999999999</v>
      </c>
      <c r="F22" s="11">
        <v>163.00700000000001</v>
      </c>
      <c r="G22" s="11">
        <v>90.65</v>
      </c>
      <c r="H22" s="11">
        <v>43.34</v>
      </c>
      <c r="I22" s="11">
        <v>112.033</v>
      </c>
      <c r="J22" s="11">
        <v>58.935000000000002</v>
      </c>
      <c r="K22" s="11">
        <v>25.57</v>
      </c>
      <c r="L22" s="11">
        <v>62.058999999999997</v>
      </c>
      <c r="M22" s="11">
        <v>56.694000000000003</v>
      </c>
      <c r="N22" s="11">
        <v>77.218000000000004</v>
      </c>
      <c r="O22" s="11">
        <v>23.050999999999998</v>
      </c>
      <c r="P22" s="11">
        <v>186.19499999999999</v>
      </c>
      <c r="Q22" s="11">
        <v>28.172999999999998</v>
      </c>
      <c r="R22" s="11">
        <v>153.81200000000001</v>
      </c>
      <c r="S22" s="11">
        <v>94.063999999999993</v>
      </c>
      <c r="T22" s="11">
        <v>153.09800000000001</v>
      </c>
      <c r="U22" s="11">
        <v>116.964</v>
      </c>
      <c r="V22" s="11">
        <v>116.65300000000001</v>
      </c>
      <c r="W22" s="11">
        <v>38.616</v>
      </c>
      <c r="X22" s="11">
        <v>23.119</v>
      </c>
      <c r="Y22" s="11">
        <v>37.130000000000003</v>
      </c>
      <c r="Z22" s="11">
        <v>37.229999999999997</v>
      </c>
      <c r="AA22" s="11">
        <v>69.769000000000005</v>
      </c>
      <c r="AB22" s="11">
        <v>86.748000000000005</v>
      </c>
      <c r="AC22" s="11">
        <v>46.167000000000002</v>
      </c>
      <c r="AD22" s="11">
        <v>27.628</v>
      </c>
      <c r="AE22" s="11">
        <v>65.516999999999996</v>
      </c>
      <c r="AF22" s="11">
        <v>114.803</v>
      </c>
      <c r="AG22" s="11">
        <v>60.103000000000002</v>
      </c>
      <c r="AH22" s="127">
        <v>186.072</v>
      </c>
      <c r="AI22" s="173">
        <v>38.079000000000001</v>
      </c>
      <c r="AJ22" s="173">
        <v>25.173999999999999</v>
      </c>
      <c r="AK22" s="173">
        <v>99.680999999999997</v>
      </c>
      <c r="AL22" s="173">
        <v>54.671999999999997</v>
      </c>
      <c r="AM22" s="173">
        <v>33.009</v>
      </c>
      <c r="AN22" s="173"/>
      <c r="AO22" s="173"/>
      <c r="AP22" s="173"/>
      <c r="AQ22" s="173"/>
      <c r="AR22" s="173"/>
      <c r="AS22" s="173"/>
      <c r="AT22" s="173"/>
      <c r="AU22" s="173"/>
      <c r="AV22" s="173"/>
      <c r="AW22" s="173"/>
      <c r="AX22" s="173"/>
      <c r="AY22" s="173"/>
    </row>
    <row r="23" spans="1:51" ht="15" x14ac:dyDescent="0.25">
      <c r="A23" s="184">
        <v>43709</v>
      </c>
      <c r="B23" s="163"/>
      <c r="C23" s="163"/>
      <c r="D23" s="159">
        <v>45.87</v>
      </c>
      <c r="E23" s="11">
        <v>95.113</v>
      </c>
      <c r="F23" s="11">
        <v>84.158000000000001</v>
      </c>
      <c r="G23" s="11">
        <v>64.698999999999998</v>
      </c>
      <c r="H23" s="11">
        <v>43.107999999999997</v>
      </c>
      <c r="I23" s="11">
        <v>66.828999999999994</v>
      </c>
      <c r="J23" s="11">
        <v>39.866999999999997</v>
      </c>
      <c r="K23" s="11">
        <v>23.276</v>
      </c>
      <c r="L23" s="11">
        <v>46.612000000000002</v>
      </c>
      <c r="M23" s="11">
        <v>42.478999999999999</v>
      </c>
      <c r="N23" s="11">
        <v>61.936999999999998</v>
      </c>
      <c r="O23" s="11">
        <v>26.068000000000001</v>
      </c>
      <c r="P23" s="11">
        <v>71.343999999999994</v>
      </c>
      <c r="Q23" s="11">
        <v>26.783000000000001</v>
      </c>
      <c r="R23" s="11">
        <v>65.174000000000007</v>
      </c>
      <c r="S23" s="11">
        <v>56.021000000000001</v>
      </c>
      <c r="T23" s="11">
        <v>94.552999999999997</v>
      </c>
      <c r="U23" s="11">
        <v>54.673000000000002</v>
      </c>
      <c r="V23" s="11">
        <v>78.941999999999993</v>
      </c>
      <c r="W23" s="11">
        <v>42.79</v>
      </c>
      <c r="X23" s="11">
        <v>21.452000000000002</v>
      </c>
      <c r="Y23" s="11">
        <v>37.122</v>
      </c>
      <c r="Z23" s="11">
        <v>36.600999999999999</v>
      </c>
      <c r="AA23" s="11">
        <v>56.404000000000003</v>
      </c>
      <c r="AB23" s="11">
        <v>48.225999999999999</v>
      </c>
      <c r="AC23" s="11">
        <v>37.444000000000003</v>
      </c>
      <c r="AD23" s="11">
        <v>25.885000000000002</v>
      </c>
      <c r="AE23" s="11">
        <v>47.511000000000003</v>
      </c>
      <c r="AF23" s="11">
        <v>53.9</v>
      </c>
      <c r="AG23" s="11">
        <v>39.874000000000002</v>
      </c>
      <c r="AH23" s="127">
        <v>80.997</v>
      </c>
      <c r="AI23" s="173">
        <v>29.783999999999999</v>
      </c>
      <c r="AJ23" s="173">
        <v>30.567</v>
      </c>
      <c r="AK23" s="173">
        <v>68.034000000000006</v>
      </c>
      <c r="AL23" s="173">
        <v>41.554000000000002</v>
      </c>
      <c r="AM23" s="173">
        <v>23.741</v>
      </c>
      <c r="AN23" s="173"/>
      <c r="AO23" s="173"/>
      <c r="AP23" s="173"/>
      <c r="AQ23" s="173"/>
      <c r="AR23" s="173"/>
      <c r="AS23" s="173"/>
      <c r="AT23" s="173"/>
      <c r="AU23" s="173"/>
      <c r="AV23" s="173"/>
      <c r="AW23" s="173"/>
      <c r="AX23" s="173"/>
      <c r="AY23" s="173"/>
    </row>
    <row r="24" spans="1:51" ht="15" x14ac:dyDescent="0.25">
      <c r="A24" s="184">
        <v>43739</v>
      </c>
      <c r="B24" s="163"/>
      <c r="C24" s="163"/>
      <c r="D24" s="159">
        <v>48.63</v>
      </c>
      <c r="E24" s="11">
        <v>111.553</v>
      </c>
      <c r="F24" s="11">
        <v>80.141999999999996</v>
      </c>
      <c r="G24" s="11">
        <v>70.350999999999999</v>
      </c>
      <c r="H24" s="11">
        <v>47.057000000000002</v>
      </c>
      <c r="I24" s="11">
        <v>69.471999999999994</v>
      </c>
      <c r="J24" s="11">
        <v>32.893999999999998</v>
      </c>
      <c r="K24" s="11">
        <v>24.51</v>
      </c>
      <c r="L24" s="11">
        <v>43.396999999999998</v>
      </c>
      <c r="M24" s="11">
        <v>48.186999999999998</v>
      </c>
      <c r="N24" s="11">
        <v>41.386000000000003</v>
      </c>
      <c r="O24" s="11">
        <v>24.736999999999998</v>
      </c>
      <c r="P24" s="11">
        <v>54.424999999999997</v>
      </c>
      <c r="Q24" s="11">
        <v>37.738</v>
      </c>
      <c r="R24" s="11">
        <v>55.996000000000002</v>
      </c>
      <c r="S24" s="11">
        <v>52.564999999999998</v>
      </c>
      <c r="T24" s="11">
        <v>83.82</v>
      </c>
      <c r="U24" s="11">
        <v>52.412999999999997</v>
      </c>
      <c r="V24" s="11">
        <v>52.02</v>
      </c>
      <c r="W24" s="11">
        <v>39.789000000000001</v>
      </c>
      <c r="X24" s="11">
        <v>23.744</v>
      </c>
      <c r="Y24" s="11">
        <v>37.444000000000003</v>
      </c>
      <c r="Z24" s="11">
        <v>29.802</v>
      </c>
      <c r="AA24" s="11">
        <v>50.366999999999997</v>
      </c>
      <c r="AB24" s="11">
        <v>46.973999999999997</v>
      </c>
      <c r="AC24" s="11">
        <v>53.994</v>
      </c>
      <c r="AD24" s="11">
        <v>42.694000000000003</v>
      </c>
      <c r="AE24" s="11">
        <v>42.06</v>
      </c>
      <c r="AF24" s="11">
        <v>52.247999999999998</v>
      </c>
      <c r="AG24" s="11">
        <v>33.398000000000003</v>
      </c>
      <c r="AH24" s="127">
        <v>67.867000000000004</v>
      </c>
      <c r="AI24" s="173">
        <v>31.029</v>
      </c>
      <c r="AJ24" s="173">
        <v>35.405000000000001</v>
      </c>
      <c r="AK24" s="173">
        <v>117.80500000000001</v>
      </c>
      <c r="AL24" s="173">
        <v>39.716000000000001</v>
      </c>
      <c r="AM24" s="173">
        <v>31.635999999999999</v>
      </c>
      <c r="AN24" s="173"/>
      <c r="AO24" s="173"/>
      <c r="AP24" s="173"/>
      <c r="AQ24" s="173"/>
      <c r="AR24" s="173"/>
      <c r="AS24" s="173"/>
      <c r="AT24" s="173"/>
      <c r="AU24" s="173"/>
      <c r="AV24" s="173"/>
      <c r="AW24" s="173"/>
      <c r="AX24" s="173"/>
      <c r="AY24" s="173"/>
    </row>
    <row r="25" spans="1:51" ht="15" x14ac:dyDescent="0.25">
      <c r="A25" s="184">
        <v>43770</v>
      </c>
      <c r="B25" s="163"/>
      <c r="C25" s="163"/>
      <c r="D25" s="159">
        <v>42.1</v>
      </c>
      <c r="E25" s="11">
        <v>62.901000000000003</v>
      </c>
      <c r="F25" s="11">
        <v>62.616</v>
      </c>
      <c r="G25" s="11">
        <v>46.801000000000002</v>
      </c>
      <c r="H25" s="11">
        <v>45.183999999999997</v>
      </c>
      <c r="I25" s="11">
        <v>59.063000000000002</v>
      </c>
      <c r="J25" s="11">
        <v>33.170999999999999</v>
      </c>
      <c r="K25" s="11">
        <v>27.245999999999999</v>
      </c>
      <c r="L25" s="11">
        <v>37.667999999999999</v>
      </c>
      <c r="M25" s="11">
        <v>41.744</v>
      </c>
      <c r="N25" s="11">
        <v>41.463000000000001</v>
      </c>
      <c r="O25" s="11">
        <v>26.448</v>
      </c>
      <c r="P25" s="11">
        <v>45.052</v>
      </c>
      <c r="Q25" s="11">
        <v>34.944000000000003</v>
      </c>
      <c r="R25" s="11">
        <v>49.246000000000002</v>
      </c>
      <c r="S25" s="11">
        <v>50.311999999999998</v>
      </c>
      <c r="T25" s="11">
        <v>56.938000000000002</v>
      </c>
      <c r="U25" s="11">
        <v>42.527000000000001</v>
      </c>
      <c r="V25" s="11">
        <v>45.527999999999999</v>
      </c>
      <c r="W25" s="11">
        <v>35.753</v>
      </c>
      <c r="X25" s="11">
        <v>32.783000000000001</v>
      </c>
      <c r="Y25" s="11">
        <v>32.433</v>
      </c>
      <c r="Z25" s="11">
        <v>30.866</v>
      </c>
      <c r="AA25" s="11">
        <v>50.262999999999998</v>
      </c>
      <c r="AB25" s="11">
        <v>42.09</v>
      </c>
      <c r="AC25" s="11">
        <v>40.893999999999998</v>
      </c>
      <c r="AD25" s="11">
        <v>36.216999999999999</v>
      </c>
      <c r="AE25" s="11">
        <v>42.9</v>
      </c>
      <c r="AF25" s="11">
        <v>48.941000000000003</v>
      </c>
      <c r="AG25" s="11">
        <v>34.344999999999999</v>
      </c>
      <c r="AH25" s="127">
        <v>57.084000000000003</v>
      </c>
      <c r="AI25" s="173">
        <v>37.668999999999997</v>
      </c>
      <c r="AJ25" s="173">
        <v>30.559000000000001</v>
      </c>
      <c r="AK25" s="173">
        <v>61.529000000000003</v>
      </c>
      <c r="AL25" s="173">
        <v>38.398000000000003</v>
      </c>
      <c r="AM25" s="173">
        <v>35.780999999999999</v>
      </c>
      <c r="AN25" s="173"/>
      <c r="AO25" s="173"/>
      <c r="AP25" s="173"/>
      <c r="AQ25" s="173"/>
      <c r="AR25" s="173"/>
      <c r="AS25" s="173"/>
      <c r="AT25" s="173"/>
      <c r="AU25" s="173"/>
      <c r="AV25" s="173"/>
      <c r="AW25" s="173"/>
      <c r="AX25" s="173"/>
      <c r="AY25" s="173"/>
    </row>
    <row r="26" spans="1:51" ht="15" x14ac:dyDescent="0.25">
      <c r="A26" s="184">
        <v>43800</v>
      </c>
      <c r="B26" s="163"/>
      <c r="C26" s="163"/>
      <c r="D26" s="159">
        <v>31.99</v>
      </c>
      <c r="E26" s="11">
        <v>49.145000000000003</v>
      </c>
      <c r="F26" s="11">
        <v>47.246000000000002</v>
      </c>
      <c r="G26" s="11">
        <v>38.363999999999997</v>
      </c>
      <c r="H26" s="11">
        <v>31.917000000000002</v>
      </c>
      <c r="I26" s="11">
        <v>47.484999999999999</v>
      </c>
      <c r="J26" s="11">
        <v>29.475000000000001</v>
      </c>
      <c r="K26" s="11">
        <v>23.704000000000001</v>
      </c>
      <c r="L26" s="11">
        <v>32.298999999999999</v>
      </c>
      <c r="M26" s="11">
        <v>33.426000000000002</v>
      </c>
      <c r="N26" s="11">
        <v>35.935000000000002</v>
      </c>
      <c r="O26" s="11">
        <v>22.846</v>
      </c>
      <c r="P26" s="11">
        <v>38.075000000000003</v>
      </c>
      <c r="Q26" s="11">
        <v>28.068999999999999</v>
      </c>
      <c r="R26" s="11">
        <v>47.914000000000001</v>
      </c>
      <c r="S26" s="11">
        <v>46.88</v>
      </c>
      <c r="T26" s="11">
        <v>46.356999999999999</v>
      </c>
      <c r="U26" s="11">
        <v>37.533000000000001</v>
      </c>
      <c r="V26" s="11">
        <v>39.701999999999998</v>
      </c>
      <c r="W26" s="11">
        <v>29.504000000000001</v>
      </c>
      <c r="X26" s="11">
        <v>25.411999999999999</v>
      </c>
      <c r="Y26" s="11">
        <v>26.927</v>
      </c>
      <c r="Z26" s="11">
        <v>26.48</v>
      </c>
      <c r="AA26" s="11">
        <v>36.113999999999997</v>
      </c>
      <c r="AB26" s="11">
        <v>36.774000000000001</v>
      </c>
      <c r="AC26" s="11">
        <v>35.701999999999998</v>
      </c>
      <c r="AD26" s="11">
        <v>26.434999999999999</v>
      </c>
      <c r="AE26" s="11">
        <v>34.284999999999997</v>
      </c>
      <c r="AF26" s="11">
        <v>39.447000000000003</v>
      </c>
      <c r="AG26" s="11">
        <v>28.978000000000002</v>
      </c>
      <c r="AH26" s="127">
        <v>46.796999999999997</v>
      </c>
      <c r="AI26" s="173">
        <v>31.812000000000001</v>
      </c>
      <c r="AJ26" s="173">
        <v>24.198</v>
      </c>
      <c r="AK26" s="173">
        <v>46.854999999999997</v>
      </c>
      <c r="AL26" s="173">
        <v>35.44</v>
      </c>
      <c r="AM26" s="173">
        <v>31.672000000000001</v>
      </c>
      <c r="AN26" s="173"/>
      <c r="AO26" s="173"/>
      <c r="AP26" s="173"/>
      <c r="AQ26" s="173"/>
      <c r="AR26" s="173"/>
      <c r="AS26" s="173"/>
      <c r="AT26" s="173"/>
      <c r="AU26" s="173"/>
      <c r="AV26" s="173"/>
      <c r="AW26" s="173"/>
      <c r="AX26" s="173"/>
      <c r="AY26" s="173"/>
    </row>
    <row r="27" spans="1:51" ht="15" x14ac:dyDescent="0.25">
      <c r="A27" s="184">
        <v>43831</v>
      </c>
      <c r="B27" s="163"/>
      <c r="C27" s="163"/>
      <c r="D27" s="159">
        <v>30.31</v>
      </c>
      <c r="E27" s="11">
        <v>43.625999999999998</v>
      </c>
      <c r="F27" s="11">
        <v>40.771999999999998</v>
      </c>
      <c r="G27" s="11">
        <v>33.137999999999998</v>
      </c>
      <c r="H27" s="11">
        <v>27.363</v>
      </c>
      <c r="I27" s="11">
        <v>40.966000000000001</v>
      </c>
      <c r="J27" s="11">
        <v>25.838999999999999</v>
      </c>
      <c r="K27" s="11">
        <v>20.824999999999999</v>
      </c>
      <c r="L27" s="11">
        <v>28.06</v>
      </c>
      <c r="M27" s="11">
        <v>28.327000000000002</v>
      </c>
      <c r="N27" s="11">
        <v>30.931000000000001</v>
      </c>
      <c r="O27" s="11">
        <v>20.577000000000002</v>
      </c>
      <c r="P27" s="11">
        <v>33.177</v>
      </c>
      <c r="Q27" s="11">
        <v>24.463000000000001</v>
      </c>
      <c r="R27" s="11">
        <v>37.878</v>
      </c>
      <c r="S27" s="11">
        <v>45.853999999999999</v>
      </c>
      <c r="T27" s="11">
        <v>39.93</v>
      </c>
      <c r="U27" s="11">
        <v>31.937999999999999</v>
      </c>
      <c r="V27" s="11">
        <v>34.863</v>
      </c>
      <c r="W27" s="11">
        <v>25.702000000000002</v>
      </c>
      <c r="X27" s="11">
        <v>21.044</v>
      </c>
      <c r="Y27" s="11">
        <v>23.495999999999999</v>
      </c>
      <c r="Z27" s="11">
        <v>23.58</v>
      </c>
      <c r="AA27" s="11">
        <v>30.39</v>
      </c>
      <c r="AB27" s="11">
        <v>36.186999999999998</v>
      </c>
      <c r="AC27" s="11">
        <v>32.746000000000002</v>
      </c>
      <c r="AD27" s="11">
        <v>21.902000000000001</v>
      </c>
      <c r="AE27" s="11">
        <v>31.123999999999999</v>
      </c>
      <c r="AF27" s="11">
        <v>33.854999999999997</v>
      </c>
      <c r="AG27" s="11">
        <v>26.196999999999999</v>
      </c>
      <c r="AH27" s="127">
        <v>41.798999999999999</v>
      </c>
      <c r="AI27" s="173">
        <v>26.856000000000002</v>
      </c>
      <c r="AJ27" s="173">
        <v>21.408999999999999</v>
      </c>
      <c r="AK27" s="173">
        <v>42.338000000000001</v>
      </c>
      <c r="AL27" s="173">
        <v>38.719000000000001</v>
      </c>
      <c r="AM27" s="173">
        <v>28.901</v>
      </c>
      <c r="AN27" s="173"/>
      <c r="AO27" s="173"/>
      <c r="AP27" s="173"/>
      <c r="AQ27" s="173"/>
      <c r="AR27" s="173"/>
      <c r="AS27" s="173"/>
      <c r="AT27" s="173"/>
      <c r="AU27" s="173"/>
      <c r="AV27" s="173"/>
      <c r="AW27" s="173"/>
      <c r="AX27" s="173"/>
      <c r="AY27" s="173"/>
    </row>
    <row r="28" spans="1:51" ht="15" x14ac:dyDescent="0.25">
      <c r="A28" s="184">
        <v>43862</v>
      </c>
      <c r="B28" s="163"/>
      <c r="C28" s="163"/>
      <c r="D28" s="159">
        <v>27.66</v>
      </c>
      <c r="E28" s="11">
        <v>39.095999999999997</v>
      </c>
      <c r="F28" s="11">
        <v>35.731999999999999</v>
      </c>
      <c r="G28" s="11">
        <v>29.664999999999999</v>
      </c>
      <c r="H28" s="11">
        <v>64.061999999999998</v>
      </c>
      <c r="I28" s="11">
        <v>37.387</v>
      </c>
      <c r="J28" s="11">
        <v>22.957000000000001</v>
      </c>
      <c r="K28" s="11">
        <v>20.564</v>
      </c>
      <c r="L28" s="11">
        <v>25.79</v>
      </c>
      <c r="M28" s="11">
        <v>29.468</v>
      </c>
      <c r="N28" s="11">
        <v>27.742999999999999</v>
      </c>
      <c r="O28" s="11">
        <v>19.928999999999998</v>
      </c>
      <c r="P28" s="11">
        <v>29.02</v>
      </c>
      <c r="Q28" s="11">
        <v>33.637999999999998</v>
      </c>
      <c r="R28" s="11">
        <v>42.274000000000001</v>
      </c>
      <c r="S28" s="11">
        <v>38.329000000000001</v>
      </c>
      <c r="T28" s="11">
        <v>34.56</v>
      </c>
      <c r="U28" s="11">
        <v>30.126999999999999</v>
      </c>
      <c r="V28" s="11">
        <v>34.962000000000003</v>
      </c>
      <c r="W28" s="11">
        <v>23.247</v>
      </c>
      <c r="X28" s="11">
        <v>19.007000000000001</v>
      </c>
      <c r="Y28" s="11">
        <v>29.812999999999999</v>
      </c>
      <c r="Z28" s="11">
        <v>22.515999999999998</v>
      </c>
      <c r="AA28" s="11">
        <v>27.69</v>
      </c>
      <c r="AB28" s="11">
        <v>31.273</v>
      </c>
      <c r="AC28" s="11">
        <v>31.077999999999999</v>
      </c>
      <c r="AD28" s="11">
        <v>19.376999999999999</v>
      </c>
      <c r="AE28" s="11">
        <v>29.995000000000001</v>
      </c>
      <c r="AF28" s="11">
        <v>29.475000000000001</v>
      </c>
      <c r="AG28" s="11">
        <v>25.451000000000001</v>
      </c>
      <c r="AH28" s="127">
        <v>38.728000000000002</v>
      </c>
      <c r="AI28" s="173">
        <v>24.385000000000002</v>
      </c>
      <c r="AJ28" s="173">
        <v>26.309000000000001</v>
      </c>
      <c r="AK28" s="173">
        <v>45.933999999999997</v>
      </c>
      <c r="AL28" s="173">
        <v>34.433</v>
      </c>
      <c r="AM28" s="173">
        <v>29.902000000000001</v>
      </c>
      <c r="AN28" s="173"/>
      <c r="AO28" s="173"/>
      <c r="AP28" s="173"/>
      <c r="AQ28" s="173"/>
      <c r="AR28" s="173"/>
      <c r="AS28" s="173"/>
      <c r="AT28" s="173"/>
      <c r="AU28" s="173"/>
      <c r="AV28" s="173"/>
      <c r="AW28" s="173"/>
      <c r="AX28" s="173"/>
      <c r="AY28" s="173"/>
    </row>
    <row r="29" spans="1:51" ht="15" x14ac:dyDescent="0.25">
      <c r="A29" s="184">
        <v>43891</v>
      </c>
      <c r="B29" s="163"/>
      <c r="C29" s="163"/>
      <c r="D29" s="159">
        <v>52.6</v>
      </c>
      <c r="E29" s="11">
        <v>51.668999999999997</v>
      </c>
      <c r="F29" s="11">
        <v>43.834000000000003</v>
      </c>
      <c r="G29" s="11">
        <v>36.884999999999998</v>
      </c>
      <c r="H29" s="11">
        <v>123.069</v>
      </c>
      <c r="I29" s="11">
        <v>51.051000000000002</v>
      </c>
      <c r="J29" s="11">
        <v>35.911999999999999</v>
      </c>
      <c r="K29" s="11">
        <v>53.037999999999997</v>
      </c>
      <c r="L29" s="11">
        <v>43.558</v>
      </c>
      <c r="M29" s="11">
        <v>35.765999999999998</v>
      </c>
      <c r="N29" s="11">
        <v>49.140999999999998</v>
      </c>
      <c r="O29" s="11">
        <v>41.381999999999998</v>
      </c>
      <c r="P29" s="11">
        <v>49.872</v>
      </c>
      <c r="Q29" s="11">
        <v>61.798000000000002</v>
      </c>
      <c r="R29" s="11">
        <v>57.250999999999998</v>
      </c>
      <c r="S29" s="11">
        <v>61.33</v>
      </c>
      <c r="T29" s="11">
        <v>52.326000000000001</v>
      </c>
      <c r="U29" s="11">
        <v>46.601999999999997</v>
      </c>
      <c r="V29" s="11">
        <v>43.914999999999999</v>
      </c>
      <c r="W29" s="11">
        <v>36.093000000000004</v>
      </c>
      <c r="X29" s="11">
        <v>27.111999999999998</v>
      </c>
      <c r="Y29" s="11">
        <v>37.545000000000002</v>
      </c>
      <c r="Z29" s="11">
        <v>53.557000000000002</v>
      </c>
      <c r="AA29" s="11">
        <v>48.003999999999998</v>
      </c>
      <c r="AB29" s="11">
        <v>38.890999999999998</v>
      </c>
      <c r="AC29" s="11">
        <v>66.745000000000005</v>
      </c>
      <c r="AD29" s="11">
        <v>27.071999999999999</v>
      </c>
      <c r="AE29" s="11">
        <v>48.503999999999998</v>
      </c>
      <c r="AF29" s="11">
        <v>38.56</v>
      </c>
      <c r="AG29" s="11">
        <v>32.530999999999999</v>
      </c>
      <c r="AH29" s="127">
        <v>67.650999999999996</v>
      </c>
      <c r="AI29" s="173">
        <v>37.875999999999998</v>
      </c>
      <c r="AJ29" s="173">
        <v>38.920999999999999</v>
      </c>
      <c r="AK29" s="173">
        <v>76.134</v>
      </c>
      <c r="AL29" s="173">
        <v>47.887</v>
      </c>
      <c r="AM29" s="173">
        <v>45.667999999999999</v>
      </c>
      <c r="AN29" s="173"/>
      <c r="AO29" s="173"/>
      <c r="AP29" s="173"/>
      <c r="AQ29" s="173"/>
      <c r="AR29" s="173"/>
      <c r="AS29" s="173"/>
      <c r="AT29" s="173"/>
      <c r="AU29" s="173"/>
      <c r="AV29" s="173"/>
      <c r="AW29" s="173"/>
      <c r="AX29" s="173"/>
      <c r="AY29" s="173"/>
    </row>
    <row r="30" spans="1:51" ht="15" x14ac:dyDescent="0.25">
      <c r="A30" s="184">
        <v>43922</v>
      </c>
      <c r="B30" s="145"/>
      <c r="C30" s="145"/>
      <c r="D30" s="159">
        <v>85.43</v>
      </c>
      <c r="E30" s="11">
        <v>61.264000000000003</v>
      </c>
      <c r="F30" s="11">
        <v>56.667999999999999</v>
      </c>
      <c r="G30" s="11">
        <v>89.484999999999999</v>
      </c>
      <c r="H30" s="11">
        <v>204.393</v>
      </c>
      <c r="I30" s="11">
        <v>98.424000000000007</v>
      </c>
      <c r="J30" s="11">
        <v>70.126000000000005</v>
      </c>
      <c r="K30" s="11">
        <v>107.589</v>
      </c>
      <c r="L30" s="11">
        <v>88.971000000000004</v>
      </c>
      <c r="M30" s="11">
        <v>59.231000000000002</v>
      </c>
      <c r="N30" s="11">
        <v>65.536000000000001</v>
      </c>
      <c r="O30" s="11">
        <v>62.515000000000001</v>
      </c>
      <c r="P30" s="11">
        <v>87.974000000000004</v>
      </c>
      <c r="Q30" s="11">
        <v>60.962000000000003</v>
      </c>
      <c r="R30" s="11">
        <v>112.55</v>
      </c>
      <c r="S30" s="11">
        <v>89.594999999999999</v>
      </c>
      <c r="T30" s="11">
        <v>82.938999999999993</v>
      </c>
      <c r="U30" s="11">
        <v>63.606000000000002</v>
      </c>
      <c r="V30" s="11">
        <v>79.602999999999994</v>
      </c>
      <c r="W30" s="11">
        <v>46.058</v>
      </c>
      <c r="X30" s="11">
        <v>55.908999999999999</v>
      </c>
      <c r="Y30" s="11">
        <v>61.393999999999998</v>
      </c>
      <c r="Z30" s="11">
        <v>106.596</v>
      </c>
      <c r="AA30" s="11">
        <v>71.677999999999997</v>
      </c>
      <c r="AB30" s="11">
        <v>96.411000000000001</v>
      </c>
      <c r="AC30" s="11">
        <v>68.995000000000005</v>
      </c>
      <c r="AD30" s="11">
        <v>31.547999999999998</v>
      </c>
      <c r="AE30" s="11">
        <v>77.484999999999999</v>
      </c>
      <c r="AF30" s="11">
        <v>51.683</v>
      </c>
      <c r="AG30" s="11">
        <v>56.38</v>
      </c>
      <c r="AH30" s="127">
        <v>130.631</v>
      </c>
      <c r="AI30" s="173">
        <v>44.311999999999998</v>
      </c>
      <c r="AJ30" s="173">
        <v>67.97</v>
      </c>
      <c r="AK30" s="173">
        <v>81.814999999999998</v>
      </c>
      <c r="AL30" s="173">
        <v>59.113</v>
      </c>
      <c r="AM30" s="173">
        <v>55.941000000000003</v>
      </c>
      <c r="AN30" s="173"/>
      <c r="AO30" s="173"/>
      <c r="AP30" s="173"/>
      <c r="AQ30" s="173"/>
      <c r="AR30" s="173"/>
      <c r="AS30" s="173"/>
      <c r="AT30" s="173"/>
      <c r="AU30" s="173"/>
      <c r="AV30" s="173"/>
      <c r="AW30" s="173"/>
      <c r="AX30" s="173"/>
      <c r="AY30" s="173"/>
    </row>
    <row r="31" spans="1:51" ht="15" x14ac:dyDescent="0.25">
      <c r="A31" s="184">
        <v>43952</v>
      </c>
      <c r="B31" s="145"/>
      <c r="C31" s="145"/>
      <c r="D31" s="159">
        <v>163.75</v>
      </c>
      <c r="E31" s="11">
        <v>154.51</v>
      </c>
      <c r="F31" s="11">
        <v>167.59200000000001</v>
      </c>
      <c r="G31" s="11">
        <v>235.88399999999999</v>
      </c>
      <c r="H31" s="11">
        <v>307.42700000000002</v>
      </c>
      <c r="I31" s="11">
        <v>278.03800000000001</v>
      </c>
      <c r="J31" s="11">
        <v>115.60899999999999</v>
      </c>
      <c r="K31" s="11">
        <v>138.11500000000001</v>
      </c>
      <c r="L31" s="11">
        <v>87.524000000000001</v>
      </c>
      <c r="M31" s="11">
        <v>96.387</v>
      </c>
      <c r="N31" s="11">
        <v>152.19</v>
      </c>
      <c r="O31" s="11">
        <v>185.1</v>
      </c>
      <c r="P31" s="11">
        <v>183.40100000000001</v>
      </c>
      <c r="Q31" s="11">
        <v>61.353999999999999</v>
      </c>
      <c r="R31" s="11">
        <v>154.44800000000001</v>
      </c>
      <c r="S31" s="11">
        <v>339.41500000000002</v>
      </c>
      <c r="T31" s="11">
        <v>159.672</v>
      </c>
      <c r="U31" s="11">
        <v>173.52099999999999</v>
      </c>
      <c r="V31" s="11">
        <v>170.988</v>
      </c>
      <c r="W31" s="11">
        <v>101.633</v>
      </c>
      <c r="X31" s="11">
        <v>49.722999999999999</v>
      </c>
      <c r="Y31" s="11">
        <v>70.194000000000003</v>
      </c>
      <c r="Z31" s="11">
        <v>101.229</v>
      </c>
      <c r="AA31" s="11">
        <v>136.78200000000001</v>
      </c>
      <c r="AB31" s="11">
        <v>232.494</v>
      </c>
      <c r="AC31" s="11">
        <v>172.30500000000001</v>
      </c>
      <c r="AD31" s="11">
        <v>105.267</v>
      </c>
      <c r="AE31" s="11">
        <v>136.25800000000001</v>
      </c>
      <c r="AF31" s="11">
        <v>26.722000000000001</v>
      </c>
      <c r="AG31" s="11">
        <v>143.929</v>
      </c>
      <c r="AH31" s="127">
        <v>179.27799999999999</v>
      </c>
      <c r="AI31" s="173">
        <v>68.944999999999993</v>
      </c>
      <c r="AJ31" s="173">
        <v>169.79900000000001</v>
      </c>
      <c r="AK31" s="173">
        <v>188.791</v>
      </c>
      <c r="AL31" s="173">
        <v>111.5</v>
      </c>
      <c r="AM31" s="173">
        <v>210.52099999999999</v>
      </c>
      <c r="AN31" s="173"/>
      <c r="AO31" s="173"/>
      <c r="AP31" s="173"/>
      <c r="AQ31" s="173"/>
      <c r="AR31" s="173"/>
      <c r="AS31" s="173"/>
      <c r="AT31" s="173"/>
      <c r="AU31" s="173"/>
      <c r="AV31" s="173"/>
      <c r="AW31" s="173"/>
      <c r="AX31" s="173"/>
      <c r="AY31" s="173"/>
    </row>
    <row r="32" spans="1:51" ht="15" x14ac:dyDescent="0.25">
      <c r="A32" s="184">
        <v>43983</v>
      </c>
      <c r="B32" s="145"/>
      <c r="C32" s="145"/>
      <c r="D32" s="159">
        <v>299.23</v>
      </c>
      <c r="E32" s="11">
        <v>559.77599999999995</v>
      </c>
      <c r="F32" s="11">
        <v>388.42899999999997</v>
      </c>
      <c r="G32" s="11">
        <v>206.339</v>
      </c>
      <c r="H32" s="11">
        <v>873.91300000000001</v>
      </c>
      <c r="I32" s="11">
        <v>195.76599999999999</v>
      </c>
      <c r="J32" s="11">
        <v>132.16999999999999</v>
      </c>
      <c r="K32" s="11">
        <v>249.82400000000001</v>
      </c>
      <c r="L32" s="11">
        <v>261.036</v>
      </c>
      <c r="M32" s="11">
        <v>374.05799999999999</v>
      </c>
      <c r="N32" s="11">
        <v>59.575000000000003</v>
      </c>
      <c r="O32" s="11">
        <v>350.64100000000002</v>
      </c>
      <c r="P32" s="11">
        <v>161.17099999999999</v>
      </c>
      <c r="Q32" s="11">
        <v>415.77100000000002</v>
      </c>
      <c r="R32" s="11">
        <v>583.65</v>
      </c>
      <c r="S32" s="11">
        <v>712.91300000000001</v>
      </c>
      <c r="T32" s="11">
        <v>310.786</v>
      </c>
      <c r="U32" s="11">
        <v>534.30700000000002</v>
      </c>
      <c r="V32" s="11">
        <v>220.74700000000001</v>
      </c>
      <c r="W32" s="11">
        <v>121.85899999999999</v>
      </c>
      <c r="X32" s="11">
        <v>190.167</v>
      </c>
      <c r="Y32" s="11">
        <v>214.53899999999999</v>
      </c>
      <c r="Z32" s="11">
        <v>246.23</v>
      </c>
      <c r="AA32" s="11">
        <v>362.71699999999998</v>
      </c>
      <c r="AB32" s="11">
        <v>281.625</v>
      </c>
      <c r="AC32" s="11">
        <v>66.561999999999998</v>
      </c>
      <c r="AD32" s="11">
        <v>271.18</v>
      </c>
      <c r="AE32" s="11">
        <v>449.32299999999998</v>
      </c>
      <c r="AF32" s="11">
        <v>202.24299999999999</v>
      </c>
      <c r="AG32" s="11">
        <v>397</v>
      </c>
      <c r="AH32" s="127">
        <v>210.011</v>
      </c>
      <c r="AI32" s="173">
        <v>96.881</v>
      </c>
      <c r="AJ32" s="173">
        <v>446.85599999999999</v>
      </c>
      <c r="AK32" s="173">
        <v>299.62599999999998</v>
      </c>
      <c r="AL32" s="173">
        <v>176.726</v>
      </c>
      <c r="AM32" s="173">
        <v>446.95800000000003</v>
      </c>
      <c r="AN32" s="173"/>
      <c r="AO32" s="173"/>
      <c r="AP32" s="173"/>
      <c r="AQ32" s="173"/>
      <c r="AR32" s="173"/>
      <c r="AS32" s="173"/>
      <c r="AT32" s="173"/>
      <c r="AU32" s="173"/>
      <c r="AV32" s="173"/>
      <c r="AW32" s="173"/>
      <c r="AX32" s="173"/>
      <c r="AY32" s="173"/>
    </row>
    <row r="33" spans="1:51" ht="15" x14ac:dyDescent="0.25">
      <c r="A33" s="184">
        <v>44013</v>
      </c>
      <c r="B33" s="148"/>
      <c r="C33" s="148"/>
      <c r="D33" s="146">
        <v>177.52</v>
      </c>
      <c r="E33" s="11">
        <v>399.65300000000002</v>
      </c>
      <c r="F33" s="11">
        <v>242.21799999999999</v>
      </c>
      <c r="G33" s="11">
        <v>83.588999999999999</v>
      </c>
      <c r="H33" s="11">
        <v>317.87200000000001</v>
      </c>
      <c r="I33" s="11">
        <v>86.028000000000006</v>
      </c>
      <c r="J33" s="11">
        <v>27.120999999999999</v>
      </c>
      <c r="K33" s="11">
        <v>150.06299999999999</v>
      </c>
      <c r="L33" s="11">
        <v>170.32400000000001</v>
      </c>
      <c r="M33" s="11">
        <v>174.54900000000001</v>
      </c>
      <c r="N33" s="11">
        <v>33.817</v>
      </c>
      <c r="O33" s="11">
        <v>227.94300000000001</v>
      </c>
      <c r="P33" s="11">
        <v>33.375</v>
      </c>
      <c r="Q33" s="11">
        <v>415.21199999999999</v>
      </c>
      <c r="R33" s="11">
        <v>287.91699999999997</v>
      </c>
      <c r="S33" s="11">
        <v>316.50299999999999</v>
      </c>
      <c r="T33" s="11">
        <v>357.76600000000002</v>
      </c>
      <c r="U33" s="11">
        <v>325.42899999999997</v>
      </c>
      <c r="V33" s="11">
        <v>67.751000000000005</v>
      </c>
      <c r="W33" s="11">
        <v>33.673000000000002</v>
      </c>
      <c r="X33" s="11">
        <v>82.465999999999994</v>
      </c>
      <c r="Y33" s="11">
        <v>76.105999999999995</v>
      </c>
      <c r="Z33" s="11">
        <v>170.59399999999999</v>
      </c>
      <c r="AA33" s="11">
        <v>260.86900000000003</v>
      </c>
      <c r="AB33" s="11">
        <v>80.918999999999997</v>
      </c>
      <c r="AC33" s="11">
        <v>13.706</v>
      </c>
      <c r="AD33" s="11">
        <v>195.23699999999999</v>
      </c>
      <c r="AE33" s="11">
        <v>350.66800000000001</v>
      </c>
      <c r="AF33" s="11">
        <v>182.07900000000001</v>
      </c>
      <c r="AG33" s="11">
        <v>607.25400000000002</v>
      </c>
      <c r="AH33" s="127">
        <v>75.403999999999996</v>
      </c>
      <c r="AI33" s="173">
        <v>38.968000000000004</v>
      </c>
      <c r="AJ33" s="173">
        <v>290.97300000000001</v>
      </c>
      <c r="AK33" s="173">
        <v>135.87</v>
      </c>
      <c r="AL33" s="173">
        <v>68.340999999999994</v>
      </c>
      <c r="AM33" s="173">
        <v>452.18700000000001</v>
      </c>
      <c r="AN33" s="173"/>
      <c r="AO33" s="173"/>
      <c r="AP33" s="173"/>
      <c r="AQ33" s="173"/>
      <c r="AR33" s="173"/>
      <c r="AS33" s="173"/>
      <c r="AT33" s="173"/>
      <c r="AU33" s="173"/>
      <c r="AV33" s="173"/>
      <c r="AW33" s="173"/>
      <c r="AX33" s="173"/>
      <c r="AY33" s="173"/>
    </row>
    <row r="34" spans="1:51" ht="15" x14ac:dyDescent="0.25">
      <c r="A34" s="184">
        <v>44044</v>
      </c>
      <c r="B34" s="145"/>
      <c r="C34" s="145"/>
      <c r="D34" s="146">
        <v>76.510000000000005</v>
      </c>
      <c r="E34" s="11">
        <v>161.37899999999999</v>
      </c>
      <c r="F34" s="11">
        <v>88.427999999999997</v>
      </c>
      <c r="G34" s="11">
        <v>43.908000000000001</v>
      </c>
      <c r="H34" s="11">
        <v>112.39700000000001</v>
      </c>
      <c r="I34" s="11">
        <v>60.35</v>
      </c>
      <c r="J34" s="11">
        <v>25.196000000000002</v>
      </c>
      <c r="K34" s="11">
        <v>59.347000000000001</v>
      </c>
      <c r="L34" s="11">
        <v>56.738</v>
      </c>
      <c r="M34" s="11">
        <v>75.177999999999997</v>
      </c>
      <c r="N34" s="11">
        <v>21.646000000000001</v>
      </c>
      <c r="O34" s="11">
        <v>179.143</v>
      </c>
      <c r="P34" s="11">
        <v>28.032</v>
      </c>
      <c r="Q34" s="11">
        <v>145.893</v>
      </c>
      <c r="R34" s="11">
        <v>91.861999999999995</v>
      </c>
      <c r="S34" s="11">
        <v>152.375</v>
      </c>
      <c r="T34" s="11">
        <v>121.47199999999999</v>
      </c>
      <c r="U34" s="11">
        <v>113.39100000000001</v>
      </c>
      <c r="V34" s="11">
        <v>38.895000000000003</v>
      </c>
      <c r="W34" s="11">
        <v>22.062000000000001</v>
      </c>
      <c r="X34" s="11">
        <v>35.11</v>
      </c>
      <c r="Y34" s="11">
        <v>35.292000000000002</v>
      </c>
      <c r="Z34" s="11">
        <v>67.738</v>
      </c>
      <c r="AA34" s="11">
        <v>84.864000000000004</v>
      </c>
      <c r="AB34" s="11">
        <v>46.575000000000003</v>
      </c>
      <c r="AC34" s="11">
        <v>28.8</v>
      </c>
      <c r="AD34" s="11">
        <v>62.198</v>
      </c>
      <c r="AE34" s="11">
        <v>109.502</v>
      </c>
      <c r="AF34" s="11">
        <v>60.441000000000003</v>
      </c>
      <c r="AG34" s="11">
        <v>177.99600000000001</v>
      </c>
      <c r="AH34" s="127">
        <v>39.44</v>
      </c>
      <c r="AI34" s="173">
        <v>24.683</v>
      </c>
      <c r="AJ34" s="173">
        <v>98.653000000000006</v>
      </c>
      <c r="AK34" s="173">
        <v>53.429000000000002</v>
      </c>
      <c r="AL34" s="173">
        <v>33.268000000000001</v>
      </c>
      <c r="AM34" s="173">
        <v>170.76400000000001</v>
      </c>
      <c r="AN34" s="173"/>
      <c r="AO34" s="173"/>
      <c r="AP34" s="173"/>
      <c r="AQ34" s="173"/>
      <c r="AR34" s="173"/>
      <c r="AS34" s="173"/>
      <c r="AT34" s="173"/>
      <c r="AU34" s="173"/>
      <c r="AV34" s="173"/>
      <c r="AW34" s="173"/>
      <c r="AX34" s="173"/>
      <c r="AY34" s="173"/>
    </row>
    <row r="35" spans="1:51" ht="15" x14ac:dyDescent="0.25">
      <c r="A35" s="184">
        <v>44075</v>
      </c>
      <c r="B35" s="145"/>
      <c r="C35" s="145"/>
      <c r="D35" s="146">
        <v>45.87</v>
      </c>
      <c r="E35" s="11">
        <v>84.003</v>
      </c>
      <c r="F35" s="11">
        <v>65.275999999999996</v>
      </c>
      <c r="G35" s="11">
        <v>44.41</v>
      </c>
      <c r="H35" s="11">
        <v>66.763000000000005</v>
      </c>
      <c r="I35" s="11">
        <v>40.011000000000003</v>
      </c>
      <c r="J35" s="11">
        <v>22.853999999999999</v>
      </c>
      <c r="K35" s="11">
        <v>45.423000000000002</v>
      </c>
      <c r="L35" s="11">
        <v>42.14</v>
      </c>
      <c r="M35" s="11">
        <v>59.773000000000003</v>
      </c>
      <c r="N35" s="11">
        <v>24.888999999999999</v>
      </c>
      <c r="O35" s="11">
        <v>69.048000000000002</v>
      </c>
      <c r="P35" s="11">
        <v>26.25</v>
      </c>
      <c r="Q35" s="11">
        <v>62.734999999999999</v>
      </c>
      <c r="R35" s="11">
        <v>55.277999999999999</v>
      </c>
      <c r="S35" s="11">
        <v>95.867999999999995</v>
      </c>
      <c r="T35" s="11">
        <v>57.481000000000002</v>
      </c>
      <c r="U35" s="11">
        <v>78.265000000000001</v>
      </c>
      <c r="V35" s="11">
        <v>43.085999999999999</v>
      </c>
      <c r="W35" s="11">
        <v>20.529</v>
      </c>
      <c r="X35" s="11">
        <v>35</v>
      </c>
      <c r="Y35" s="11">
        <v>35.024000000000001</v>
      </c>
      <c r="Z35" s="11">
        <v>54.392000000000003</v>
      </c>
      <c r="AA35" s="11">
        <v>47.606000000000002</v>
      </c>
      <c r="AB35" s="11">
        <v>37.389000000000003</v>
      </c>
      <c r="AC35" s="11">
        <v>27.094000000000001</v>
      </c>
      <c r="AD35" s="11">
        <v>46.241</v>
      </c>
      <c r="AE35" s="11">
        <v>52.756999999999998</v>
      </c>
      <c r="AF35" s="11">
        <v>39.734999999999999</v>
      </c>
      <c r="AG35" s="11">
        <v>78.459999999999994</v>
      </c>
      <c r="AH35" s="127">
        <v>30.94</v>
      </c>
      <c r="AI35" s="173">
        <v>30.602</v>
      </c>
      <c r="AJ35" s="173">
        <v>66.896000000000001</v>
      </c>
      <c r="AK35" s="173">
        <v>41.084000000000003</v>
      </c>
      <c r="AL35" s="173">
        <v>24.21</v>
      </c>
      <c r="AM35" s="173">
        <v>99.048000000000002</v>
      </c>
      <c r="AN35" s="173"/>
      <c r="AO35" s="173"/>
      <c r="AP35" s="173"/>
      <c r="AQ35" s="173"/>
      <c r="AR35" s="173"/>
      <c r="AS35" s="173"/>
      <c r="AT35" s="173"/>
      <c r="AU35" s="173"/>
      <c r="AV35" s="173"/>
      <c r="AW35" s="173"/>
      <c r="AX35" s="173"/>
      <c r="AY35" s="173"/>
    </row>
    <row r="36" spans="1:51" ht="15" x14ac:dyDescent="0.25">
      <c r="A36" s="184">
        <v>44105</v>
      </c>
      <c r="B36" s="145"/>
      <c r="C36" s="145"/>
      <c r="D36" s="148">
        <v>48.63</v>
      </c>
      <c r="E36" s="11">
        <v>81.484999999999999</v>
      </c>
      <c r="F36" s="11">
        <v>70.057000000000002</v>
      </c>
      <c r="G36" s="11">
        <v>48.011000000000003</v>
      </c>
      <c r="H36" s="11">
        <v>69.506</v>
      </c>
      <c r="I36" s="11">
        <v>33.777999999999999</v>
      </c>
      <c r="J36" s="11">
        <v>24.225999999999999</v>
      </c>
      <c r="K36" s="11">
        <v>41.482999999999997</v>
      </c>
      <c r="L36" s="11">
        <v>47.927</v>
      </c>
      <c r="M36" s="11">
        <v>40.604999999999997</v>
      </c>
      <c r="N36" s="11">
        <v>23.715</v>
      </c>
      <c r="O36" s="11">
        <v>53.091999999999999</v>
      </c>
      <c r="P36" s="11">
        <v>37.302999999999997</v>
      </c>
      <c r="Q36" s="11">
        <v>54.427</v>
      </c>
      <c r="R36" s="11">
        <v>52.292000000000002</v>
      </c>
      <c r="S36" s="11">
        <v>82.774000000000001</v>
      </c>
      <c r="T36" s="11">
        <v>54.987000000000002</v>
      </c>
      <c r="U36" s="11">
        <v>51.481999999999999</v>
      </c>
      <c r="V36" s="11">
        <v>40.186999999999998</v>
      </c>
      <c r="W36" s="11">
        <v>23.016999999999999</v>
      </c>
      <c r="X36" s="11">
        <v>35.701000000000001</v>
      </c>
      <c r="Y36" s="11">
        <v>28.530999999999999</v>
      </c>
      <c r="Z36" s="11">
        <v>49.249000000000002</v>
      </c>
      <c r="AA36" s="11">
        <v>46.801000000000002</v>
      </c>
      <c r="AB36" s="11">
        <v>54.045999999999999</v>
      </c>
      <c r="AC36" s="11">
        <v>43.944000000000003</v>
      </c>
      <c r="AD36" s="11">
        <v>40.021999999999998</v>
      </c>
      <c r="AE36" s="11">
        <v>52.115000000000002</v>
      </c>
      <c r="AF36" s="11">
        <v>33.362000000000002</v>
      </c>
      <c r="AG36" s="10">
        <v>67.066999999999993</v>
      </c>
      <c r="AH36" s="10">
        <v>32.274999999999999</v>
      </c>
      <c r="AI36" s="173">
        <v>34.887</v>
      </c>
      <c r="AJ36" s="173">
        <v>116.61199999999999</v>
      </c>
      <c r="AK36" s="173">
        <v>39.104999999999997</v>
      </c>
      <c r="AL36" s="173">
        <v>32.42</v>
      </c>
      <c r="AM36" s="173">
        <v>103.654</v>
      </c>
      <c r="AN36" s="173"/>
      <c r="AO36" s="173"/>
      <c r="AP36" s="173"/>
      <c r="AQ36" s="173"/>
      <c r="AR36" s="173"/>
      <c r="AS36" s="173"/>
      <c r="AT36" s="173"/>
      <c r="AU36" s="173"/>
      <c r="AV36" s="173"/>
      <c r="AW36" s="173"/>
      <c r="AX36" s="173"/>
      <c r="AY36" s="173"/>
    </row>
    <row r="37" spans="1:51" ht="15" x14ac:dyDescent="0.25">
      <c r="A37" s="184">
        <v>44136</v>
      </c>
      <c r="B37" s="147"/>
      <c r="C37" s="147"/>
      <c r="D37" s="148">
        <v>42.1</v>
      </c>
      <c r="E37" s="11">
        <v>62.338999999999999</v>
      </c>
      <c r="F37" s="11">
        <v>46.783000000000001</v>
      </c>
      <c r="G37" s="11">
        <v>45.075000000000003</v>
      </c>
      <c r="H37" s="11">
        <v>59.06</v>
      </c>
      <c r="I37" s="11">
        <v>33.996000000000002</v>
      </c>
      <c r="J37" s="11">
        <v>26.988</v>
      </c>
      <c r="K37" s="11">
        <v>36.506</v>
      </c>
      <c r="L37" s="11">
        <v>41.517000000000003</v>
      </c>
      <c r="M37" s="11">
        <v>40.905999999999999</v>
      </c>
      <c r="N37" s="11">
        <v>25.593</v>
      </c>
      <c r="O37" s="11">
        <v>44.247</v>
      </c>
      <c r="P37" s="11">
        <v>34.570999999999998</v>
      </c>
      <c r="Q37" s="11">
        <v>48.34</v>
      </c>
      <c r="R37" s="11">
        <v>50.372</v>
      </c>
      <c r="S37" s="11">
        <v>57.091999999999999</v>
      </c>
      <c r="T37" s="11">
        <v>44.616</v>
      </c>
      <c r="U37" s="11">
        <v>45.348999999999997</v>
      </c>
      <c r="V37" s="11">
        <v>35.816000000000003</v>
      </c>
      <c r="W37" s="11">
        <v>32.119</v>
      </c>
      <c r="X37" s="11">
        <v>30.972999999999999</v>
      </c>
      <c r="Y37" s="11">
        <v>29.731999999999999</v>
      </c>
      <c r="Z37" s="11">
        <v>48.646999999999998</v>
      </c>
      <c r="AA37" s="11">
        <v>41.904000000000003</v>
      </c>
      <c r="AB37" s="11">
        <v>40.905000000000001</v>
      </c>
      <c r="AC37" s="11">
        <v>36.468000000000004</v>
      </c>
      <c r="AD37" s="11">
        <v>41.503999999999998</v>
      </c>
      <c r="AE37" s="11">
        <v>48.311999999999998</v>
      </c>
      <c r="AF37" s="11">
        <v>34.289000000000001</v>
      </c>
      <c r="AG37" s="10">
        <v>56.087000000000003</v>
      </c>
      <c r="AH37" s="10">
        <v>38.619</v>
      </c>
      <c r="AI37" s="173">
        <v>30.018999999999998</v>
      </c>
      <c r="AJ37" s="173">
        <v>60.784999999999997</v>
      </c>
      <c r="AK37" s="173">
        <v>37.966000000000001</v>
      </c>
      <c r="AL37" s="173">
        <v>35.951999999999998</v>
      </c>
      <c r="AM37" s="173">
        <v>61.325000000000003</v>
      </c>
      <c r="AN37" s="173"/>
      <c r="AO37" s="173"/>
      <c r="AP37" s="173"/>
      <c r="AQ37" s="173"/>
      <c r="AR37" s="173"/>
      <c r="AS37" s="173"/>
      <c r="AT37" s="173"/>
      <c r="AU37" s="173"/>
      <c r="AV37" s="173"/>
      <c r="AW37" s="173"/>
      <c r="AX37" s="173"/>
      <c r="AY37" s="173"/>
    </row>
    <row r="38" spans="1:51" ht="15" x14ac:dyDescent="0.25">
      <c r="A38" s="184">
        <v>44166</v>
      </c>
      <c r="B38" s="147"/>
      <c r="C38" s="147"/>
      <c r="D38" s="148">
        <v>31.99</v>
      </c>
      <c r="E38" s="11">
        <v>47.637999999999998</v>
      </c>
      <c r="F38" s="11">
        <v>38.473999999999997</v>
      </c>
      <c r="G38" s="11">
        <v>32.231999999999999</v>
      </c>
      <c r="H38" s="11">
        <v>47.412999999999997</v>
      </c>
      <c r="I38" s="11">
        <v>30.105</v>
      </c>
      <c r="J38" s="11">
        <v>23.378</v>
      </c>
      <c r="K38" s="11">
        <v>31.186</v>
      </c>
      <c r="L38" s="11">
        <v>33.146999999999998</v>
      </c>
      <c r="M38" s="11">
        <v>35.229999999999997</v>
      </c>
      <c r="N38" s="11">
        <v>21.972999999999999</v>
      </c>
      <c r="O38" s="11">
        <v>37.408999999999999</v>
      </c>
      <c r="P38" s="11">
        <v>27.658000000000001</v>
      </c>
      <c r="Q38" s="11">
        <v>46.622999999999998</v>
      </c>
      <c r="R38" s="11">
        <v>46.267000000000003</v>
      </c>
      <c r="S38" s="11">
        <v>46.670999999999999</v>
      </c>
      <c r="T38" s="11">
        <v>39.393000000000001</v>
      </c>
      <c r="U38" s="11">
        <v>39.496000000000002</v>
      </c>
      <c r="V38" s="11">
        <v>29.584</v>
      </c>
      <c r="W38" s="11">
        <v>24.548999999999999</v>
      </c>
      <c r="X38" s="11">
        <v>25.518999999999998</v>
      </c>
      <c r="Y38" s="11">
        <v>25.404</v>
      </c>
      <c r="Z38" s="11">
        <v>34.93</v>
      </c>
      <c r="AA38" s="11">
        <v>36.631999999999998</v>
      </c>
      <c r="AB38" s="11">
        <v>35.631999999999998</v>
      </c>
      <c r="AC38" s="11">
        <v>26.867999999999999</v>
      </c>
      <c r="AD38" s="11">
        <v>32.926000000000002</v>
      </c>
      <c r="AE38" s="11">
        <v>38.979999999999997</v>
      </c>
      <c r="AF38" s="11">
        <v>28.831</v>
      </c>
      <c r="AG38" s="10">
        <v>46.073</v>
      </c>
      <c r="AH38" s="10">
        <v>32.466999999999999</v>
      </c>
      <c r="AI38" s="173">
        <v>23.795000000000002</v>
      </c>
      <c r="AJ38" s="173">
        <v>46.118000000000002</v>
      </c>
      <c r="AK38" s="173">
        <v>35.340000000000003</v>
      </c>
      <c r="AL38" s="173">
        <v>32.048000000000002</v>
      </c>
      <c r="AM38" s="173">
        <v>48.124000000000002</v>
      </c>
      <c r="AN38" s="173"/>
      <c r="AO38" s="173"/>
      <c r="AP38" s="173"/>
      <c r="AQ38" s="173"/>
      <c r="AR38" s="173"/>
      <c r="AS38" s="173"/>
      <c r="AT38" s="173"/>
      <c r="AU38" s="173"/>
      <c r="AV38" s="173"/>
      <c r="AW38" s="173"/>
      <c r="AX38" s="173"/>
      <c r="AY38" s="173"/>
    </row>
    <row r="39" spans="1:51" ht="15" x14ac:dyDescent="0.25">
      <c r="A39" s="184">
        <v>44197</v>
      </c>
      <c r="B39" s="147"/>
      <c r="C39" s="147"/>
      <c r="D39" s="148">
        <v>30.31</v>
      </c>
      <c r="E39" s="11">
        <v>41.323</v>
      </c>
      <c r="F39" s="11">
        <v>33.28</v>
      </c>
      <c r="G39" s="11">
        <v>27.739000000000001</v>
      </c>
      <c r="H39" s="11">
        <v>40.902999999999999</v>
      </c>
      <c r="I39" s="11">
        <v>26.411000000000001</v>
      </c>
      <c r="J39" s="11">
        <v>20.54</v>
      </c>
      <c r="K39" s="11">
        <v>27.106000000000002</v>
      </c>
      <c r="L39" s="11">
        <v>28.074999999999999</v>
      </c>
      <c r="M39" s="11">
        <v>30.395</v>
      </c>
      <c r="N39" s="11">
        <v>19.777999999999999</v>
      </c>
      <c r="O39" s="11">
        <v>32.613999999999997</v>
      </c>
      <c r="P39" s="11">
        <v>24.094999999999999</v>
      </c>
      <c r="Q39" s="11">
        <v>36.872999999999998</v>
      </c>
      <c r="R39" s="11">
        <v>45.575000000000003</v>
      </c>
      <c r="S39" s="11">
        <v>40.265000000000001</v>
      </c>
      <c r="T39" s="11">
        <v>33.548000000000002</v>
      </c>
      <c r="U39" s="11">
        <v>34.686999999999998</v>
      </c>
      <c r="V39" s="11">
        <v>25.788</v>
      </c>
      <c r="W39" s="11">
        <v>20.363</v>
      </c>
      <c r="X39" s="11">
        <v>22.236000000000001</v>
      </c>
      <c r="Y39" s="11">
        <v>22.638000000000002</v>
      </c>
      <c r="Z39" s="11">
        <v>29.448</v>
      </c>
      <c r="AA39" s="11">
        <v>35.893999999999998</v>
      </c>
      <c r="AB39" s="11">
        <v>32.686999999999998</v>
      </c>
      <c r="AC39" s="11">
        <v>22.376999999999999</v>
      </c>
      <c r="AD39" s="11">
        <v>30.097000000000001</v>
      </c>
      <c r="AE39" s="11">
        <v>33.494</v>
      </c>
      <c r="AF39" s="11">
        <v>26.061</v>
      </c>
      <c r="AG39" s="10">
        <v>41.335999999999999</v>
      </c>
      <c r="AH39" s="10">
        <v>27.504000000000001</v>
      </c>
      <c r="AI39" s="173">
        <v>21.041</v>
      </c>
      <c r="AJ39" s="173">
        <v>41.686</v>
      </c>
      <c r="AK39" s="173">
        <v>37.924999999999997</v>
      </c>
      <c r="AL39" s="173">
        <v>28.899000000000001</v>
      </c>
      <c r="AM39" s="173">
        <v>42.781999999999996</v>
      </c>
      <c r="AN39" s="173"/>
      <c r="AO39" s="173"/>
      <c r="AP39" s="173"/>
      <c r="AQ39" s="173"/>
      <c r="AR39" s="173"/>
      <c r="AS39" s="173"/>
      <c r="AT39" s="173"/>
      <c r="AU39" s="173"/>
      <c r="AV39" s="173"/>
      <c r="AW39" s="173"/>
      <c r="AX39" s="173"/>
      <c r="AY39" s="173"/>
    </row>
    <row r="40" spans="1:51" ht="15" x14ac:dyDescent="0.25">
      <c r="A40" s="184">
        <v>44228</v>
      </c>
      <c r="B40" s="147"/>
      <c r="C40" s="147"/>
      <c r="D40" s="148">
        <v>27.66</v>
      </c>
      <c r="E40" s="11">
        <v>34.908000000000001</v>
      </c>
      <c r="F40" s="10">
        <v>28.783999999999999</v>
      </c>
      <c r="G40" s="10">
        <v>63.219000000000001</v>
      </c>
      <c r="H40" s="10">
        <v>36.036000000000001</v>
      </c>
      <c r="I40" s="10">
        <v>22.582000000000001</v>
      </c>
      <c r="J40" s="10">
        <v>19.579000000000001</v>
      </c>
      <c r="K40" s="10">
        <v>24.064</v>
      </c>
      <c r="L40" s="10">
        <v>28.056000000000001</v>
      </c>
      <c r="M40" s="10">
        <v>26.341999999999999</v>
      </c>
      <c r="N40" s="10">
        <v>18.532</v>
      </c>
      <c r="O40" s="10">
        <v>27.533000000000001</v>
      </c>
      <c r="P40" s="10">
        <v>31.530999999999999</v>
      </c>
      <c r="Q40" s="10">
        <v>40.209000000000003</v>
      </c>
      <c r="R40" s="10">
        <v>36.744</v>
      </c>
      <c r="S40" s="10">
        <v>33.612000000000002</v>
      </c>
      <c r="T40" s="10">
        <v>30.231999999999999</v>
      </c>
      <c r="U40" s="10">
        <v>33.735999999999997</v>
      </c>
      <c r="V40" s="10">
        <v>22.481999999999999</v>
      </c>
      <c r="W40" s="10">
        <v>17.760000000000002</v>
      </c>
      <c r="X40" s="10">
        <v>27.803999999999998</v>
      </c>
      <c r="Y40" s="10">
        <v>20.914999999999999</v>
      </c>
      <c r="Z40" s="10">
        <v>25.916</v>
      </c>
      <c r="AA40" s="10">
        <v>30.021999999999998</v>
      </c>
      <c r="AB40" s="10">
        <v>29.907</v>
      </c>
      <c r="AC40" s="10">
        <v>19.053000000000001</v>
      </c>
      <c r="AD40" s="10">
        <v>28.087</v>
      </c>
      <c r="AE40" s="10">
        <v>28.14</v>
      </c>
      <c r="AF40" s="10">
        <v>24.411999999999999</v>
      </c>
      <c r="AG40" s="10">
        <v>36.856000000000002</v>
      </c>
      <c r="AH40" s="10">
        <v>24.023</v>
      </c>
      <c r="AI40" s="173">
        <v>25.297999999999998</v>
      </c>
      <c r="AJ40" s="173">
        <v>43.804000000000002</v>
      </c>
      <c r="AK40" s="173">
        <v>32.889000000000003</v>
      </c>
      <c r="AL40" s="173">
        <v>29.073</v>
      </c>
      <c r="AM40" s="173">
        <v>37.122</v>
      </c>
      <c r="AN40" s="173"/>
      <c r="AO40" s="173"/>
      <c r="AP40" s="173"/>
      <c r="AQ40" s="173"/>
      <c r="AR40" s="173"/>
      <c r="AS40" s="173"/>
      <c r="AT40" s="173"/>
      <c r="AU40" s="173"/>
      <c r="AV40" s="173"/>
      <c r="AW40" s="173"/>
      <c r="AX40" s="173"/>
      <c r="AY40" s="173"/>
    </row>
    <row r="41" spans="1:51" ht="15" x14ac:dyDescent="0.25">
      <c r="A41" s="184">
        <v>44256</v>
      </c>
      <c r="B41" s="147"/>
      <c r="C41" s="147"/>
      <c r="D41" s="148">
        <v>52.6</v>
      </c>
      <c r="E41" s="11">
        <v>44.417999999999999</v>
      </c>
      <c r="F41" s="10">
        <v>37.015000000000001</v>
      </c>
      <c r="G41" s="10">
        <v>123.06399999999999</v>
      </c>
      <c r="H41" s="10">
        <v>50.862000000000002</v>
      </c>
      <c r="I41" s="10">
        <v>36.372</v>
      </c>
      <c r="J41" s="10">
        <v>52.814999999999998</v>
      </c>
      <c r="K41" s="10">
        <v>42.807000000000002</v>
      </c>
      <c r="L41" s="10">
        <v>35.619999999999997</v>
      </c>
      <c r="M41" s="10">
        <v>48.707999999999998</v>
      </c>
      <c r="N41" s="10">
        <v>40.762999999999998</v>
      </c>
      <c r="O41" s="10">
        <v>49.45</v>
      </c>
      <c r="P41" s="10">
        <v>61.59</v>
      </c>
      <c r="Q41" s="10">
        <v>56.593000000000004</v>
      </c>
      <c r="R41" s="10">
        <v>61.231999999999999</v>
      </c>
      <c r="S41" s="10">
        <v>52.734999999999999</v>
      </c>
      <c r="T41" s="10">
        <v>47.567</v>
      </c>
      <c r="U41" s="10">
        <v>43.902999999999999</v>
      </c>
      <c r="V41" s="10">
        <v>36.195999999999998</v>
      </c>
      <c r="W41" s="10">
        <v>26.622</v>
      </c>
      <c r="X41" s="10">
        <v>36.296999999999997</v>
      </c>
      <c r="Y41" s="10">
        <v>52.683999999999997</v>
      </c>
      <c r="Z41" s="10">
        <v>47.311999999999998</v>
      </c>
      <c r="AA41" s="10">
        <v>38.799999999999997</v>
      </c>
      <c r="AB41" s="10">
        <v>65.024000000000001</v>
      </c>
      <c r="AC41" s="10">
        <v>27.503</v>
      </c>
      <c r="AD41" s="10">
        <v>47.667999999999999</v>
      </c>
      <c r="AE41" s="10">
        <v>38.344000000000001</v>
      </c>
      <c r="AF41" s="10">
        <v>32.347000000000001</v>
      </c>
      <c r="AG41" s="10">
        <v>67.213999999999999</v>
      </c>
      <c r="AH41" s="10">
        <v>38.549999999999997</v>
      </c>
      <c r="AI41" s="173">
        <v>38.743000000000002</v>
      </c>
      <c r="AJ41" s="173">
        <v>73.415999999999997</v>
      </c>
      <c r="AK41" s="173">
        <v>47.579000000000001</v>
      </c>
      <c r="AL41" s="173">
        <v>45.854999999999997</v>
      </c>
      <c r="AM41" s="173">
        <v>51.051000000000002</v>
      </c>
      <c r="AN41" s="173"/>
      <c r="AO41" s="173"/>
      <c r="AP41" s="173"/>
      <c r="AQ41" s="173"/>
      <c r="AR41" s="173"/>
      <c r="AS41" s="173"/>
      <c r="AT41" s="173"/>
      <c r="AU41" s="173"/>
      <c r="AV41" s="173"/>
      <c r="AW41" s="173"/>
      <c r="AX41" s="173"/>
      <c r="AY41" s="173"/>
    </row>
    <row r="42" spans="1:51" ht="15" x14ac:dyDescent="0.25">
      <c r="A42" s="184">
        <v>44287</v>
      </c>
      <c r="B42" s="147"/>
      <c r="C42" s="147"/>
      <c r="D42" s="148">
        <v>85.43</v>
      </c>
      <c r="E42" s="11">
        <v>57.945</v>
      </c>
      <c r="F42" s="10">
        <v>90.55</v>
      </c>
      <c r="G42" s="10">
        <v>205.71700000000001</v>
      </c>
      <c r="H42" s="10">
        <v>91.856999999999999</v>
      </c>
      <c r="I42" s="10">
        <v>71.695999999999998</v>
      </c>
      <c r="J42" s="10">
        <v>108.01300000000001</v>
      </c>
      <c r="K42" s="10">
        <v>88.661000000000001</v>
      </c>
      <c r="L42" s="10">
        <v>58.331000000000003</v>
      </c>
      <c r="M42" s="10">
        <v>65.775000000000006</v>
      </c>
      <c r="N42" s="10">
        <v>62.542000000000002</v>
      </c>
      <c r="O42" s="10">
        <v>88.108000000000004</v>
      </c>
      <c r="P42" s="10">
        <v>60.531999999999996</v>
      </c>
      <c r="Q42" s="10">
        <v>112.009</v>
      </c>
      <c r="R42" s="10">
        <v>90.143000000000001</v>
      </c>
      <c r="S42" s="10">
        <v>84.188000000000002</v>
      </c>
      <c r="T42" s="10">
        <v>62.427999999999997</v>
      </c>
      <c r="U42" s="10">
        <v>80.308000000000007</v>
      </c>
      <c r="V42" s="10">
        <v>46.962000000000003</v>
      </c>
      <c r="W42" s="10">
        <v>56.002000000000002</v>
      </c>
      <c r="X42" s="10">
        <v>59.881</v>
      </c>
      <c r="Y42" s="10">
        <v>106.178</v>
      </c>
      <c r="Z42" s="10">
        <v>71.444000000000003</v>
      </c>
      <c r="AA42" s="10">
        <v>96.988</v>
      </c>
      <c r="AB42" s="10">
        <v>68.900999999999996</v>
      </c>
      <c r="AC42" s="10">
        <v>32.625999999999998</v>
      </c>
      <c r="AD42" s="10">
        <v>77.039000000000001</v>
      </c>
      <c r="AE42" s="10">
        <v>52.256</v>
      </c>
      <c r="AF42" s="10">
        <v>55.667000000000002</v>
      </c>
      <c r="AG42" s="10">
        <v>130.56700000000001</v>
      </c>
      <c r="AH42" s="10">
        <v>45.706000000000003</v>
      </c>
      <c r="AI42" s="173">
        <v>68.334999999999994</v>
      </c>
      <c r="AJ42" s="173">
        <v>81.936000000000007</v>
      </c>
      <c r="AK42" s="173">
        <v>59.643999999999998</v>
      </c>
      <c r="AL42" s="173">
        <v>56.582000000000001</v>
      </c>
      <c r="AM42" s="173">
        <v>61.279000000000003</v>
      </c>
      <c r="AN42" s="173"/>
      <c r="AO42" s="173"/>
      <c r="AP42" s="173"/>
      <c r="AQ42" s="173"/>
      <c r="AR42" s="173"/>
      <c r="AS42" s="173"/>
      <c r="AT42" s="173"/>
      <c r="AU42" s="173"/>
      <c r="AV42" s="173"/>
      <c r="AW42" s="173"/>
      <c r="AX42" s="173"/>
      <c r="AY42" s="173"/>
    </row>
    <row r="43" spans="1:51" ht="15" x14ac:dyDescent="0.25">
      <c r="A43" s="184">
        <v>44317</v>
      </c>
      <c r="B43" s="147"/>
      <c r="C43" s="147"/>
      <c r="D43" s="148">
        <v>163.75</v>
      </c>
      <c r="E43" s="11">
        <v>169.06399999999999</v>
      </c>
      <c r="F43" s="10">
        <v>236.65100000000001</v>
      </c>
      <c r="G43" s="10">
        <v>308.81099999999998</v>
      </c>
      <c r="H43" s="10">
        <v>276.17</v>
      </c>
      <c r="I43" s="10">
        <v>117.003</v>
      </c>
      <c r="J43" s="10">
        <v>138.88300000000001</v>
      </c>
      <c r="K43" s="10">
        <v>87.132000000000005</v>
      </c>
      <c r="L43" s="10">
        <v>91.765000000000001</v>
      </c>
      <c r="M43" s="10">
        <v>152.22999999999999</v>
      </c>
      <c r="N43" s="10">
        <v>184.608</v>
      </c>
      <c r="O43" s="10">
        <v>182.994</v>
      </c>
      <c r="P43" s="10">
        <v>57.997</v>
      </c>
      <c r="Q43" s="10">
        <v>153.82499999999999</v>
      </c>
      <c r="R43" s="10">
        <v>339.11200000000002</v>
      </c>
      <c r="S43" s="10">
        <v>160.709</v>
      </c>
      <c r="T43" s="10">
        <v>162.95099999999999</v>
      </c>
      <c r="U43" s="10">
        <v>171.02500000000001</v>
      </c>
      <c r="V43" s="10">
        <v>102.777</v>
      </c>
      <c r="W43" s="10">
        <v>49.872999999999998</v>
      </c>
      <c r="X43" s="10">
        <v>58.326999999999998</v>
      </c>
      <c r="Y43" s="10">
        <v>100.83199999999999</v>
      </c>
      <c r="Z43" s="10">
        <v>135.95500000000001</v>
      </c>
      <c r="AA43" s="10">
        <v>232.44900000000001</v>
      </c>
      <c r="AB43" s="10">
        <v>170.346</v>
      </c>
      <c r="AC43" s="10">
        <v>106.63200000000001</v>
      </c>
      <c r="AD43" s="10">
        <v>135.101</v>
      </c>
      <c r="AE43" s="10">
        <v>27.106999999999999</v>
      </c>
      <c r="AF43" s="10">
        <v>138.81100000000001</v>
      </c>
      <c r="AG43" s="10">
        <v>178.64500000000001</v>
      </c>
      <c r="AH43" s="10">
        <v>70.792000000000002</v>
      </c>
      <c r="AI43" s="173">
        <v>169.89400000000001</v>
      </c>
      <c r="AJ43" s="173">
        <v>183.136</v>
      </c>
      <c r="AK43" s="173">
        <v>111.599</v>
      </c>
      <c r="AL43" s="173">
        <v>211.50899999999999</v>
      </c>
      <c r="AM43" s="173">
        <v>153.80699999999999</v>
      </c>
      <c r="AN43" s="173"/>
      <c r="AO43" s="173"/>
      <c r="AP43" s="173"/>
      <c r="AQ43" s="173"/>
      <c r="AR43" s="173"/>
      <c r="AS43" s="173"/>
      <c r="AT43" s="173"/>
      <c r="AU43" s="173"/>
      <c r="AV43" s="173"/>
      <c r="AW43" s="173"/>
      <c r="AX43" s="173"/>
      <c r="AY43" s="173"/>
    </row>
    <row r="44" spans="1:51" ht="15" x14ac:dyDescent="0.25">
      <c r="A44" s="184">
        <v>44348</v>
      </c>
      <c r="B44" s="147"/>
      <c r="C44" s="147"/>
      <c r="D44" s="148">
        <v>299.23</v>
      </c>
      <c r="E44" s="11">
        <v>387.27600000000001</v>
      </c>
      <c r="F44" s="10">
        <v>205.06399999999999</v>
      </c>
      <c r="G44" s="10">
        <v>872.75199999999995</v>
      </c>
      <c r="H44" s="10">
        <v>199.476</v>
      </c>
      <c r="I44" s="10">
        <v>131.36500000000001</v>
      </c>
      <c r="J44" s="10">
        <v>248.703</v>
      </c>
      <c r="K44" s="10">
        <v>258.053</v>
      </c>
      <c r="L44" s="10">
        <v>366.48899999999998</v>
      </c>
      <c r="M44" s="10">
        <v>58.375</v>
      </c>
      <c r="N44" s="10">
        <v>348.47800000000001</v>
      </c>
      <c r="O44" s="10">
        <v>159.45400000000001</v>
      </c>
      <c r="P44" s="10">
        <v>397.02199999999999</v>
      </c>
      <c r="Q44" s="10">
        <v>580.43799999999999</v>
      </c>
      <c r="R44" s="10">
        <v>711.45699999999999</v>
      </c>
      <c r="S44" s="10">
        <v>309.74</v>
      </c>
      <c r="T44" s="10">
        <v>533.96199999999999</v>
      </c>
      <c r="U44" s="10">
        <v>219.262</v>
      </c>
      <c r="V44" s="10">
        <v>120.6</v>
      </c>
      <c r="W44" s="10">
        <v>187.70099999999999</v>
      </c>
      <c r="X44" s="10">
        <v>218.41200000000001</v>
      </c>
      <c r="Y44" s="10">
        <v>243.774</v>
      </c>
      <c r="Z44" s="10">
        <v>359.88600000000002</v>
      </c>
      <c r="AA44" s="10">
        <v>280.09199999999998</v>
      </c>
      <c r="AB44" s="10">
        <v>68.528999999999996</v>
      </c>
      <c r="AC44" s="10">
        <v>270.45</v>
      </c>
      <c r="AD44" s="10">
        <v>445.69299999999998</v>
      </c>
      <c r="AE44" s="10">
        <v>200.29599999999999</v>
      </c>
      <c r="AF44" s="10">
        <v>374.70100000000002</v>
      </c>
      <c r="AG44" s="10">
        <v>208.05</v>
      </c>
      <c r="AH44" s="10">
        <v>95.941000000000003</v>
      </c>
      <c r="AI44" s="173">
        <v>444.62200000000001</v>
      </c>
      <c r="AJ44" s="173">
        <v>296.59899999999999</v>
      </c>
      <c r="AK44" s="173">
        <v>175.215</v>
      </c>
      <c r="AL44" s="173">
        <v>445.75900000000001</v>
      </c>
      <c r="AM44" s="173">
        <v>556.16899999999998</v>
      </c>
      <c r="AN44" s="173"/>
      <c r="AO44" s="173"/>
      <c r="AP44" s="173"/>
      <c r="AQ44" s="173"/>
      <c r="AR44" s="173"/>
      <c r="AS44" s="173"/>
      <c r="AT44" s="173"/>
      <c r="AU44" s="173"/>
      <c r="AV44" s="173"/>
      <c r="AW44" s="173"/>
      <c r="AX44" s="173"/>
      <c r="AY44" s="173"/>
    </row>
    <row r="45" spans="1:51" ht="15" x14ac:dyDescent="0.25">
      <c r="A45" s="184">
        <v>44378</v>
      </c>
      <c r="B45" s="147"/>
      <c r="C45" s="147"/>
      <c r="D45" s="148">
        <v>177.52</v>
      </c>
      <c r="E45" s="11">
        <v>240.46899999999999</v>
      </c>
      <c r="F45" s="10">
        <v>81.736000000000004</v>
      </c>
      <c r="G45" s="10">
        <v>316.12200000000001</v>
      </c>
      <c r="H45" s="10">
        <v>86.055999999999997</v>
      </c>
      <c r="I45" s="10">
        <v>25.709</v>
      </c>
      <c r="J45" s="10">
        <v>148.34200000000001</v>
      </c>
      <c r="K45" s="10">
        <v>167.86199999999999</v>
      </c>
      <c r="L45" s="10">
        <v>179.315</v>
      </c>
      <c r="M45" s="10">
        <v>32.103000000000002</v>
      </c>
      <c r="N45" s="10">
        <v>226.042</v>
      </c>
      <c r="O45" s="10">
        <v>31.44</v>
      </c>
      <c r="P45" s="10">
        <v>424.01900000000001</v>
      </c>
      <c r="Q45" s="10">
        <v>285.57900000000001</v>
      </c>
      <c r="R45" s="10">
        <v>315.01799999999997</v>
      </c>
      <c r="S45" s="10">
        <v>355.80700000000002</v>
      </c>
      <c r="T45" s="10">
        <v>334.86700000000002</v>
      </c>
      <c r="U45" s="10">
        <v>65.989000000000004</v>
      </c>
      <c r="V45" s="10">
        <v>31.835000000000001</v>
      </c>
      <c r="W45" s="10">
        <v>80.113</v>
      </c>
      <c r="X45" s="10">
        <v>77.584999999999994</v>
      </c>
      <c r="Y45" s="10">
        <v>168.405</v>
      </c>
      <c r="Z45" s="10">
        <v>258.56799999999998</v>
      </c>
      <c r="AA45" s="10">
        <v>79.082999999999998</v>
      </c>
      <c r="AB45" s="10">
        <v>12.5</v>
      </c>
      <c r="AC45" s="10">
        <v>193.44</v>
      </c>
      <c r="AD45" s="10">
        <v>348.00700000000001</v>
      </c>
      <c r="AE45" s="10">
        <v>179.90700000000001</v>
      </c>
      <c r="AF45" s="10">
        <v>619.84799999999996</v>
      </c>
      <c r="AG45" s="10">
        <v>73.308000000000007</v>
      </c>
      <c r="AH45" s="10">
        <v>37.426000000000002</v>
      </c>
      <c r="AI45" s="173">
        <v>288.84800000000001</v>
      </c>
      <c r="AJ45" s="173">
        <v>138.917</v>
      </c>
      <c r="AK45" s="173">
        <v>66.528000000000006</v>
      </c>
      <c r="AL45" s="173">
        <v>450.38099999999997</v>
      </c>
      <c r="AM45" s="173">
        <v>397.19200000000001</v>
      </c>
      <c r="AN45" s="173"/>
      <c r="AO45" s="173"/>
      <c r="AP45" s="173"/>
      <c r="AQ45" s="173"/>
      <c r="AR45" s="173"/>
      <c r="AS45" s="173"/>
      <c r="AT45" s="173"/>
      <c r="AU45" s="173"/>
      <c r="AV45" s="173"/>
      <c r="AW45" s="173"/>
      <c r="AX45" s="173"/>
      <c r="AY45" s="173"/>
    </row>
    <row r="46" spans="1:51" ht="15" x14ac:dyDescent="0.25">
      <c r="A46" s="184">
        <v>44409</v>
      </c>
      <c r="B46" s="147"/>
      <c r="C46" s="147"/>
      <c r="D46" s="148">
        <v>76.510000000000005</v>
      </c>
      <c r="E46" s="11">
        <v>87.941000000000003</v>
      </c>
      <c r="F46" s="10">
        <v>43.4</v>
      </c>
      <c r="G46" s="10">
        <v>111.898</v>
      </c>
      <c r="H46" s="10">
        <v>60.164999999999999</v>
      </c>
      <c r="I46" s="10">
        <v>24.869</v>
      </c>
      <c r="J46" s="10">
        <v>58.756999999999998</v>
      </c>
      <c r="K46" s="10">
        <v>55.841000000000001</v>
      </c>
      <c r="L46" s="10">
        <v>76.090999999999994</v>
      </c>
      <c r="M46" s="10">
        <v>20.882999999999999</v>
      </c>
      <c r="N46" s="10">
        <v>178.315</v>
      </c>
      <c r="O46" s="10">
        <v>27.236000000000001</v>
      </c>
      <c r="P46" s="10">
        <v>150.947</v>
      </c>
      <c r="Q46" s="10">
        <v>91.033000000000001</v>
      </c>
      <c r="R46" s="10">
        <v>151.85400000000001</v>
      </c>
      <c r="S46" s="10">
        <v>120.90300000000001</v>
      </c>
      <c r="T46" s="10">
        <v>116.709</v>
      </c>
      <c r="U46" s="10">
        <v>38.238999999999997</v>
      </c>
      <c r="V46" s="10">
        <v>21.45</v>
      </c>
      <c r="W46" s="10">
        <v>34.268000000000001</v>
      </c>
      <c r="X46" s="10">
        <v>34.896000000000001</v>
      </c>
      <c r="Y46" s="10">
        <v>66.86</v>
      </c>
      <c r="Z46" s="10">
        <v>84.01</v>
      </c>
      <c r="AA46" s="10">
        <v>45.962000000000003</v>
      </c>
      <c r="AB46" s="10">
        <v>28.765000000000001</v>
      </c>
      <c r="AC46" s="10">
        <v>61.688000000000002</v>
      </c>
      <c r="AD46" s="10">
        <v>108.613</v>
      </c>
      <c r="AE46" s="10">
        <v>59.698999999999998</v>
      </c>
      <c r="AF46" s="10">
        <v>183.714</v>
      </c>
      <c r="AG46" s="10">
        <v>38.649000000000001</v>
      </c>
      <c r="AH46" s="10">
        <v>24.367999999999999</v>
      </c>
      <c r="AI46" s="173">
        <v>97.956000000000003</v>
      </c>
      <c r="AJ46" s="173">
        <v>53.84</v>
      </c>
      <c r="AK46" s="173">
        <v>32.567999999999998</v>
      </c>
      <c r="AL46" s="173">
        <v>170.16399999999999</v>
      </c>
      <c r="AM46" s="173">
        <v>160.46100000000001</v>
      </c>
      <c r="AN46" s="173"/>
      <c r="AO46" s="173"/>
      <c r="AP46" s="173"/>
      <c r="AQ46" s="173"/>
      <c r="AR46" s="173"/>
      <c r="AS46" s="173"/>
      <c r="AT46" s="173"/>
      <c r="AU46" s="173"/>
      <c r="AV46" s="173"/>
      <c r="AW46" s="173"/>
      <c r="AX46" s="173"/>
      <c r="AY46" s="173"/>
    </row>
    <row r="47" spans="1:51" ht="15" x14ac:dyDescent="0.25">
      <c r="A47" s="184">
        <v>44440</v>
      </c>
      <c r="B47" s="147"/>
      <c r="C47" s="147"/>
      <c r="D47" s="148">
        <v>45.87</v>
      </c>
      <c r="E47" s="11">
        <v>65.334999999999994</v>
      </c>
      <c r="F47" s="10">
        <v>44.383000000000003</v>
      </c>
      <c r="G47" s="10">
        <v>66.77</v>
      </c>
      <c r="H47" s="10">
        <v>40.843000000000004</v>
      </c>
      <c r="I47" s="10">
        <v>22.986000000000001</v>
      </c>
      <c r="J47" s="10">
        <v>45.323999999999998</v>
      </c>
      <c r="K47" s="10">
        <v>41.814999999999998</v>
      </c>
      <c r="L47" s="10">
        <v>61.052999999999997</v>
      </c>
      <c r="M47" s="10">
        <v>24.67</v>
      </c>
      <c r="N47" s="10">
        <v>68.813999999999993</v>
      </c>
      <c r="O47" s="10">
        <v>26.023</v>
      </c>
      <c r="P47" s="10">
        <v>63.545999999999999</v>
      </c>
      <c r="Q47" s="10">
        <v>55.036999999999999</v>
      </c>
      <c r="R47" s="10">
        <v>95.805000000000007</v>
      </c>
      <c r="S47" s="10">
        <v>57.49</v>
      </c>
      <c r="T47" s="10">
        <v>79.006</v>
      </c>
      <c r="U47" s="10">
        <v>42.969000000000001</v>
      </c>
      <c r="V47" s="10">
        <v>20.463000000000001</v>
      </c>
      <c r="W47" s="10">
        <v>34.692</v>
      </c>
      <c r="X47" s="10">
        <v>34.616</v>
      </c>
      <c r="Y47" s="10">
        <v>54.064</v>
      </c>
      <c r="Z47" s="10">
        <v>47.322000000000003</v>
      </c>
      <c r="AA47" s="10">
        <v>37.284999999999997</v>
      </c>
      <c r="AB47" s="10">
        <v>26.768999999999998</v>
      </c>
      <c r="AC47" s="10">
        <v>46.249000000000002</v>
      </c>
      <c r="AD47" s="10">
        <v>52.468000000000004</v>
      </c>
      <c r="AE47" s="10">
        <v>39.555</v>
      </c>
      <c r="AF47" s="10">
        <v>79.849000000000004</v>
      </c>
      <c r="AG47" s="10">
        <v>30.722999999999999</v>
      </c>
      <c r="AH47" s="10">
        <v>30.773</v>
      </c>
      <c r="AI47" s="173">
        <v>66.734999999999999</v>
      </c>
      <c r="AJ47" s="173">
        <v>40.834000000000003</v>
      </c>
      <c r="AK47" s="173">
        <v>24.027999999999999</v>
      </c>
      <c r="AL47" s="173">
        <v>98.989000000000004</v>
      </c>
      <c r="AM47" s="173">
        <v>83.753</v>
      </c>
      <c r="AN47" s="173"/>
      <c r="AO47" s="173"/>
      <c r="AP47" s="173"/>
      <c r="AQ47" s="173"/>
      <c r="AR47" s="173"/>
      <c r="AS47" s="173"/>
      <c r="AT47" s="173"/>
      <c r="AU47" s="173"/>
      <c r="AV47" s="173"/>
      <c r="AW47" s="173"/>
      <c r="AX47" s="173"/>
      <c r="AY47" s="173"/>
    </row>
    <row r="48" spans="1:51" ht="15" x14ac:dyDescent="0.25">
      <c r="A48" s="184">
        <v>44470</v>
      </c>
      <c r="B48" s="147"/>
      <c r="C48" s="147"/>
      <c r="D48" s="148">
        <v>48.63</v>
      </c>
      <c r="E48" s="11">
        <v>70.066000000000003</v>
      </c>
      <c r="F48" s="10">
        <v>47.896999999999998</v>
      </c>
      <c r="G48" s="10">
        <v>69.42</v>
      </c>
      <c r="H48" s="10">
        <v>33.756999999999998</v>
      </c>
      <c r="I48" s="10">
        <v>24.238</v>
      </c>
      <c r="J48" s="10">
        <v>41.305999999999997</v>
      </c>
      <c r="K48" s="10">
        <v>47.545999999999999</v>
      </c>
      <c r="L48" s="10">
        <v>40.664000000000001</v>
      </c>
      <c r="M48" s="10">
        <v>23.411000000000001</v>
      </c>
      <c r="N48" s="10">
        <v>52.796999999999997</v>
      </c>
      <c r="O48" s="10">
        <v>36.999000000000002</v>
      </c>
      <c r="P48" s="10">
        <v>54.615000000000002</v>
      </c>
      <c r="Q48" s="10">
        <v>52.006999999999998</v>
      </c>
      <c r="R48" s="10">
        <v>82.614999999999995</v>
      </c>
      <c r="S48" s="10">
        <v>54.918999999999997</v>
      </c>
      <c r="T48" s="10">
        <v>52.093000000000004</v>
      </c>
      <c r="U48" s="10">
        <v>39.991999999999997</v>
      </c>
      <c r="V48" s="10">
        <v>22.87</v>
      </c>
      <c r="W48" s="10">
        <v>35.362000000000002</v>
      </c>
      <c r="X48" s="10">
        <v>28.111999999999998</v>
      </c>
      <c r="Y48" s="10">
        <v>48.865000000000002</v>
      </c>
      <c r="Z48" s="10">
        <v>46.438000000000002</v>
      </c>
      <c r="AA48" s="10">
        <v>53.853000000000002</v>
      </c>
      <c r="AB48" s="10">
        <v>43.582000000000001</v>
      </c>
      <c r="AC48" s="10">
        <v>39.939</v>
      </c>
      <c r="AD48" s="10">
        <v>51.764000000000003</v>
      </c>
      <c r="AE48" s="10">
        <v>33.109000000000002</v>
      </c>
      <c r="AF48" s="10">
        <v>66.921999999999997</v>
      </c>
      <c r="AG48" s="10">
        <v>31.988</v>
      </c>
      <c r="AH48" s="10">
        <v>34.954999999999998</v>
      </c>
      <c r="AI48" s="173">
        <v>116.346</v>
      </c>
      <c r="AJ48" s="173">
        <v>39.069000000000003</v>
      </c>
      <c r="AK48" s="173">
        <v>32.161000000000001</v>
      </c>
      <c r="AL48" s="173">
        <v>103.515</v>
      </c>
      <c r="AM48" s="173">
        <v>81.176000000000002</v>
      </c>
      <c r="AN48" s="173"/>
      <c r="AO48" s="173"/>
      <c r="AP48" s="173"/>
      <c r="AQ48" s="173"/>
      <c r="AR48" s="173"/>
      <c r="AS48" s="173"/>
      <c r="AT48" s="173"/>
      <c r="AU48" s="173"/>
      <c r="AV48" s="173"/>
      <c r="AW48" s="173"/>
      <c r="AX48" s="173"/>
      <c r="AY48" s="173"/>
    </row>
    <row r="49" spans="1:1005" ht="15" x14ac:dyDescent="0.25">
      <c r="A49" s="184">
        <v>44501</v>
      </c>
      <c r="B49" s="147"/>
      <c r="C49" s="147"/>
      <c r="D49" s="148">
        <v>42.1</v>
      </c>
      <c r="E49" s="11">
        <v>46.792999999999999</v>
      </c>
      <c r="F49" s="10">
        <v>45.015000000000001</v>
      </c>
      <c r="G49" s="10">
        <v>59.026000000000003</v>
      </c>
      <c r="H49" s="10">
        <v>33.905000000000001</v>
      </c>
      <c r="I49" s="10">
        <v>27.035</v>
      </c>
      <c r="J49" s="10">
        <v>36.368000000000002</v>
      </c>
      <c r="K49" s="10">
        <v>41.215000000000003</v>
      </c>
      <c r="L49" s="10">
        <v>40.847000000000001</v>
      </c>
      <c r="M49" s="10">
        <v>25.364999999999998</v>
      </c>
      <c r="N49" s="10">
        <v>44.026000000000003</v>
      </c>
      <c r="O49" s="10">
        <v>34.335000000000001</v>
      </c>
      <c r="P49" s="10">
        <v>48.088999999999999</v>
      </c>
      <c r="Q49" s="10">
        <v>50.121000000000002</v>
      </c>
      <c r="R49" s="10">
        <v>56.970999999999997</v>
      </c>
      <c r="S49" s="10">
        <v>44.594999999999999</v>
      </c>
      <c r="T49" s="10">
        <v>45.588999999999999</v>
      </c>
      <c r="U49" s="10">
        <v>35.707000000000001</v>
      </c>
      <c r="V49" s="10">
        <v>31.995000000000001</v>
      </c>
      <c r="W49" s="10">
        <v>30.716999999999999</v>
      </c>
      <c r="X49" s="10">
        <v>29.417000000000002</v>
      </c>
      <c r="Y49" s="10">
        <v>48.320999999999998</v>
      </c>
      <c r="Z49" s="10">
        <v>41.619</v>
      </c>
      <c r="AA49" s="10">
        <v>40.765999999999998</v>
      </c>
      <c r="AB49" s="10">
        <v>36.917000000000002</v>
      </c>
      <c r="AC49" s="10">
        <v>41.454999999999998</v>
      </c>
      <c r="AD49" s="10">
        <v>48.027000000000001</v>
      </c>
      <c r="AE49" s="10">
        <v>34.078000000000003</v>
      </c>
      <c r="AF49" s="10">
        <v>56.353999999999999</v>
      </c>
      <c r="AG49" s="10">
        <v>38.383000000000003</v>
      </c>
      <c r="AH49" s="10">
        <v>30.103000000000002</v>
      </c>
      <c r="AI49" s="173">
        <v>60.624000000000002</v>
      </c>
      <c r="AJ49" s="173">
        <v>37.837000000000003</v>
      </c>
      <c r="AK49" s="173">
        <v>35.722999999999999</v>
      </c>
      <c r="AL49" s="173">
        <v>61.237000000000002</v>
      </c>
      <c r="AM49" s="173">
        <v>62.103000000000002</v>
      </c>
      <c r="AN49" s="173"/>
      <c r="AO49" s="173"/>
      <c r="AP49" s="173"/>
      <c r="AQ49" s="173"/>
      <c r="AR49" s="173"/>
      <c r="AS49" s="173"/>
      <c r="AT49" s="173"/>
      <c r="AU49" s="173"/>
      <c r="AV49" s="173"/>
      <c r="AW49" s="173"/>
      <c r="AX49" s="173"/>
      <c r="AY49" s="173"/>
    </row>
    <row r="50" spans="1:1005" ht="15" x14ac:dyDescent="0.25">
      <c r="A50" s="184">
        <v>44531</v>
      </c>
      <c r="B50" s="147"/>
      <c r="C50" s="147"/>
      <c r="D50" s="148">
        <v>31.99</v>
      </c>
      <c r="E50" s="11">
        <v>38.56</v>
      </c>
      <c r="F50" s="10">
        <v>32.253</v>
      </c>
      <c r="G50" s="10">
        <v>47.454999999999998</v>
      </c>
      <c r="H50" s="10">
        <v>30.145</v>
      </c>
      <c r="I50" s="10">
        <v>23.504000000000001</v>
      </c>
      <c r="J50" s="10">
        <v>31.143999999999998</v>
      </c>
      <c r="K50" s="10">
        <v>32.954999999999998</v>
      </c>
      <c r="L50" s="10">
        <v>35.363999999999997</v>
      </c>
      <c r="M50" s="10">
        <v>21.838000000000001</v>
      </c>
      <c r="N50" s="10">
        <v>37.274999999999999</v>
      </c>
      <c r="O50" s="10">
        <v>27.524999999999999</v>
      </c>
      <c r="P50" s="10">
        <v>46.792999999999999</v>
      </c>
      <c r="Q50" s="10">
        <v>46.122</v>
      </c>
      <c r="R50" s="10">
        <v>46.642000000000003</v>
      </c>
      <c r="S50" s="10">
        <v>39.444000000000003</v>
      </c>
      <c r="T50" s="10">
        <v>39.756</v>
      </c>
      <c r="U50" s="10">
        <v>29.533999999999999</v>
      </c>
      <c r="V50" s="10">
        <v>24.532</v>
      </c>
      <c r="W50" s="10">
        <v>25.346</v>
      </c>
      <c r="X50" s="10">
        <v>25.132999999999999</v>
      </c>
      <c r="Y50" s="10">
        <v>34.725000000000001</v>
      </c>
      <c r="Z50" s="10">
        <v>36.451000000000001</v>
      </c>
      <c r="AA50" s="10">
        <v>35.585000000000001</v>
      </c>
      <c r="AB50" s="10">
        <v>27.039000000000001</v>
      </c>
      <c r="AC50" s="10">
        <v>32.968000000000004</v>
      </c>
      <c r="AD50" s="10">
        <v>38.81</v>
      </c>
      <c r="AE50" s="10">
        <v>28.734999999999999</v>
      </c>
      <c r="AF50" s="10">
        <v>46.152999999999999</v>
      </c>
      <c r="AG50" s="10">
        <v>32.341000000000001</v>
      </c>
      <c r="AH50" s="10">
        <v>23.962</v>
      </c>
      <c r="AI50" s="173">
        <v>46.048000000000002</v>
      </c>
      <c r="AJ50" s="173">
        <v>34.914999999999999</v>
      </c>
      <c r="AK50" s="173">
        <v>31.931000000000001</v>
      </c>
      <c r="AL50" s="173">
        <v>48.116</v>
      </c>
      <c r="AM50" s="173">
        <v>47.517000000000003</v>
      </c>
      <c r="AN50" s="173"/>
      <c r="AO50" s="173"/>
      <c r="AP50" s="173"/>
      <c r="AQ50" s="173"/>
      <c r="AR50" s="173"/>
      <c r="AS50" s="173"/>
      <c r="AT50" s="173"/>
      <c r="AU50" s="173"/>
      <c r="AV50" s="173"/>
      <c r="AW50" s="173"/>
      <c r="AX50" s="173"/>
      <c r="AY50" s="173"/>
    </row>
    <row r="51" spans="1:1005" ht="15" x14ac:dyDescent="0.25">
      <c r="A51" s="184">
        <v>44562</v>
      </c>
      <c r="B51" s="147"/>
      <c r="C51" s="147"/>
      <c r="D51" s="148">
        <v>30.31</v>
      </c>
      <c r="E51" s="11">
        <v>33.356999999999999</v>
      </c>
      <c r="F51" s="10">
        <v>27.759</v>
      </c>
      <c r="G51" s="10">
        <v>40.94</v>
      </c>
      <c r="H51" s="10">
        <v>26.43</v>
      </c>
      <c r="I51" s="10">
        <v>20.652999999999999</v>
      </c>
      <c r="J51" s="10">
        <v>27.068000000000001</v>
      </c>
      <c r="K51" s="10">
        <v>27.904</v>
      </c>
      <c r="L51" s="10">
        <v>30.417999999999999</v>
      </c>
      <c r="M51" s="10">
        <v>19.655999999999999</v>
      </c>
      <c r="N51" s="10">
        <v>32.493000000000002</v>
      </c>
      <c r="O51" s="10">
        <v>23.975999999999999</v>
      </c>
      <c r="P51" s="10">
        <v>36.963999999999999</v>
      </c>
      <c r="Q51" s="10">
        <v>45.447000000000003</v>
      </c>
      <c r="R51" s="10">
        <v>40.238999999999997</v>
      </c>
      <c r="S51" s="10">
        <v>33.591999999999999</v>
      </c>
      <c r="T51" s="10">
        <v>34.908999999999999</v>
      </c>
      <c r="U51" s="10">
        <v>25.742999999999999</v>
      </c>
      <c r="V51" s="10">
        <v>20.346</v>
      </c>
      <c r="W51" s="10">
        <v>22.079000000000001</v>
      </c>
      <c r="X51" s="10">
        <v>22.364999999999998</v>
      </c>
      <c r="Y51" s="10">
        <v>29.263000000000002</v>
      </c>
      <c r="Z51" s="10">
        <v>35.731000000000002</v>
      </c>
      <c r="AA51" s="10">
        <v>32.643999999999998</v>
      </c>
      <c r="AB51" s="10">
        <v>22.428999999999998</v>
      </c>
      <c r="AC51" s="10">
        <v>30.135999999999999</v>
      </c>
      <c r="AD51" s="10">
        <v>33.341000000000001</v>
      </c>
      <c r="AE51" s="10">
        <v>25.974</v>
      </c>
      <c r="AF51" s="10">
        <v>41.23</v>
      </c>
      <c r="AG51" s="10">
        <v>27.393000000000001</v>
      </c>
      <c r="AH51" s="10">
        <v>21.193000000000001</v>
      </c>
      <c r="AI51" s="173">
        <v>41.622</v>
      </c>
      <c r="AJ51" s="173">
        <v>38.216000000000001</v>
      </c>
      <c r="AK51" s="173">
        <v>28.797999999999998</v>
      </c>
      <c r="AL51" s="173">
        <v>42.774000000000001</v>
      </c>
      <c r="AM51" s="173">
        <v>41.213999999999999</v>
      </c>
      <c r="AN51" s="173"/>
      <c r="AO51" s="173"/>
      <c r="AP51" s="173"/>
      <c r="AQ51" s="173"/>
      <c r="AR51" s="173"/>
      <c r="AS51" s="173"/>
      <c r="AT51" s="173"/>
      <c r="AU51" s="173"/>
      <c r="AV51" s="173"/>
      <c r="AW51" s="173"/>
      <c r="AX51" s="173"/>
      <c r="AY51" s="173"/>
    </row>
    <row r="52" spans="1:1005" ht="15" x14ac:dyDescent="0.25">
      <c r="A52" s="184">
        <v>44593</v>
      </c>
      <c r="B52" s="147"/>
      <c r="C52" s="147"/>
      <c r="D52" s="148">
        <v>27.66</v>
      </c>
      <c r="E52" s="11">
        <v>28.846</v>
      </c>
      <c r="F52" s="10">
        <v>63.234000000000002</v>
      </c>
      <c r="G52" s="10">
        <v>36.066000000000003</v>
      </c>
      <c r="H52" s="10">
        <v>22.582000000000001</v>
      </c>
      <c r="I52" s="10">
        <v>19.670999999999999</v>
      </c>
      <c r="J52" s="10">
        <v>24.033000000000001</v>
      </c>
      <c r="K52" s="10">
        <v>27.91</v>
      </c>
      <c r="L52" s="10">
        <v>26.318999999999999</v>
      </c>
      <c r="M52" s="10">
        <v>18.431000000000001</v>
      </c>
      <c r="N52" s="10">
        <v>27.434000000000001</v>
      </c>
      <c r="O52" s="10">
        <v>31.431000000000001</v>
      </c>
      <c r="P52" s="10">
        <v>39.85</v>
      </c>
      <c r="Q52" s="10">
        <v>36.64</v>
      </c>
      <c r="R52" s="10">
        <v>33.591000000000001</v>
      </c>
      <c r="S52" s="10">
        <v>30.266999999999999</v>
      </c>
      <c r="T52" s="10">
        <v>33.639000000000003</v>
      </c>
      <c r="U52" s="10">
        <v>22.443999999999999</v>
      </c>
      <c r="V52" s="10">
        <v>17.745000000000001</v>
      </c>
      <c r="W52" s="10">
        <v>27.669</v>
      </c>
      <c r="X52" s="10">
        <v>20.672000000000001</v>
      </c>
      <c r="Y52" s="10">
        <v>25.763000000000002</v>
      </c>
      <c r="Z52" s="10">
        <v>29.891999999999999</v>
      </c>
      <c r="AA52" s="10">
        <v>29.869</v>
      </c>
      <c r="AB52" s="10">
        <v>19.079999999999998</v>
      </c>
      <c r="AC52" s="10">
        <v>28.119</v>
      </c>
      <c r="AD52" s="10">
        <v>28.013999999999999</v>
      </c>
      <c r="AE52" s="10">
        <v>24.34</v>
      </c>
      <c r="AF52" s="10">
        <v>36.887</v>
      </c>
      <c r="AG52" s="10">
        <v>23.933</v>
      </c>
      <c r="AH52" s="10">
        <v>25.423999999999999</v>
      </c>
      <c r="AI52" s="173">
        <v>43.738999999999997</v>
      </c>
      <c r="AJ52" s="173">
        <v>32.216999999999999</v>
      </c>
      <c r="AK52" s="173">
        <v>28.989000000000001</v>
      </c>
      <c r="AL52" s="173">
        <v>37.113999999999997</v>
      </c>
      <c r="AM52" s="173">
        <v>34.82</v>
      </c>
      <c r="AN52" s="173"/>
      <c r="AO52" s="173"/>
      <c r="AP52" s="173"/>
      <c r="AQ52" s="173"/>
      <c r="AR52" s="173"/>
      <c r="AS52" s="173"/>
      <c r="AT52" s="173"/>
      <c r="AU52" s="173"/>
      <c r="AV52" s="173"/>
      <c r="AW52" s="173"/>
      <c r="AX52" s="173"/>
      <c r="AY52" s="173"/>
    </row>
    <row r="53" spans="1:1005" ht="15" x14ac:dyDescent="0.25">
      <c r="A53" s="184">
        <v>44621</v>
      </c>
      <c r="B53" s="147"/>
      <c r="C53" s="147"/>
      <c r="D53" s="148">
        <v>52.6</v>
      </c>
      <c r="E53" s="11">
        <v>37.078000000000003</v>
      </c>
      <c r="F53" s="10">
        <v>123.108</v>
      </c>
      <c r="G53" s="10">
        <v>50.895000000000003</v>
      </c>
      <c r="H53" s="10">
        <v>36.08</v>
      </c>
      <c r="I53" s="10">
        <v>52.936999999999998</v>
      </c>
      <c r="J53" s="10">
        <v>42.771999999999998</v>
      </c>
      <c r="K53" s="10">
        <v>35.472000000000001</v>
      </c>
      <c r="L53" s="10">
        <v>47.98</v>
      </c>
      <c r="M53" s="10">
        <v>40.643999999999998</v>
      </c>
      <c r="N53" s="10">
        <v>49.332000000000001</v>
      </c>
      <c r="O53" s="10">
        <v>61.473999999999997</v>
      </c>
      <c r="P53" s="10">
        <v>56.16</v>
      </c>
      <c r="Q53" s="10">
        <v>61.098999999999997</v>
      </c>
      <c r="R53" s="10">
        <v>52.704999999999998</v>
      </c>
      <c r="S53" s="10">
        <v>47.604999999999997</v>
      </c>
      <c r="T53" s="10">
        <v>43.564999999999998</v>
      </c>
      <c r="U53" s="10">
        <v>36.152999999999999</v>
      </c>
      <c r="V53" s="10">
        <v>26.606000000000002</v>
      </c>
      <c r="W53" s="10">
        <v>36.156999999999996</v>
      </c>
      <c r="X53" s="10">
        <v>50.558999999999997</v>
      </c>
      <c r="Y53" s="10">
        <v>47.146999999999998</v>
      </c>
      <c r="Z53" s="10">
        <v>38.665999999999997</v>
      </c>
      <c r="AA53" s="10">
        <v>64.965000000000003</v>
      </c>
      <c r="AB53" s="10">
        <v>27.233000000000001</v>
      </c>
      <c r="AC53" s="10">
        <v>47.698999999999998</v>
      </c>
      <c r="AD53" s="10">
        <v>38.207999999999998</v>
      </c>
      <c r="AE53" s="10">
        <v>32.271999999999998</v>
      </c>
      <c r="AF53" s="10">
        <v>64.62</v>
      </c>
      <c r="AG53" s="10">
        <v>38.454000000000001</v>
      </c>
      <c r="AH53" s="10">
        <v>38.892000000000003</v>
      </c>
      <c r="AI53" s="173">
        <v>73.33</v>
      </c>
      <c r="AJ53" s="173">
        <v>47.643000000000001</v>
      </c>
      <c r="AK53" s="173">
        <v>45.762999999999998</v>
      </c>
      <c r="AL53" s="173">
        <v>51.039000000000001</v>
      </c>
      <c r="AM53" s="173">
        <v>44.329000000000001</v>
      </c>
      <c r="AN53" s="173"/>
      <c r="AO53" s="173"/>
      <c r="AP53" s="173"/>
      <c r="AQ53" s="173"/>
      <c r="AR53" s="173"/>
      <c r="AS53" s="173"/>
      <c r="AT53" s="173"/>
      <c r="AU53" s="173"/>
      <c r="AV53" s="173"/>
      <c r="AW53" s="173"/>
      <c r="AX53" s="173"/>
      <c r="AY53" s="173"/>
    </row>
    <row r="54" spans="1:1005" ht="15" x14ac:dyDescent="0.25">
      <c r="A54" s="184">
        <v>44652</v>
      </c>
      <c r="B54" s="147"/>
      <c r="C54" s="147"/>
      <c r="D54" s="148">
        <v>85.43</v>
      </c>
      <c r="E54" s="11">
        <v>90.659000000000006</v>
      </c>
      <c r="F54" s="10">
        <v>205.77500000000001</v>
      </c>
      <c r="G54" s="10">
        <v>91.894999999999996</v>
      </c>
      <c r="H54" s="10">
        <v>70.013999999999996</v>
      </c>
      <c r="I54" s="10">
        <v>108.158</v>
      </c>
      <c r="J54" s="10">
        <v>88.600999999999999</v>
      </c>
      <c r="K54" s="10">
        <v>58.142000000000003</v>
      </c>
      <c r="L54" s="10">
        <v>64.010000000000005</v>
      </c>
      <c r="M54" s="10">
        <v>62.406999999999996</v>
      </c>
      <c r="N54" s="10">
        <v>87.953000000000003</v>
      </c>
      <c r="O54" s="10">
        <v>60.417999999999999</v>
      </c>
      <c r="P54" s="10">
        <v>110.22799999999999</v>
      </c>
      <c r="Q54" s="10">
        <v>89.963999999999999</v>
      </c>
      <c r="R54" s="10">
        <v>84.141000000000005</v>
      </c>
      <c r="S54" s="10">
        <v>62.466000000000001</v>
      </c>
      <c r="T54" s="10">
        <v>78.162999999999997</v>
      </c>
      <c r="U54" s="10">
        <v>46.911999999999999</v>
      </c>
      <c r="V54" s="10">
        <v>55.968000000000004</v>
      </c>
      <c r="W54" s="10">
        <v>59.698</v>
      </c>
      <c r="X54" s="10">
        <v>105.53</v>
      </c>
      <c r="Y54" s="10">
        <v>71.221999999999994</v>
      </c>
      <c r="Z54" s="10">
        <v>96.715000000000003</v>
      </c>
      <c r="AA54" s="10">
        <v>68.838999999999999</v>
      </c>
      <c r="AB54" s="10">
        <v>32.1</v>
      </c>
      <c r="AC54" s="10">
        <v>77.064999999999998</v>
      </c>
      <c r="AD54" s="10">
        <v>52.087000000000003</v>
      </c>
      <c r="AE54" s="10">
        <v>55.576000000000001</v>
      </c>
      <c r="AF54" s="10">
        <v>126.697</v>
      </c>
      <c r="AG54" s="10">
        <v>45.606999999999999</v>
      </c>
      <c r="AH54" s="10">
        <v>68.539000000000001</v>
      </c>
      <c r="AI54" s="173">
        <v>81.866</v>
      </c>
      <c r="AJ54" s="173">
        <v>56.137999999999998</v>
      </c>
      <c r="AK54" s="173">
        <v>56.448999999999998</v>
      </c>
      <c r="AL54" s="173">
        <v>61.234999999999999</v>
      </c>
      <c r="AM54" s="173">
        <v>57.835999999999999</v>
      </c>
      <c r="AN54" s="173"/>
      <c r="AO54" s="173"/>
      <c r="AP54" s="173"/>
      <c r="AQ54" s="173"/>
      <c r="AR54" s="173"/>
      <c r="AS54" s="173"/>
      <c r="AT54" s="173"/>
      <c r="AU54" s="173"/>
      <c r="AV54" s="173"/>
      <c r="AW54" s="173"/>
      <c r="AX54" s="173"/>
      <c r="AY54" s="173"/>
    </row>
    <row r="55" spans="1:1005" ht="15" x14ac:dyDescent="0.25">
      <c r="A55" s="184">
        <v>44682</v>
      </c>
      <c r="B55" s="147"/>
      <c r="C55" s="147"/>
      <c r="D55" s="148">
        <v>163.75</v>
      </c>
      <c r="E55" s="11">
        <v>236.708</v>
      </c>
      <c r="F55" s="10">
        <v>308.83600000000001</v>
      </c>
      <c r="G55" s="10">
        <v>276.18200000000002</v>
      </c>
      <c r="H55" s="10">
        <v>109.846</v>
      </c>
      <c r="I55" s="10">
        <v>138.99</v>
      </c>
      <c r="J55" s="10">
        <v>87.087999999999994</v>
      </c>
      <c r="K55" s="10">
        <v>91.516000000000005</v>
      </c>
      <c r="L55" s="10">
        <v>148.31299999999999</v>
      </c>
      <c r="M55" s="10">
        <v>184.333</v>
      </c>
      <c r="N55" s="10">
        <v>182.846</v>
      </c>
      <c r="O55" s="10">
        <v>57.847999999999999</v>
      </c>
      <c r="P55" s="10">
        <v>147.95599999999999</v>
      </c>
      <c r="Q55" s="10">
        <v>338.73399999999998</v>
      </c>
      <c r="R55" s="10">
        <v>160.65799999999999</v>
      </c>
      <c r="S55" s="10">
        <v>162.98500000000001</v>
      </c>
      <c r="T55" s="10">
        <v>162.98500000000001</v>
      </c>
      <c r="U55" s="10">
        <v>102.67700000000001</v>
      </c>
      <c r="V55" s="10">
        <v>49.848999999999997</v>
      </c>
      <c r="W55" s="10">
        <v>58.12</v>
      </c>
      <c r="X55" s="10">
        <v>97.787000000000006</v>
      </c>
      <c r="Y55" s="10">
        <v>135.58000000000001</v>
      </c>
      <c r="Z55" s="10">
        <v>232.18100000000001</v>
      </c>
      <c r="AA55" s="10">
        <v>170.26499999999999</v>
      </c>
      <c r="AB55" s="10">
        <v>99.688000000000002</v>
      </c>
      <c r="AC55" s="10">
        <v>135.13800000000001</v>
      </c>
      <c r="AD55" s="10">
        <v>26.972000000000001</v>
      </c>
      <c r="AE55" s="10">
        <v>138.566</v>
      </c>
      <c r="AF55" s="10">
        <v>179.84899999999999</v>
      </c>
      <c r="AG55" s="10">
        <v>70.63</v>
      </c>
      <c r="AH55" s="10">
        <v>170.09</v>
      </c>
      <c r="AI55" s="173">
        <v>183.04400000000001</v>
      </c>
      <c r="AJ55" s="173">
        <v>107.032</v>
      </c>
      <c r="AK55" s="173">
        <v>211.279</v>
      </c>
      <c r="AL55" s="173">
        <v>153.762</v>
      </c>
      <c r="AM55" s="173">
        <v>168.792</v>
      </c>
      <c r="AN55" s="173"/>
      <c r="AO55" s="173"/>
      <c r="AP55" s="173"/>
      <c r="AQ55" s="173"/>
      <c r="AR55" s="173"/>
      <c r="AS55" s="173"/>
      <c r="AT55" s="173"/>
      <c r="AU55" s="173"/>
      <c r="AV55" s="173"/>
      <c r="AW55" s="173"/>
      <c r="AX55" s="173"/>
      <c r="AY55" s="173"/>
    </row>
    <row r="56" spans="1:1005" ht="15" x14ac:dyDescent="0.25">
      <c r="A56" s="184">
        <v>44713</v>
      </c>
      <c r="B56" s="147"/>
      <c r="C56" s="147"/>
      <c r="D56" s="148">
        <v>299.23</v>
      </c>
      <c r="E56" s="11">
        <v>205.09800000000001</v>
      </c>
      <c r="F56" s="10">
        <v>872.68399999999997</v>
      </c>
      <c r="G56" s="10">
        <v>199.49100000000001</v>
      </c>
      <c r="H56" s="10">
        <v>137.01400000000001</v>
      </c>
      <c r="I56" s="10">
        <v>248.77500000000001</v>
      </c>
      <c r="J56" s="10">
        <v>258.024</v>
      </c>
      <c r="K56" s="10">
        <v>366.21899999999999</v>
      </c>
      <c r="L56" s="10">
        <v>60.014000000000003</v>
      </c>
      <c r="M56" s="10">
        <v>348.31</v>
      </c>
      <c r="N56" s="10">
        <v>159.36699999999999</v>
      </c>
      <c r="O56" s="10">
        <v>396.75</v>
      </c>
      <c r="P56" s="10">
        <v>570.45600000000002</v>
      </c>
      <c r="Q56" s="10">
        <v>711.279</v>
      </c>
      <c r="R56" s="10">
        <v>309.71499999999997</v>
      </c>
      <c r="S56" s="10">
        <v>533.95799999999997</v>
      </c>
      <c r="T56" s="10">
        <v>225.34100000000001</v>
      </c>
      <c r="U56" s="10">
        <v>120.559</v>
      </c>
      <c r="V56" s="10">
        <v>187.655</v>
      </c>
      <c r="W56" s="10">
        <v>218.184</v>
      </c>
      <c r="X56" s="10">
        <v>237.39</v>
      </c>
      <c r="Y56" s="10">
        <v>359.60899999999998</v>
      </c>
      <c r="Z56" s="10">
        <v>279.947</v>
      </c>
      <c r="AA56" s="10">
        <v>68.492000000000004</v>
      </c>
      <c r="AB56" s="10">
        <v>263.70800000000003</v>
      </c>
      <c r="AC56" s="10">
        <v>445.73200000000003</v>
      </c>
      <c r="AD56" s="10">
        <v>200.09899999999999</v>
      </c>
      <c r="AE56" s="10">
        <v>374.46300000000002</v>
      </c>
      <c r="AF56" s="10">
        <v>207.374</v>
      </c>
      <c r="AG56" s="10">
        <v>95.825000000000003</v>
      </c>
      <c r="AH56" s="10">
        <v>444.70100000000002</v>
      </c>
      <c r="AI56" s="173">
        <v>296.52999999999997</v>
      </c>
      <c r="AJ56" s="173">
        <v>177.232</v>
      </c>
      <c r="AK56" s="173">
        <v>445.596</v>
      </c>
      <c r="AL56" s="173">
        <v>556.149</v>
      </c>
      <c r="AM56" s="173">
        <v>387.13099999999997</v>
      </c>
      <c r="AN56" s="173"/>
      <c r="AO56" s="173"/>
      <c r="AP56" s="173"/>
      <c r="AQ56" s="173"/>
      <c r="AR56" s="173"/>
      <c r="AS56" s="173"/>
      <c r="AT56" s="173"/>
      <c r="AU56" s="173"/>
      <c r="AV56" s="173"/>
      <c r="AW56" s="173"/>
      <c r="AX56" s="173"/>
      <c r="AY56" s="173"/>
    </row>
    <row r="57" spans="1:1005" ht="15" x14ac:dyDescent="0.25">
      <c r="A57" s="184">
        <v>44743</v>
      </c>
      <c r="B57" s="147"/>
      <c r="C57" s="147"/>
      <c r="D57" s="148">
        <v>177.52</v>
      </c>
      <c r="E57" s="11">
        <v>81.772000000000006</v>
      </c>
      <c r="F57" s="10">
        <v>316.12099999999998</v>
      </c>
      <c r="G57" s="10">
        <v>86.073999999999998</v>
      </c>
      <c r="H57" s="10">
        <v>27.707000000000001</v>
      </c>
      <c r="I57" s="10">
        <v>148.39099999999999</v>
      </c>
      <c r="J57" s="10">
        <v>167.84200000000001</v>
      </c>
      <c r="K57" s="10">
        <v>179.21700000000001</v>
      </c>
      <c r="L57" s="10">
        <v>34.524000000000001</v>
      </c>
      <c r="M57" s="10">
        <v>225.96899999999999</v>
      </c>
      <c r="N57" s="10">
        <v>31.382000000000001</v>
      </c>
      <c r="O57" s="10">
        <v>423.91800000000001</v>
      </c>
      <c r="P57" s="10">
        <v>297.11500000000001</v>
      </c>
      <c r="Q57" s="10">
        <v>314.96800000000002</v>
      </c>
      <c r="R57" s="10">
        <v>355.791</v>
      </c>
      <c r="S57" s="10">
        <v>334.87900000000002</v>
      </c>
      <c r="T57" s="10">
        <v>69.647999999999996</v>
      </c>
      <c r="U57" s="10">
        <v>31.815999999999999</v>
      </c>
      <c r="V57" s="10">
        <v>80.090999999999994</v>
      </c>
      <c r="W57" s="10">
        <v>77.491</v>
      </c>
      <c r="X57" s="10">
        <v>174.54</v>
      </c>
      <c r="Y57" s="10">
        <v>258.452</v>
      </c>
      <c r="Z57" s="10">
        <v>79.012</v>
      </c>
      <c r="AA57" s="10">
        <v>12.478</v>
      </c>
      <c r="AB57" s="10">
        <v>204.29</v>
      </c>
      <c r="AC57" s="10">
        <v>348.01499999999999</v>
      </c>
      <c r="AD57" s="10">
        <v>179.79900000000001</v>
      </c>
      <c r="AE57" s="10">
        <v>619.73500000000001</v>
      </c>
      <c r="AF57" s="10">
        <v>78.212000000000003</v>
      </c>
      <c r="AG57" s="10">
        <v>37.363999999999997</v>
      </c>
      <c r="AH57" s="10">
        <v>288.91000000000003</v>
      </c>
      <c r="AI57" s="173">
        <v>138.88</v>
      </c>
      <c r="AJ57" s="173">
        <v>70.331000000000003</v>
      </c>
      <c r="AK57" s="173">
        <v>450.31700000000001</v>
      </c>
      <c r="AL57" s="173">
        <v>397.18700000000001</v>
      </c>
      <c r="AM57" s="173">
        <v>240.416</v>
      </c>
      <c r="AN57" s="173"/>
      <c r="AO57" s="173"/>
      <c r="AP57" s="173"/>
      <c r="AQ57" s="173"/>
      <c r="AR57" s="173"/>
      <c r="AS57" s="173"/>
      <c r="AT57" s="173"/>
      <c r="AU57" s="173"/>
      <c r="AV57" s="173"/>
      <c r="AW57" s="173"/>
      <c r="AX57" s="173"/>
      <c r="AY57" s="173"/>
    </row>
    <row r="58" spans="1:1005" ht="15" x14ac:dyDescent="0.25">
      <c r="A58" s="184">
        <v>44774</v>
      </c>
      <c r="B58" s="147"/>
      <c r="C58" s="147"/>
      <c r="D58" s="148">
        <v>76.510000000000005</v>
      </c>
      <c r="E58" s="11">
        <v>43.433999999999997</v>
      </c>
      <c r="F58" s="10">
        <v>111.904</v>
      </c>
      <c r="G58" s="10">
        <v>60.180999999999997</v>
      </c>
      <c r="H58" s="10">
        <v>25.181999999999999</v>
      </c>
      <c r="I58" s="10">
        <v>58.802</v>
      </c>
      <c r="J58" s="10">
        <v>55.829000000000001</v>
      </c>
      <c r="K58" s="10">
        <v>76.031000000000006</v>
      </c>
      <c r="L58" s="10">
        <v>21.314</v>
      </c>
      <c r="M58" s="10">
        <v>178.26599999999999</v>
      </c>
      <c r="N58" s="10">
        <v>27.186</v>
      </c>
      <c r="O58" s="10">
        <v>150.90799999999999</v>
      </c>
      <c r="P58" s="10">
        <v>93.308000000000007</v>
      </c>
      <c r="Q58" s="10">
        <v>151.82300000000001</v>
      </c>
      <c r="R58" s="10">
        <v>120.89100000000001</v>
      </c>
      <c r="S58" s="10">
        <v>116.72199999999999</v>
      </c>
      <c r="T58" s="10">
        <v>38.905000000000001</v>
      </c>
      <c r="U58" s="10">
        <v>21.433</v>
      </c>
      <c r="V58" s="10">
        <v>34.255000000000003</v>
      </c>
      <c r="W58" s="10">
        <v>34.834000000000003</v>
      </c>
      <c r="X58" s="10">
        <v>67.534999999999997</v>
      </c>
      <c r="Y58" s="10">
        <v>83.947999999999993</v>
      </c>
      <c r="Z58" s="10">
        <v>45.905999999999999</v>
      </c>
      <c r="AA58" s="10">
        <v>28.745999999999999</v>
      </c>
      <c r="AB58" s="10">
        <v>63.398000000000003</v>
      </c>
      <c r="AC58" s="10">
        <v>108.622</v>
      </c>
      <c r="AD58" s="10">
        <v>59.63</v>
      </c>
      <c r="AE58" s="10">
        <v>183.69</v>
      </c>
      <c r="AF58" s="10">
        <v>39.375</v>
      </c>
      <c r="AG58" s="10">
        <v>24.321999999999999</v>
      </c>
      <c r="AH58" s="10">
        <v>98.02</v>
      </c>
      <c r="AI58" s="173">
        <v>53.813000000000002</v>
      </c>
      <c r="AJ58" s="173">
        <v>33.505000000000003</v>
      </c>
      <c r="AK58" s="173">
        <v>170.136</v>
      </c>
      <c r="AL58" s="173">
        <v>160.45699999999999</v>
      </c>
      <c r="AM58" s="173">
        <v>87.906999999999996</v>
      </c>
      <c r="AN58" s="173"/>
      <c r="AO58" s="173"/>
      <c r="AP58" s="173"/>
      <c r="AQ58" s="173"/>
      <c r="AR58" s="173"/>
      <c r="AS58" s="173"/>
      <c r="AT58" s="173"/>
      <c r="AU58" s="173"/>
      <c r="AV58" s="173"/>
      <c r="AW58" s="173"/>
      <c r="AX58" s="173"/>
      <c r="AY58" s="173"/>
    </row>
    <row r="59" spans="1:1005" ht="15" x14ac:dyDescent="0.25">
      <c r="A59" s="184">
        <v>44805</v>
      </c>
      <c r="B59" s="147"/>
      <c r="C59" s="147"/>
      <c r="D59" s="148">
        <v>45.87</v>
      </c>
      <c r="E59" s="11">
        <v>44.412999999999997</v>
      </c>
      <c r="F59" s="10">
        <v>66.775999999999996</v>
      </c>
      <c r="G59" s="10">
        <v>40.857999999999997</v>
      </c>
      <c r="H59" s="10">
        <v>22.995999999999999</v>
      </c>
      <c r="I59" s="10">
        <v>45.363</v>
      </c>
      <c r="J59" s="10">
        <v>41.804000000000002</v>
      </c>
      <c r="K59" s="10">
        <v>61.002000000000002</v>
      </c>
      <c r="L59" s="10">
        <v>24.617999999999999</v>
      </c>
      <c r="M59" s="10">
        <v>68.781000000000006</v>
      </c>
      <c r="N59" s="10">
        <v>25.98</v>
      </c>
      <c r="O59" s="10">
        <v>63.52</v>
      </c>
      <c r="P59" s="10">
        <v>55.48</v>
      </c>
      <c r="Q59" s="10">
        <v>95.781000000000006</v>
      </c>
      <c r="R59" s="10">
        <v>57.48</v>
      </c>
      <c r="S59" s="10">
        <v>79.016999999999996</v>
      </c>
      <c r="T59" s="10">
        <v>43.046999999999997</v>
      </c>
      <c r="U59" s="10">
        <v>20.448</v>
      </c>
      <c r="V59" s="10">
        <v>34.680999999999997</v>
      </c>
      <c r="W59" s="10">
        <v>34.561</v>
      </c>
      <c r="X59" s="10">
        <v>54.61</v>
      </c>
      <c r="Y59" s="10">
        <v>47.271999999999998</v>
      </c>
      <c r="Z59" s="10">
        <v>37.237000000000002</v>
      </c>
      <c r="AA59" s="10">
        <v>26.751999999999999</v>
      </c>
      <c r="AB59" s="10">
        <v>45.884999999999998</v>
      </c>
      <c r="AC59" s="10">
        <v>52.475999999999999</v>
      </c>
      <c r="AD59" s="10">
        <v>39.497</v>
      </c>
      <c r="AE59" s="10">
        <v>79.837999999999994</v>
      </c>
      <c r="AF59" s="10">
        <v>30.832999999999998</v>
      </c>
      <c r="AG59" s="10">
        <v>30.731999999999999</v>
      </c>
      <c r="AH59" s="10">
        <v>66.795000000000002</v>
      </c>
      <c r="AI59" s="173">
        <v>40.81</v>
      </c>
      <c r="AJ59" s="173">
        <v>24.085000000000001</v>
      </c>
      <c r="AK59" s="173">
        <v>98.966999999999999</v>
      </c>
      <c r="AL59" s="173">
        <v>83.751000000000005</v>
      </c>
      <c r="AM59" s="173">
        <v>65.305000000000007</v>
      </c>
      <c r="AN59" s="173"/>
      <c r="AO59" s="173"/>
      <c r="AP59" s="173"/>
      <c r="AQ59" s="173"/>
      <c r="AR59" s="173"/>
      <c r="AS59" s="173"/>
      <c r="AT59" s="173"/>
      <c r="AU59" s="173"/>
      <c r="AV59" s="173"/>
      <c r="AW59" s="173"/>
      <c r="AX59" s="173"/>
      <c r="AY59" s="173"/>
    </row>
    <row r="60" spans="1:1005" ht="15" x14ac:dyDescent="0.25">
      <c r="A60" s="184">
        <v>44835</v>
      </c>
      <c r="B60" s="147"/>
      <c r="C60" s="147"/>
      <c r="D60" s="148">
        <v>48.63</v>
      </c>
      <c r="E60" s="11">
        <v>47.924999999999997</v>
      </c>
      <c r="F60" s="10">
        <v>69.426000000000002</v>
      </c>
      <c r="G60" s="10">
        <v>33.771000000000001</v>
      </c>
      <c r="H60" s="10">
        <v>24.271000000000001</v>
      </c>
      <c r="I60" s="10">
        <v>41.343000000000004</v>
      </c>
      <c r="J60" s="10">
        <v>47.536000000000001</v>
      </c>
      <c r="K60" s="10">
        <v>40.619</v>
      </c>
      <c r="L60" s="10">
        <v>23.448</v>
      </c>
      <c r="M60" s="10">
        <v>52.765999999999998</v>
      </c>
      <c r="N60" s="10">
        <v>36.957000000000001</v>
      </c>
      <c r="O60" s="10">
        <v>54.591000000000001</v>
      </c>
      <c r="P60" s="10">
        <v>52.09</v>
      </c>
      <c r="Q60" s="10">
        <v>82.593000000000004</v>
      </c>
      <c r="R60" s="10">
        <v>54.908999999999999</v>
      </c>
      <c r="S60" s="10">
        <v>52.103000000000002</v>
      </c>
      <c r="T60" s="10">
        <v>39.997</v>
      </c>
      <c r="U60" s="10">
        <v>22.855</v>
      </c>
      <c r="V60" s="10">
        <v>35.350999999999999</v>
      </c>
      <c r="W60" s="10">
        <v>28.064</v>
      </c>
      <c r="X60" s="10">
        <v>48.826999999999998</v>
      </c>
      <c r="Y60" s="10">
        <v>46.392000000000003</v>
      </c>
      <c r="Z60" s="10">
        <v>53.807000000000002</v>
      </c>
      <c r="AA60" s="10">
        <v>43.564</v>
      </c>
      <c r="AB60" s="10">
        <v>40.667999999999999</v>
      </c>
      <c r="AC60" s="10">
        <v>51.771999999999998</v>
      </c>
      <c r="AD60" s="10">
        <v>33.054000000000002</v>
      </c>
      <c r="AE60" s="10">
        <v>66.912000000000006</v>
      </c>
      <c r="AF60" s="10">
        <v>31.966000000000001</v>
      </c>
      <c r="AG60" s="10">
        <v>34.915999999999997</v>
      </c>
      <c r="AH60" s="10">
        <v>116.414</v>
      </c>
      <c r="AI60" s="173">
        <v>39.045999999999999</v>
      </c>
      <c r="AJ60" s="173">
        <v>31.908999999999999</v>
      </c>
      <c r="AK60" s="173">
        <v>103.49</v>
      </c>
      <c r="AL60" s="173">
        <v>81.174000000000007</v>
      </c>
      <c r="AM60" s="173">
        <v>70.037000000000006</v>
      </c>
      <c r="AN60" s="173"/>
      <c r="AO60" s="173"/>
      <c r="AP60" s="173"/>
      <c r="AQ60" s="173"/>
      <c r="AR60" s="173"/>
      <c r="AS60" s="173"/>
      <c r="AT60" s="173"/>
      <c r="AU60" s="173"/>
      <c r="AV60" s="173"/>
      <c r="AW60" s="173"/>
      <c r="AX60" s="173"/>
      <c r="AY60" s="173"/>
    </row>
    <row r="61" spans="1:1005" ht="15" x14ac:dyDescent="0.25">
      <c r="A61" s="184">
        <v>44866</v>
      </c>
      <c r="B61" s="147"/>
      <c r="C61" s="147"/>
      <c r="D61" s="148">
        <v>42.1</v>
      </c>
      <c r="E61" s="11">
        <v>45.039000000000001</v>
      </c>
      <c r="F61" s="10">
        <v>59.031999999999996</v>
      </c>
      <c r="G61" s="10">
        <v>33.917000000000002</v>
      </c>
      <c r="H61" s="10">
        <v>27.044</v>
      </c>
      <c r="I61" s="10">
        <v>36.4</v>
      </c>
      <c r="J61" s="10">
        <v>41.204999999999998</v>
      </c>
      <c r="K61" s="10">
        <v>40.807000000000002</v>
      </c>
      <c r="L61" s="10">
        <v>25.344999999999999</v>
      </c>
      <c r="M61" s="10">
        <v>43.999000000000002</v>
      </c>
      <c r="N61" s="10">
        <v>34.298000000000002</v>
      </c>
      <c r="O61" s="10">
        <v>48.067999999999998</v>
      </c>
      <c r="P61" s="10">
        <v>49.889000000000003</v>
      </c>
      <c r="Q61" s="10">
        <v>56.951999999999998</v>
      </c>
      <c r="R61" s="10">
        <v>44.587000000000003</v>
      </c>
      <c r="S61" s="10">
        <v>45.597999999999999</v>
      </c>
      <c r="T61" s="10">
        <v>35.914000000000001</v>
      </c>
      <c r="U61" s="10">
        <v>31.981999999999999</v>
      </c>
      <c r="V61" s="10">
        <v>30.707000000000001</v>
      </c>
      <c r="W61" s="10">
        <v>29.375</v>
      </c>
      <c r="X61" s="10">
        <v>48.899000000000001</v>
      </c>
      <c r="Y61" s="10">
        <v>41.578000000000003</v>
      </c>
      <c r="Z61" s="10">
        <v>40.726999999999997</v>
      </c>
      <c r="AA61" s="10">
        <v>36.901000000000003</v>
      </c>
      <c r="AB61" s="10">
        <v>41.694000000000003</v>
      </c>
      <c r="AC61" s="10">
        <v>48.033999999999999</v>
      </c>
      <c r="AD61" s="10">
        <v>34.036000000000001</v>
      </c>
      <c r="AE61" s="10">
        <v>56.347000000000001</v>
      </c>
      <c r="AF61" s="10">
        <v>38.470999999999997</v>
      </c>
      <c r="AG61" s="10">
        <v>30.071000000000002</v>
      </c>
      <c r="AH61" s="10">
        <v>60.673000000000002</v>
      </c>
      <c r="AI61" s="173">
        <v>37.816000000000003</v>
      </c>
      <c r="AJ61" s="173">
        <v>36.002000000000002</v>
      </c>
      <c r="AK61" s="173">
        <v>61.22</v>
      </c>
      <c r="AL61" s="173">
        <v>62.101999999999997</v>
      </c>
      <c r="AM61" s="173">
        <v>46.77</v>
      </c>
      <c r="AN61" s="173"/>
      <c r="AO61" s="173"/>
      <c r="AP61" s="173"/>
      <c r="AQ61" s="173"/>
      <c r="AR61" s="173"/>
      <c r="AS61" s="173"/>
      <c r="AT61" s="173"/>
      <c r="AU61" s="173"/>
      <c r="AV61" s="173"/>
      <c r="AW61" s="173"/>
      <c r="AX61" s="173"/>
      <c r="AY61" s="173"/>
    </row>
    <row r="62" spans="1:1005" ht="15" x14ac:dyDescent="0.25">
      <c r="A62" s="184">
        <v>44896</v>
      </c>
      <c r="B62" s="147"/>
      <c r="C62" s="147"/>
      <c r="D62" s="148">
        <v>31.99</v>
      </c>
      <c r="E62" s="11">
        <v>32.276000000000003</v>
      </c>
      <c r="F62" s="10">
        <v>47.46</v>
      </c>
      <c r="G62" s="10">
        <v>30.155999999999999</v>
      </c>
      <c r="H62" s="10">
        <v>23.524000000000001</v>
      </c>
      <c r="I62" s="10">
        <v>31.173999999999999</v>
      </c>
      <c r="J62" s="10">
        <v>32.945999999999998</v>
      </c>
      <c r="K62" s="10">
        <v>35.326999999999998</v>
      </c>
      <c r="L62" s="10">
        <v>21.83</v>
      </c>
      <c r="M62" s="10">
        <v>37.249000000000002</v>
      </c>
      <c r="N62" s="10">
        <v>27.491</v>
      </c>
      <c r="O62" s="10">
        <v>46.771000000000001</v>
      </c>
      <c r="P62" s="10">
        <v>46.491999999999997</v>
      </c>
      <c r="Q62" s="10">
        <v>46.624000000000002</v>
      </c>
      <c r="R62" s="10">
        <v>39.436</v>
      </c>
      <c r="S62" s="10">
        <v>39.764000000000003</v>
      </c>
      <c r="T62" s="10">
        <v>29.640999999999998</v>
      </c>
      <c r="U62" s="10">
        <v>24.518000000000001</v>
      </c>
      <c r="V62" s="10">
        <v>25.335999999999999</v>
      </c>
      <c r="W62" s="10">
        <v>25.093</v>
      </c>
      <c r="X62" s="10">
        <v>34.914000000000001</v>
      </c>
      <c r="Y62" s="10">
        <v>36.411999999999999</v>
      </c>
      <c r="Z62" s="10">
        <v>35.546999999999997</v>
      </c>
      <c r="AA62" s="10">
        <v>27.024999999999999</v>
      </c>
      <c r="AB62" s="10">
        <v>33.225000000000001</v>
      </c>
      <c r="AC62" s="10">
        <v>38.816000000000003</v>
      </c>
      <c r="AD62" s="10">
        <v>28.69</v>
      </c>
      <c r="AE62" s="10">
        <v>46.146000000000001</v>
      </c>
      <c r="AF62" s="10">
        <v>32.530999999999999</v>
      </c>
      <c r="AG62" s="10">
        <v>23.933</v>
      </c>
      <c r="AH62" s="10">
        <v>46.093000000000004</v>
      </c>
      <c r="AI62" s="173">
        <v>34.895000000000003</v>
      </c>
      <c r="AJ62" s="173">
        <v>31.853999999999999</v>
      </c>
      <c r="AK62" s="173">
        <v>48.100999999999999</v>
      </c>
      <c r="AL62" s="173">
        <v>47.515000000000001</v>
      </c>
      <c r="AM62" s="173">
        <v>38.539000000000001</v>
      </c>
      <c r="AN62" s="173"/>
      <c r="AO62" s="173"/>
      <c r="AP62" s="173"/>
      <c r="AQ62" s="173"/>
      <c r="AR62" s="173"/>
      <c r="AS62" s="173"/>
      <c r="AT62" s="173"/>
      <c r="AU62" s="173"/>
      <c r="AV62" s="173"/>
      <c r="AW62" s="173"/>
      <c r="AX62" s="173"/>
      <c r="AY62" s="173"/>
    </row>
    <row r="63" spans="1:1005" ht="15" x14ac:dyDescent="0.25">
      <c r="A63" s="184">
        <v>44927</v>
      </c>
      <c r="B63" s="147"/>
      <c r="C63" s="147"/>
      <c r="D63" s="148">
        <v>30.31</v>
      </c>
      <c r="E63" s="11">
        <v>27.78</v>
      </c>
      <c r="F63" s="10">
        <v>40.944000000000003</v>
      </c>
      <c r="G63" s="10">
        <v>26.44</v>
      </c>
      <c r="H63" s="10">
        <v>20.666</v>
      </c>
      <c r="I63" s="10">
        <v>27.094999999999999</v>
      </c>
      <c r="J63" s="10">
        <v>27.896000000000001</v>
      </c>
      <c r="K63" s="10">
        <v>30.384</v>
      </c>
      <c r="L63" s="10">
        <v>19.669</v>
      </c>
      <c r="M63" s="10">
        <v>32.47</v>
      </c>
      <c r="N63" s="10">
        <v>23.945</v>
      </c>
      <c r="O63" s="10">
        <v>36.947000000000003</v>
      </c>
      <c r="P63" s="10">
        <v>45.517000000000003</v>
      </c>
      <c r="Q63" s="10">
        <v>40.222999999999999</v>
      </c>
      <c r="R63" s="10">
        <v>33.584000000000003</v>
      </c>
      <c r="S63" s="10">
        <v>34.915999999999997</v>
      </c>
      <c r="T63" s="10">
        <v>25.818999999999999</v>
      </c>
      <c r="U63" s="10">
        <v>20.334</v>
      </c>
      <c r="V63" s="10">
        <v>22.07</v>
      </c>
      <c r="W63" s="10">
        <v>22.327999999999999</v>
      </c>
      <c r="X63" s="10">
        <v>29.315000000000001</v>
      </c>
      <c r="Y63" s="10">
        <v>35.695999999999998</v>
      </c>
      <c r="Z63" s="10">
        <v>32.61</v>
      </c>
      <c r="AA63" s="10">
        <v>22.416</v>
      </c>
      <c r="AB63" s="10">
        <v>30.19</v>
      </c>
      <c r="AC63" s="10">
        <v>33.345999999999997</v>
      </c>
      <c r="AD63" s="10">
        <v>25.931999999999999</v>
      </c>
      <c r="AE63" s="10">
        <v>41.222999999999999</v>
      </c>
      <c r="AF63" s="10">
        <v>27.488</v>
      </c>
      <c r="AG63" s="10">
        <v>21.167000000000002</v>
      </c>
      <c r="AH63" s="10">
        <v>41.664000000000001</v>
      </c>
      <c r="AI63" s="173">
        <v>38.195999999999998</v>
      </c>
      <c r="AJ63" s="173">
        <v>29.045999999999999</v>
      </c>
      <c r="AK63" s="173">
        <v>42.76</v>
      </c>
      <c r="AL63" s="173">
        <v>41.213000000000001</v>
      </c>
      <c r="AM63" s="173">
        <v>33.338000000000001</v>
      </c>
      <c r="AN63" s="173"/>
      <c r="AO63" s="173"/>
      <c r="AP63" s="173"/>
      <c r="AQ63" s="173"/>
      <c r="AR63" s="173"/>
      <c r="AS63" s="173"/>
      <c r="AT63" s="173"/>
      <c r="AU63" s="173"/>
      <c r="AV63" s="173"/>
      <c r="AW63" s="173"/>
      <c r="AX63" s="173"/>
      <c r="AY63" s="173"/>
    </row>
    <row r="64" spans="1:1005" ht="15" x14ac:dyDescent="0.25">
      <c r="A64" s="184">
        <v>44958</v>
      </c>
      <c r="B64" s="147"/>
      <c r="C64" s="147"/>
      <c r="D64" s="164">
        <v>27.66</v>
      </c>
      <c r="E64" s="11">
        <v>63.234000000000002</v>
      </c>
      <c r="F64" s="10">
        <v>36.066000000000003</v>
      </c>
      <c r="G64" s="10">
        <v>22.582000000000001</v>
      </c>
      <c r="H64" s="10">
        <v>19.670999999999999</v>
      </c>
      <c r="I64" s="10">
        <v>24.033000000000001</v>
      </c>
      <c r="J64" s="10">
        <v>27.91</v>
      </c>
      <c r="K64" s="10">
        <v>26.318999999999999</v>
      </c>
      <c r="L64" s="10">
        <v>18.431000000000001</v>
      </c>
      <c r="M64" s="10">
        <v>27.434000000000001</v>
      </c>
      <c r="N64" s="10">
        <v>31.431000000000001</v>
      </c>
      <c r="O64" s="10">
        <v>39.85</v>
      </c>
      <c r="P64" s="10">
        <v>36.64</v>
      </c>
      <c r="Q64" s="10">
        <v>33.591000000000001</v>
      </c>
      <c r="R64" s="10">
        <v>30.266999999999999</v>
      </c>
      <c r="S64" s="10">
        <v>33.639000000000003</v>
      </c>
      <c r="T64" s="10">
        <v>22.443999999999999</v>
      </c>
      <c r="U64" s="10">
        <v>17.745000000000001</v>
      </c>
      <c r="V64" s="10">
        <v>27.669</v>
      </c>
      <c r="W64" s="10">
        <v>20.672000000000001</v>
      </c>
      <c r="X64" s="10">
        <v>25.763000000000002</v>
      </c>
      <c r="Y64" s="10">
        <v>29.891999999999999</v>
      </c>
      <c r="Z64" s="10">
        <v>29.869</v>
      </c>
      <c r="AA64" s="10">
        <v>19.079999999999998</v>
      </c>
      <c r="AB64" s="10">
        <v>28.119</v>
      </c>
      <c r="AC64" s="10">
        <v>28.013999999999999</v>
      </c>
      <c r="AD64" s="10">
        <v>24.34</v>
      </c>
      <c r="AE64" s="10">
        <v>36.887</v>
      </c>
      <c r="AF64" s="10">
        <v>23.933</v>
      </c>
      <c r="AG64" s="10">
        <v>25.423999999999999</v>
      </c>
      <c r="AH64" s="10">
        <v>43.738999999999997</v>
      </c>
      <c r="AI64" s="173">
        <v>32.216999999999999</v>
      </c>
      <c r="AJ64" s="173">
        <v>28.989000000000001</v>
      </c>
      <c r="AK64" s="173">
        <v>37.113999999999997</v>
      </c>
      <c r="AL64" s="173">
        <v>34.82</v>
      </c>
      <c r="AM64" s="173">
        <v>34.82</v>
      </c>
      <c r="AN64" s="173"/>
      <c r="AO64" s="173"/>
      <c r="AP64" s="173"/>
      <c r="AQ64" s="173"/>
      <c r="AR64" s="173"/>
      <c r="AS64" s="173"/>
      <c r="AT64" s="173"/>
      <c r="AU64" s="173"/>
      <c r="AV64" s="173"/>
      <c r="AW64" s="173"/>
      <c r="AX64" s="173"/>
      <c r="AY64" s="173"/>
      <c r="ALQ64" s="2" t="e">
        <v>#N/A</v>
      </c>
    </row>
    <row r="65" spans="1:1005" ht="15" x14ac:dyDescent="0.25">
      <c r="A65" s="184">
        <v>44986</v>
      </c>
      <c r="B65" s="147"/>
      <c r="C65" s="147"/>
      <c r="D65" s="164">
        <v>52.6</v>
      </c>
      <c r="E65" s="11">
        <v>123.108</v>
      </c>
      <c r="F65" s="10">
        <v>50.895000000000003</v>
      </c>
      <c r="G65" s="10">
        <v>36.08</v>
      </c>
      <c r="H65" s="10">
        <v>52.936999999999998</v>
      </c>
      <c r="I65" s="10">
        <v>42.771999999999998</v>
      </c>
      <c r="J65" s="10">
        <v>35.472000000000001</v>
      </c>
      <c r="K65" s="10">
        <v>47.98</v>
      </c>
      <c r="L65" s="10">
        <v>40.643999999999998</v>
      </c>
      <c r="M65" s="10">
        <v>49.332000000000001</v>
      </c>
      <c r="N65" s="10">
        <v>61.473999999999997</v>
      </c>
      <c r="O65" s="10">
        <v>56.16</v>
      </c>
      <c r="P65" s="10">
        <v>61.098999999999997</v>
      </c>
      <c r="Q65" s="10">
        <v>52.704999999999998</v>
      </c>
      <c r="R65" s="10">
        <v>47.604999999999997</v>
      </c>
      <c r="S65" s="10">
        <v>43.564999999999998</v>
      </c>
      <c r="T65" s="10">
        <v>36.152999999999999</v>
      </c>
      <c r="U65" s="10">
        <v>26.606000000000002</v>
      </c>
      <c r="V65" s="10">
        <v>36.156999999999996</v>
      </c>
      <c r="W65" s="10">
        <v>50.558999999999997</v>
      </c>
      <c r="X65" s="10">
        <v>47.146999999999998</v>
      </c>
      <c r="Y65" s="10">
        <v>38.665999999999997</v>
      </c>
      <c r="Z65" s="10">
        <v>64.965000000000003</v>
      </c>
      <c r="AA65" s="10">
        <v>27.233000000000001</v>
      </c>
      <c r="AB65" s="10">
        <v>47.698999999999998</v>
      </c>
      <c r="AC65" s="10">
        <v>38.207999999999998</v>
      </c>
      <c r="AD65" s="10">
        <v>32.271999999999998</v>
      </c>
      <c r="AE65" s="10">
        <v>64.62</v>
      </c>
      <c r="AF65" s="10">
        <v>38.454000000000001</v>
      </c>
      <c r="AG65" s="10">
        <v>38.892000000000003</v>
      </c>
      <c r="AH65" s="10">
        <v>73.33</v>
      </c>
      <c r="AI65" s="173">
        <v>47.643000000000001</v>
      </c>
      <c r="AJ65" s="173">
        <v>45.762999999999998</v>
      </c>
      <c r="AK65" s="173">
        <v>51.039000000000001</v>
      </c>
      <c r="AL65" s="173">
        <v>44.329000000000001</v>
      </c>
      <c r="AM65" s="173">
        <v>44.329000000000001</v>
      </c>
      <c r="AN65" s="173"/>
      <c r="AO65" s="173"/>
      <c r="AP65" s="173"/>
      <c r="AQ65" s="173"/>
      <c r="AR65" s="173"/>
      <c r="AS65" s="173"/>
      <c r="AT65" s="173"/>
      <c r="AU65" s="173"/>
      <c r="AV65" s="173"/>
      <c r="AW65" s="173"/>
      <c r="AX65" s="173"/>
      <c r="AY65" s="173"/>
      <c r="ALQ65" s="2" t="e">
        <v>#N/A</v>
      </c>
    </row>
    <row r="66" spans="1:1005" ht="15" x14ac:dyDescent="0.25">
      <c r="A66" s="184">
        <v>45017</v>
      </c>
      <c r="B66" s="147"/>
      <c r="C66" s="147"/>
      <c r="D66" s="164">
        <v>85.43</v>
      </c>
      <c r="E66" s="11">
        <v>205.77500000000001</v>
      </c>
      <c r="F66" s="10">
        <v>91.894999999999996</v>
      </c>
      <c r="G66" s="10">
        <v>70.013999999999996</v>
      </c>
      <c r="H66" s="10">
        <v>108.158</v>
      </c>
      <c r="I66" s="10">
        <v>88.600999999999999</v>
      </c>
      <c r="J66" s="10">
        <v>58.142000000000003</v>
      </c>
      <c r="K66" s="10">
        <v>64.010000000000005</v>
      </c>
      <c r="L66" s="10">
        <v>62.406999999999996</v>
      </c>
      <c r="M66" s="10">
        <v>87.953000000000003</v>
      </c>
      <c r="N66" s="10">
        <v>60.417999999999999</v>
      </c>
      <c r="O66" s="10">
        <v>110.22799999999999</v>
      </c>
      <c r="P66" s="10">
        <v>89.963999999999999</v>
      </c>
      <c r="Q66" s="10">
        <v>84.141000000000005</v>
      </c>
      <c r="R66" s="10">
        <v>62.466000000000001</v>
      </c>
      <c r="S66" s="10">
        <v>78.162999999999997</v>
      </c>
      <c r="T66" s="10">
        <v>46.911999999999999</v>
      </c>
      <c r="U66" s="10">
        <v>55.968000000000004</v>
      </c>
      <c r="V66" s="10">
        <v>59.698</v>
      </c>
      <c r="W66" s="10">
        <v>105.53</v>
      </c>
      <c r="X66" s="10">
        <v>71.221999999999994</v>
      </c>
      <c r="Y66" s="10">
        <v>96.715000000000003</v>
      </c>
      <c r="Z66" s="10">
        <v>68.838999999999999</v>
      </c>
      <c r="AA66" s="10">
        <v>32.1</v>
      </c>
      <c r="AB66" s="10">
        <v>77.064999999999998</v>
      </c>
      <c r="AC66" s="10">
        <v>52.087000000000003</v>
      </c>
      <c r="AD66" s="10">
        <v>55.576000000000001</v>
      </c>
      <c r="AE66" s="10">
        <v>126.697</v>
      </c>
      <c r="AF66" s="10">
        <v>45.606999999999999</v>
      </c>
      <c r="AG66" s="10">
        <v>68.539000000000001</v>
      </c>
      <c r="AH66" s="10">
        <v>81.866</v>
      </c>
      <c r="AI66" s="173">
        <v>56.137999999999998</v>
      </c>
      <c r="AJ66" s="173">
        <v>56.448999999999998</v>
      </c>
      <c r="AK66" s="173">
        <v>61.234999999999999</v>
      </c>
      <c r="AL66" s="173">
        <v>57.835999999999999</v>
      </c>
      <c r="AM66" s="173">
        <v>57.835999999999999</v>
      </c>
      <c r="AN66" s="173"/>
      <c r="AO66" s="173"/>
      <c r="AP66" s="173"/>
      <c r="AQ66" s="173"/>
      <c r="AR66" s="173"/>
      <c r="AS66" s="173"/>
      <c r="AT66" s="173"/>
      <c r="AU66" s="173"/>
      <c r="AV66" s="173"/>
      <c r="AW66" s="173"/>
      <c r="AX66" s="173"/>
      <c r="AY66" s="173"/>
      <c r="ALQ66" s="2" t="e">
        <v>#N/A</v>
      </c>
    </row>
    <row r="67" spans="1:1005" ht="15" x14ac:dyDescent="0.25">
      <c r="A67" s="184">
        <v>45047</v>
      </c>
      <c r="B67" s="147"/>
      <c r="C67" s="147"/>
      <c r="D67" s="164">
        <v>163.75</v>
      </c>
      <c r="E67" s="11">
        <v>308.83600000000001</v>
      </c>
      <c r="F67" s="10">
        <v>276.18200000000002</v>
      </c>
      <c r="G67" s="10">
        <v>109.846</v>
      </c>
      <c r="H67" s="10">
        <v>138.99</v>
      </c>
      <c r="I67" s="10">
        <v>87.087999999999994</v>
      </c>
      <c r="J67" s="10">
        <v>91.516000000000005</v>
      </c>
      <c r="K67" s="10">
        <v>148.31299999999999</v>
      </c>
      <c r="L67" s="10">
        <v>184.333</v>
      </c>
      <c r="M67" s="10">
        <v>182.846</v>
      </c>
      <c r="N67" s="10">
        <v>57.847999999999999</v>
      </c>
      <c r="O67" s="10">
        <v>147.95599999999999</v>
      </c>
      <c r="P67" s="10">
        <v>338.73399999999998</v>
      </c>
      <c r="Q67" s="10">
        <v>160.65799999999999</v>
      </c>
      <c r="R67" s="10">
        <v>162.98500000000001</v>
      </c>
      <c r="S67" s="10">
        <v>162.98500000000001</v>
      </c>
      <c r="T67" s="10">
        <v>102.67700000000001</v>
      </c>
      <c r="U67" s="10">
        <v>49.848999999999997</v>
      </c>
      <c r="V67" s="10">
        <v>58.12</v>
      </c>
      <c r="W67" s="10">
        <v>97.787000000000006</v>
      </c>
      <c r="X67" s="10">
        <v>135.58000000000001</v>
      </c>
      <c r="Y67" s="10">
        <v>232.18100000000001</v>
      </c>
      <c r="Z67" s="10">
        <v>170.26499999999999</v>
      </c>
      <c r="AA67" s="10">
        <v>99.688000000000002</v>
      </c>
      <c r="AB67" s="10">
        <v>135.13800000000001</v>
      </c>
      <c r="AC67" s="10">
        <v>26.972000000000001</v>
      </c>
      <c r="AD67" s="10">
        <v>138.566</v>
      </c>
      <c r="AE67" s="10">
        <v>179.84899999999999</v>
      </c>
      <c r="AF67" s="10">
        <v>70.63</v>
      </c>
      <c r="AG67" s="10">
        <v>170.09</v>
      </c>
      <c r="AH67" s="10">
        <v>183.04400000000001</v>
      </c>
      <c r="AI67" s="173">
        <v>107.032</v>
      </c>
      <c r="AJ67" s="173">
        <v>211.279</v>
      </c>
      <c r="AK67" s="173">
        <v>153.762</v>
      </c>
      <c r="AL67" s="173">
        <v>168.792</v>
      </c>
      <c r="AM67" s="173">
        <v>168.792</v>
      </c>
      <c r="AN67" s="173"/>
      <c r="AO67" s="173"/>
      <c r="AP67" s="173"/>
      <c r="AQ67" s="173"/>
      <c r="AR67" s="173"/>
      <c r="AS67" s="173"/>
      <c r="AT67" s="173"/>
      <c r="AU67" s="173"/>
      <c r="AV67" s="173"/>
      <c r="AW67" s="173"/>
      <c r="AX67" s="173"/>
      <c r="AY67" s="173"/>
      <c r="ALQ67" s="2" t="e">
        <v>#N/A</v>
      </c>
    </row>
    <row r="68" spans="1:1005" ht="15" x14ac:dyDescent="0.25">
      <c r="A68" s="184">
        <v>45078</v>
      </c>
      <c r="B68" s="147"/>
      <c r="C68" s="147"/>
      <c r="D68" s="164">
        <v>299.23</v>
      </c>
      <c r="E68" s="11">
        <v>872.68399999999997</v>
      </c>
      <c r="F68" s="10">
        <v>199.49100000000001</v>
      </c>
      <c r="G68" s="10">
        <v>137.01400000000001</v>
      </c>
      <c r="H68" s="10">
        <v>248.77500000000001</v>
      </c>
      <c r="I68" s="10">
        <v>258.024</v>
      </c>
      <c r="J68" s="10">
        <v>366.21899999999999</v>
      </c>
      <c r="K68" s="10">
        <v>60.014000000000003</v>
      </c>
      <c r="L68" s="10">
        <v>348.31</v>
      </c>
      <c r="M68" s="10">
        <v>159.36699999999999</v>
      </c>
      <c r="N68" s="10">
        <v>396.75</v>
      </c>
      <c r="O68" s="10">
        <v>570.45600000000002</v>
      </c>
      <c r="P68" s="10">
        <v>711.279</v>
      </c>
      <c r="Q68" s="10">
        <v>309.71499999999997</v>
      </c>
      <c r="R68" s="10">
        <v>533.95799999999997</v>
      </c>
      <c r="S68" s="10">
        <v>225.34100000000001</v>
      </c>
      <c r="T68" s="10">
        <v>120.559</v>
      </c>
      <c r="U68" s="10">
        <v>187.655</v>
      </c>
      <c r="V68" s="10">
        <v>218.184</v>
      </c>
      <c r="W68" s="10">
        <v>237.39</v>
      </c>
      <c r="X68" s="10">
        <v>359.60899999999998</v>
      </c>
      <c r="Y68" s="10">
        <v>279.947</v>
      </c>
      <c r="Z68" s="10">
        <v>68.492000000000004</v>
      </c>
      <c r="AA68" s="10">
        <v>263.70800000000003</v>
      </c>
      <c r="AB68" s="10">
        <v>445.73200000000003</v>
      </c>
      <c r="AC68" s="10">
        <v>200.09899999999999</v>
      </c>
      <c r="AD68" s="10">
        <v>374.46300000000002</v>
      </c>
      <c r="AE68" s="10">
        <v>207.374</v>
      </c>
      <c r="AF68" s="10">
        <v>95.825000000000003</v>
      </c>
      <c r="AG68" s="10">
        <v>444.70100000000002</v>
      </c>
      <c r="AH68" s="10">
        <v>296.52999999999997</v>
      </c>
      <c r="AI68" s="173">
        <v>177.232</v>
      </c>
      <c r="AJ68" s="173">
        <v>445.596</v>
      </c>
      <c r="AK68" s="173">
        <v>556.149</v>
      </c>
      <c r="AL68" s="173">
        <v>387.13099999999997</v>
      </c>
      <c r="AM68" s="173">
        <v>387.13099999999997</v>
      </c>
      <c r="AN68" s="173"/>
      <c r="AO68" s="173"/>
      <c r="AP68" s="173"/>
      <c r="AQ68" s="173"/>
      <c r="AR68" s="173"/>
      <c r="AS68" s="173"/>
      <c r="AT68" s="173"/>
      <c r="AU68" s="173"/>
      <c r="AV68" s="173"/>
      <c r="AW68" s="173"/>
      <c r="AX68" s="173"/>
      <c r="AY68" s="173"/>
      <c r="ALQ68" s="2" t="e">
        <v>#N/A</v>
      </c>
    </row>
    <row r="69" spans="1:1005" ht="15" x14ac:dyDescent="0.25">
      <c r="A69" s="184">
        <v>45108</v>
      </c>
      <c r="B69" s="147"/>
      <c r="C69" s="147"/>
      <c r="D69" s="164">
        <v>177.52</v>
      </c>
      <c r="E69" s="11">
        <v>316.12099999999998</v>
      </c>
      <c r="F69" s="10">
        <v>86.073999999999998</v>
      </c>
      <c r="G69" s="10">
        <v>27.707000000000001</v>
      </c>
      <c r="H69" s="10">
        <v>148.39099999999999</v>
      </c>
      <c r="I69" s="10">
        <v>167.84200000000001</v>
      </c>
      <c r="J69" s="10">
        <v>179.21700000000001</v>
      </c>
      <c r="K69" s="10">
        <v>34.524000000000001</v>
      </c>
      <c r="L69" s="10">
        <v>225.96899999999999</v>
      </c>
      <c r="M69" s="10">
        <v>31.382000000000001</v>
      </c>
      <c r="N69" s="10">
        <v>423.91800000000001</v>
      </c>
      <c r="O69" s="10">
        <v>297.11500000000001</v>
      </c>
      <c r="P69" s="10">
        <v>314.96800000000002</v>
      </c>
      <c r="Q69" s="10">
        <v>355.791</v>
      </c>
      <c r="R69" s="10">
        <v>334.87900000000002</v>
      </c>
      <c r="S69" s="10">
        <v>69.647999999999996</v>
      </c>
      <c r="T69" s="10">
        <v>31.815999999999999</v>
      </c>
      <c r="U69" s="10">
        <v>80.090999999999994</v>
      </c>
      <c r="V69" s="10">
        <v>77.491</v>
      </c>
      <c r="W69" s="10">
        <v>174.54</v>
      </c>
      <c r="X69" s="10">
        <v>258.452</v>
      </c>
      <c r="Y69" s="10">
        <v>79.012</v>
      </c>
      <c r="Z69" s="10">
        <v>12.478</v>
      </c>
      <c r="AA69" s="10">
        <v>204.29</v>
      </c>
      <c r="AB69" s="10">
        <v>348.01499999999999</v>
      </c>
      <c r="AC69" s="10">
        <v>179.79900000000001</v>
      </c>
      <c r="AD69" s="10">
        <v>619.73500000000001</v>
      </c>
      <c r="AE69" s="10">
        <v>78.212000000000003</v>
      </c>
      <c r="AF69" s="10">
        <v>37.363999999999997</v>
      </c>
      <c r="AG69" s="10">
        <v>288.91000000000003</v>
      </c>
      <c r="AH69" s="10">
        <v>138.88</v>
      </c>
      <c r="AI69" s="173">
        <v>70.331000000000003</v>
      </c>
      <c r="AJ69" s="173">
        <v>450.31700000000001</v>
      </c>
      <c r="AK69" s="173">
        <v>397.18700000000001</v>
      </c>
      <c r="AL69" s="173">
        <v>240.416</v>
      </c>
      <c r="AM69" s="173">
        <v>240.416</v>
      </c>
      <c r="AN69" s="173"/>
      <c r="AO69" s="173"/>
      <c r="AP69" s="173"/>
      <c r="AQ69" s="173"/>
      <c r="AR69" s="173"/>
      <c r="AS69" s="173"/>
      <c r="AT69" s="173"/>
      <c r="AU69" s="173"/>
      <c r="AV69" s="173"/>
      <c r="AW69" s="173"/>
      <c r="AX69" s="173"/>
      <c r="AY69" s="173"/>
      <c r="ALQ69" s="2" t="e">
        <v>#N/A</v>
      </c>
    </row>
    <row r="70" spans="1:1005" ht="15" x14ac:dyDescent="0.25">
      <c r="A70" s="184">
        <v>45139</v>
      </c>
      <c r="B70" s="44"/>
      <c r="C70" s="44"/>
      <c r="D70" s="164">
        <v>76.510000000000005</v>
      </c>
      <c r="E70" s="11">
        <v>111.904</v>
      </c>
      <c r="F70" s="10">
        <v>60.180999999999997</v>
      </c>
      <c r="G70" s="10">
        <v>25.181999999999999</v>
      </c>
      <c r="H70" s="10">
        <v>58.802</v>
      </c>
      <c r="I70" s="10">
        <v>55.829000000000001</v>
      </c>
      <c r="J70" s="10">
        <v>76.031000000000006</v>
      </c>
      <c r="K70" s="10">
        <v>21.314</v>
      </c>
      <c r="L70" s="10">
        <v>178.26599999999999</v>
      </c>
      <c r="M70" s="10">
        <v>27.186</v>
      </c>
      <c r="N70" s="10">
        <v>150.90799999999999</v>
      </c>
      <c r="O70" s="10">
        <v>93.308000000000007</v>
      </c>
      <c r="P70" s="10">
        <v>151.82300000000001</v>
      </c>
      <c r="Q70" s="10">
        <v>120.89100000000001</v>
      </c>
      <c r="R70" s="10">
        <v>116.72199999999999</v>
      </c>
      <c r="S70" s="10">
        <v>38.905000000000001</v>
      </c>
      <c r="T70" s="10">
        <v>21.433</v>
      </c>
      <c r="U70" s="10">
        <v>34.255000000000003</v>
      </c>
      <c r="V70" s="10">
        <v>34.834000000000003</v>
      </c>
      <c r="W70" s="10">
        <v>67.534999999999997</v>
      </c>
      <c r="X70" s="10">
        <v>83.947999999999993</v>
      </c>
      <c r="Y70" s="10">
        <v>45.905999999999999</v>
      </c>
      <c r="Z70" s="10">
        <v>28.745999999999999</v>
      </c>
      <c r="AA70" s="10">
        <v>63.398000000000003</v>
      </c>
      <c r="AB70" s="10">
        <v>108.622</v>
      </c>
      <c r="AC70" s="10">
        <v>59.63</v>
      </c>
      <c r="AD70" s="10">
        <v>183.69</v>
      </c>
      <c r="AE70" s="10">
        <v>39.375</v>
      </c>
      <c r="AF70" s="10">
        <v>24.321999999999999</v>
      </c>
      <c r="AG70" s="10">
        <v>98.02</v>
      </c>
      <c r="AH70" s="10">
        <v>53.813000000000002</v>
      </c>
      <c r="AI70" s="173">
        <v>33.505000000000003</v>
      </c>
      <c r="AJ70" s="173">
        <v>170.136</v>
      </c>
      <c r="AK70" s="173">
        <v>160.45699999999999</v>
      </c>
      <c r="AL70" s="173">
        <v>87.906999999999996</v>
      </c>
      <c r="AM70" s="173">
        <v>87.906999999999996</v>
      </c>
      <c r="AN70" s="173"/>
      <c r="AO70" s="173"/>
      <c r="AP70" s="173"/>
      <c r="AQ70" s="173"/>
      <c r="AR70" s="173"/>
      <c r="AS70" s="173"/>
      <c r="AT70" s="173"/>
      <c r="AU70" s="173"/>
      <c r="AV70" s="173"/>
      <c r="AW70" s="173"/>
      <c r="AX70" s="173"/>
      <c r="AY70" s="173"/>
      <c r="ALQ70" s="2" t="e">
        <v>#N/A</v>
      </c>
    </row>
    <row r="71" spans="1:1005" ht="15" x14ac:dyDescent="0.25">
      <c r="A71" s="184">
        <v>45170</v>
      </c>
      <c r="B71" s="44"/>
      <c r="C71" s="44"/>
      <c r="D71" s="164">
        <v>45.87</v>
      </c>
      <c r="E71" s="11">
        <v>66.775999999999996</v>
      </c>
      <c r="F71" s="10">
        <v>40.857999999999997</v>
      </c>
      <c r="G71" s="10">
        <v>22.995999999999999</v>
      </c>
      <c r="H71" s="10">
        <v>45.363</v>
      </c>
      <c r="I71" s="10">
        <v>41.804000000000002</v>
      </c>
      <c r="J71" s="10">
        <v>61.002000000000002</v>
      </c>
      <c r="K71" s="10">
        <v>24.617999999999999</v>
      </c>
      <c r="L71" s="10">
        <v>68.781000000000006</v>
      </c>
      <c r="M71" s="10">
        <v>25.98</v>
      </c>
      <c r="N71" s="10">
        <v>63.52</v>
      </c>
      <c r="O71" s="10">
        <v>55.48</v>
      </c>
      <c r="P71" s="10">
        <v>95.781000000000006</v>
      </c>
      <c r="Q71" s="10">
        <v>57.48</v>
      </c>
      <c r="R71" s="10">
        <v>79.016999999999996</v>
      </c>
      <c r="S71" s="10">
        <v>43.046999999999997</v>
      </c>
      <c r="T71" s="10">
        <v>20.448</v>
      </c>
      <c r="U71" s="10">
        <v>34.680999999999997</v>
      </c>
      <c r="V71" s="10">
        <v>34.561</v>
      </c>
      <c r="W71" s="10">
        <v>54.61</v>
      </c>
      <c r="X71" s="10">
        <v>47.271999999999998</v>
      </c>
      <c r="Y71" s="10">
        <v>37.237000000000002</v>
      </c>
      <c r="Z71" s="10">
        <v>26.751999999999999</v>
      </c>
      <c r="AA71" s="10">
        <v>45.884999999999998</v>
      </c>
      <c r="AB71" s="10">
        <v>52.475999999999999</v>
      </c>
      <c r="AC71" s="10">
        <v>39.497</v>
      </c>
      <c r="AD71" s="10">
        <v>79.837999999999994</v>
      </c>
      <c r="AE71" s="10">
        <v>30.832999999999998</v>
      </c>
      <c r="AF71" s="10">
        <v>30.731999999999999</v>
      </c>
      <c r="AG71" s="10">
        <v>66.795000000000002</v>
      </c>
      <c r="AH71" s="10">
        <v>40.81</v>
      </c>
      <c r="AI71" s="173">
        <v>24.085000000000001</v>
      </c>
      <c r="AJ71" s="173">
        <v>98.966999999999999</v>
      </c>
      <c r="AK71" s="173">
        <v>83.751000000000005</v>
      </c>
      <c r="AL71" s="173">
        <v>65.305000000000007</v>
      </c>
      <c r="AM71" s="173">
        <v>65.305000000000007</v>
      </c>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9">
        <v>52.6</v>
      </c>
    </row>
    <row r="102" spans="4:4" ht="12.75" customHeight="1" x14ac:dyDescent="0.25">
      <c r="D102" s="39">
        <v>85.43</v>
      </c>
    </row>
    <row r="103" spans="4:4" ht="12.75" customHeight="1" x14ac:dyDescent="0.25">
      <c r="D103" s="39">
        <v>163.75</v>
      </c>
    </row>
    <row r="104" spans="4:4" ht="12.75" customHeight="1" x14ac:dyDescent="0.25">
      <c r="D104" s="39">
        <v>299.23</v>
      </c>
    </row>
    <row r="105" spans="4:4" ht="12.75" customHeight="1" x14ac:dyDescent="0.25">
      <c r="D105" s="39">
        <v>177.52</v>
      </c>
    </row>
    <row r="106" spans="4:4" ht="12.75" customHeight="1" x14ac:dyDescent="0.25">
      <c r="D106" s="39">
        <v>76.510000000000005</v>
      </c>
    </row>
    <row r="107" spans="4:4" ht="12.75" customHeight="1" x14ac:dyDescent="0.25">
      <c r="D107" s="39">
        <v>45.87</v>
      </c>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107"/>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43132</v>
      </c>
      <c r="B4" s="163"/>
      <c r="C4" s="163"/>
      <c r="D4" s="166">
        <v>310</v>
      </c>
      <c r="E4" s="124">
        <v>307.00200000000001</v>
      </c>
      <c r="F4" s="124">
        <v>310.94900000000001</v>
      </c>
      <c r="G4" s="124">
        <v>320.61700000000002</v>
      </c>
      <c r="H4" s="125">
        <v>300.245</v>
      </c>
      <c r="I4" s="125">
        <v>305.52499999999998</v>
      </c>
      <c r="J4" s="125">
        <v>368.22899999999998</v>
      </c>
      <c r="K4" s="125">
        <v>308.66699999999997</v>
      </c>
      <c r="L4" s="125">
        <v>294.45800000000003</v>
      </c>
      <c r="M4" s="125">
        <v>301.60899999999998</v>
      </c>
      <c r="N4" s="125">
        <v>312.03100000000001</v>
      </c>
      <c r="O4" s="125">
        <v>294.63400000000001</v>
      </c>
      <c r="P4" s="125">
        <v>322.17200000000003</v>
      </c>
      <c r="Q4" s="125">
        <v>364.46699999999998</v>
      </c>
      <c r="R4" s="125">
        <v>324.95400000000001</v>
      </c>
      <c r="S4" s="125">
        <v>308.52999999999997</v>
      </c>
      <c r="T4" s="125">
        <v>309.04500000000002</v>
      </c>
      <c r="U4" s="125">
        <v>298.50200000000001</v>
      </c>
      <c r="V4" s="125">
        <v>334.613</v>
      </c>
      <c r="W4" s="125">
        <v>313.77</v>
      </c>
      <c r="X4" s="125">
        <v>324.64400000000001</v>
      </c>
      <c r="Y4" s="125">
        <v>320.35599999999999</v>
      </c>
      <c r="Z4" s="125">
        <v>293.35700000000003</v>
      </c>
      <c r="AA4" s="125">
        <v>310</v>
      </c>
      <c r="AB4" s="125">
        <v>306.47800000000001</v>
      </c>
      <c r="AC4" s="125">
        <v>364.48099999999999</v>
      </c>
      <c r="AD4" s="125">
        <v>293.19400000000002</v>
      </c>
      <c r="AE4" s="125">
        <v>305.911</v>
      </c>
      <c r="AF4" s="125">
        <v>314.95600000000002</v>
      </c>
      <c r="AG4" s="125">
        <v>315.97399999999999</v>
      </c>
      <c r="AH4" s="126">
        <v>328.29300000000001</v>
      </c>
      <c r="AI4" s="173">
        <v>316.137</v>
      </c>
      <c r="AJ4" s="173">
        <v>306.88299999999998</v>
      </c>
      <c r="AK4" s="173">
        <v>304.02300000000002</v>
      </c>
      <c r="AL4" s="173">
        <v>307.42500000000001</v>
      </c>
      <c r="AM4" s="173">
        <v>314.048</v>
      </c>
      <c r="AN4" s="173"/>
      <c r="AO4" s="173"/>
      <c r="AP4" s="173"/>
      <c r="AQ4" s="173"/>
      <c r="AR4" s="173"/>
      <c r="AS4" s="173"/>
      <c r="AT4" s="173"/>
      <c r="AU4" s="173"/>
      <c r="AV4" s="173"/>
      <c r="AW4" s="173"/>
      <c r="AX4" s="173"/>
      <c r="AY4" s="173"/>
    </row>
    <row r="5" spans="1:54" ht="15" x14ac:dyDescent="0.25">
      <c r="A5" s="185">
        <v>43160</v>
      </c>
      <c r="B5" s="163"/>
      <c r="C5" s="163"/>
      <c r="D5" s="166">
        <v>440</v>
      </c>
      <c r="E5" s="124">
        <v>460.952</v>
      </c>
      <c r="F5" s="124">
        <v>455.505</v>
      </c>
      <c r="G5" s="124">
        <v>526.827</v>
      </c>
      <c r="H5" s="125">
        <v>330.44900000000001</v>
      </c>
      <c r="I5" s="125">
        <v>412.96899999999999</v>
      </c>
      <c r="J5" s="125">
        <v>784.08</v>
      </c>
      <c r="K5" s="125">
        <v>451.50400000000002</v>
      </c>
      <c r="L5" s="125">
        <v>351.58499999999998</v>
      </c>
      <c r="M5" s="125">
        <v>498.17200000000003</v>
      </c>
      <c r="N5" s="125">
        <v>444.60599999999999</v>
      </c>
      <c r="O5" s="125">
        <v>392.40100000000001</v>
      </c>
      <c r="P5" s="125">
        <v>456.95100000000002</v>
      </c>
      <c r="Q5" s="125">
        <v>429.12299999999999</v>
      </c>
      <c r="R5" s="125">
        <v>482.67599999999999</v>
      </c>
      <c r="S5" s="125">
        <v>689.62099999999998</v>
      </c>
      <c r="T5" s="125">
        <v>434.16399999999999</v>
      </c>
      <c r="U5" s="125">
        <v>395.92099999999999</v>
      </c>
      <c r="V5" s="125">
        <v>391.82900000000001</v>
      </c>
      <c r="W5" s="125">
        <v>391.61200000000002</v>
      </c>
      <c r="X5" s="125">
        <v>455.78399999999999</v>
      </c>
      <c r="Y5" s="125">
        <v>457.26</v>
      </c>
      <c r="Z5" s="125">
        <v>331.46899999999999</v>
      </c>
      <c r="AA5" s="125">
        <v>485.29399999999998</v>
      </c>
      <c r="AB5" s="125">
        <v>475.87900000000002</v>
      </c>
      <c r="AC5" s="125">
        <v>440</v>
      </c>
      <c r="AD5" s="125">
        <v>375.33600000000001</v>
      </c>
      <c r="AE5" s="125">
        <v>494.488</v>
      </c>
      <c r="AF5" s="125">
        <v>349</v>
      </c>
      <c r="AG5" s="125">
        <v>448.51100000000002</v>
      </c>
      <c r="AH5" s="126">
        <v>417.00400000000002</v>
      </c>
      <c r="AI5" s="173">
        <v>404.23700000000002</v>
      </c>
      <c r="AJ5" s="173">
        <v>423.66500000000002</v>
      </c>
      <c r="AK5" s="173">
        <v>388.98</v>
      </c>
      <c r="AL5" s="173">
        <v>404.46</v>
      </c>
      <c r="AM5" s="173">
        <v>508.92500000000001</v>
      </c>
      <c r="AN5" s="173"/>
      <c r="AO5" s="173"/>
      <c r="AP5" s="173"/>
      <c r="AQ5" s="173"/>
      <c r="AR5" s="173"/>
      <c r="AS5" s="173"/>
      <c r="AT5" s="173"/>
      <c r="AU5" s="173"/>
      <c r="AV5" s="173"/>
      <c r="AW5" s="173"/>
      <c r="AX5" s="173"/>
      <c r="AY5" s="173"/>
    </row>
    <row r="6" spans="1:54" ht="15" x14ac:dyDescent="0.25">
      <c r="A6" s="185">
        <v>43191</v>
      </c>
      <c r="B6" s="163"/>
      <c r="C6" s="163"/>
      <c r="D6" s="166">
        <v>550</v>
      </c>
      <c r="E6" s="124">
        <v>618.18899999999996</v>
      </c>
      <c r="F6" s="124">
        <v>341.56099999999998</v>
      </c>
      <c r="G6" s="124">
        <v>341.64499999999998</v>
      </c>
      <c r="H6" s="125">
        <v>305.79399999999998</v>
      </c>
      <c r="I6" s="125">
        <v>739.96100000000001</v>
      </c>
      <c r="J6" s="125">
        <v>1204.877</v>
      </c>
      <c r="K6" s="125">
        <v>468.70100000000002</v>
      </c>
      <c r="L6" s="125">
        <v>467.06599999999997</v>
      </c>
      <c r="M6" s="125">
        <v>669.22299999999996</v>
      </c>
      <c r="N6" s="125">
        <v>767.74099999999999</v>
      </c>
      <c r="O6" s="125">
        <v>423.678</v>
      </c>
      <c r="P6" s="125">
        <v>707.64700000000005</v>
      </c>
      <c r="Q6" s="125">
        <v>698.12800000000004</v>
      </c>
      <c r="R6" s="125">
        <v>656.34299999999996</v>
      </c>
      <c r="S6" s="125">
        <v>595.596</v>
      </c>
      <c r="T6" s="125">
        <v>550</v>
      </c>
      <c r="U6" s="125">
        <v>448.73200000000003</v>
      </c>
      <c r="V6" s="125">
        <v>629.16700000000003</v>
      </c>
      <c r="W6" s="125">
        <v>405.80599999999998</v>
      </c>
      <c r="X6" s="125">
        <v>720.40499999999997</v>
      </c>
      <c r="Y6" s="125">
        <v>605.62599999999998</v>
      </c>
      <c r="Z6" s="125">
        <v>494.67700000000002</v>
      </c>
      <c r="AA6" s="125">
        <v>625.51199999999994</v>
      </c>
      <c r="AB6" s="125">
        <v>867.37699999999995</v>
      </c>
      <c r="AC6" s="125">
        <v>507.36099999999999</v>
      </c>
      <c r="AD6" s="125">
        <v>658.03099999999995</v>
      </c>
      <c r="AE6" s="125">
        <v>615.976</v>
      </c>
      <c r="AF6" s="125">
        <v>239.2</v>
      </c>
      <c r="AG6" s="125">
        <v>500.35</v>
      </c>
      <c r="AH6" s="126">
        <v>513.70000000000005</v>
      </c>
      <c r="AI6" s="173">
        <v>534.53499999999997</v>
      </c>
      <c r="AJ6" s="173">
        <v>713.00199999999995</v>
      </c>
      <c r="AK6" s="173">
        <v>379.78100000000001</v>
      </c>
      <c r="AL6" s="173">
        <v>385.976</v>
      </c>
      <c r="AM6" s="173">
        <v>442.79</v>
      </c>
      <c r="AN6" s="173"/>
      <c r="AO6" s="173"/>
      <c r="AP6" s="173"/>
      <c r="AQ6" s="173"/>
      <c r="AR6" s="173"/>
      <c r="AS6" s="173"/>
      <c r="AT6" s="173"/>
      <c r="AU6" s="173"/>
      <c r="AV6" s="173"/>
      <c r="AW6" s="173"/>
      <c r="AX6" s="173"/>
      <c r="AY6" s="173"/>
    </row>
    <row r="7" spans="1:54" ht="15" x14ac:dyDescent="0.25">
      <c r="A7" s="185">
        <v>43221</v>
      </c>
      <c r="B7" s="163"/>
      <c r="C7" s="163"/>
      <c r="D7" s="166">
        <v>1050</v>
      </c>
      <c r="E7" s="124">
        <v>1172.7239999999999</v>
      </c>
      <c r="F7" s="124">
        <v>493.03699999999998</v>
      </c>
      <c r="G7" s="124">
        <v>858.77800000000002</v>
      </c>
      <c r="H7" s="125">
        <v>1194.624</v>
      </c>
      <c r="I7" s="125">
        <v>1816.51</v>
      </c>
      <c r="J7" s="125">
        <v>1852.2809999999999</v>
      </c>
      <c r="K7" s="125">
        <v>1340.1279999999999</v>
      </c>
      <c r="L7" s="125">
        <v>672.26700000000005</v>
      </c>
      <c r="M7" s="125">
        <v>754.36400000000003</v>
      </c>
      <c r="N7" s="125">
        <v>783.14499999999998</v>
      </c>
      <c r="O7" s="125">
        <v>726.32100000000003</v>
      </c>
      <c r="P7" s="125">
        <v>1323.069</v>
      </c>
      <c r="Q7" s="125">
        <v>1672.59</v>
      </c>
      <c r="R7" s="125">
        <v>1402.2329999999999</v>
      </c>
      <c r="S7" s="125">
        <v>1569.296</v>
      </c>
      <c r="T7" s="125">
        <v>1131.992</v>
      </c>
      <c r="U7" s="125">
        <v>936.69200000000001</v>
      </c>
      <c r="V7" s="125">
        <v>1058.31</v>
      </c>
      <c r="W7" s="125">
        <v>1050</v>
      </c>
      <c r="X7" s="125">
        <v>1644.05</v>
      </c>
      <c r="Y7" s="125">
        <v>1613.184</v>
      </c>
      <c r="Z7" s="125">
        <v>225.06299999999999</v>
      </c>
      <c r="AA7" s="125">
        <v>1182.8409999999999</v>
      </c>
      <c r="AB7" s="125">
        <v>900.73500000000001</v>
      </c>
      <c r="AC7" s="125">
        <v>1075.9580000000001</v>
      </c>
      <c r="AD7" s="125">
        <v>821.00400000000002</v>
      </c>
      <c r="AE7" s="125">
        <v>1159.3630000000001</v>
      </c>
      <c r="AF7" s="125">
        <v>466.30900000000003</v>
      </c>
      <c r="AG7" s="125">
        <v>1252.1310000000001</v>
      </c>
      <c r="AH7" s="126">
        <v>519.37699999999995</v>
      </c>
      <c r="AI7" s="173">
        <v>989.78899999999999</v>
      </c>
      <c r="AJ7" s="173">
        <v>681.38199999999995</v>
      </c>
      <c r="AK7" s="173">
        <v>867.62599999999998</v>
      </c>
      <c r="AL7" s="173">
        <v>802.87599999999998</v>
      </c>
      <c r="AM7" s="173">
        <v>651.25599999999997</v>
      </c>
      <c r="AN7" s="173"/>
      <c r="AO7" s="173"/>
      <c r="AP7" s="173"/>
      <c r="AQ7" s="173"/>
      <c r="AR7" s="173"/>
      <c r="AS7" s="173"/>
      <c r="AT7" s="173"/>
      <c r="AU7" s="173"/>
      <c r="AV7" s="173"/>
      <c r="AW7" s="173"/>
      <c r="AX7" s="173"/>
      <c r="AY7" s="173"/>
    </row>
    <row r="8" spans="1:54" ht="15" x14ac:dyDescent="0.25">
      <c r="A8" s="185">
        <v>43252</v>
      </c>
      <c r="B8" s="163"/>
      <c r="C8" s="163"/>
      <c r="D8" s="166">
        <v>1400</v>
      </c>
      <c r="E8" s="124">
        <v>1488.134</v>
      </c>
      <c r="F8" s="124">
        <v>1248.489</v>
      </c>
      <c r="G8" s="124">
        <v>3258.7370000000001</v>
      </c>
      <c r="H8" s="125">
        <v>2331.0859999999998</v>
      </c>
      <c r="I8" s="125">
        <v>1460.6289999999999</v>
      </c>
      <c r="J8" s="125">
        <v>2297.7249999999999</v>
      </c>
      <c r="K8" s="125">
        <v>838.17899999999997</v>
      </c>
      <c r="L8" s="125">
        <v>1029.7</v>
      </c>
      <c r="M8" s="125">
        <v>475.25</v>
      </c>
      <c r="N8" s="125">
        <v>1385.5630000000001</v>
      </c>
      <c r="O8" s="125">
        <v>1991.867</v>
      </c>
      <c r="P8" s="125">
        <v>809.38</v>
      </c>
      <c r="Q8" s="125">
        <v>2504.4960000000001</v>
      </c>
      <c r="R8" s="125">
        <v>1025.2329999999999</v>
      </c>
      <c r="S8" s="125">
        <v>3597.8519999999999</v>
      </c>
      <c r="T8" s="125">
        <v>1133.9970000000001</v>
      </c>
      <c r="U8" s="125">
        <v>1400</v>
      </c>
      <c r="V8" s="125">
        <v>1341.8320000000001</v>
      </c>
      <c r="W8" s="125">
        <v>2028.3130000000001</v>
      </c>
      <c r="X8" s="125">
        <v>1208.711</v>
      </c>
      <c r="Y8" s="125">
        <v>944.75400000000002</v>
      </c>
      <c r="Z8" s="125">
        <v>397.45100000000002</v>
      </c>
      <c r="AA8" s="125">
        <v>1913.0139999999999</v>
      </c>
      <c r="AB8" s="125">
        <v>380.46199999999999</v>
      </c>
      <c r="AC8" s="125">
        <v>1462.106</v>
      </c>
      <c r="AD8" s="125">
        <v>588.76800000000003</v>
      </c>
      <c r="AE8" s="125">
        <v>630.54</v>
      </c>
      <c r="AF8" s="125">
        <v>1475.874</v>
      </c>
      <c r="AG8" s="125">
        <v>1426.375</v>
      </c>
      <c r="AH8" s="126">
        <v>1904.1179999999999</v>
      </c>
      <c r="AI8" s="173">
        <v>2651.2139999999999</v>
      </c>
      <c r="AJ8" s="173">
        <v>160.51</v>
      </c>
      <c r="AK8" s="173">
        <v>1102.2180000000001</v>
      </c>
      <c r="AL8" s="173">
        <v>1874.386</v>
      </c>
      <c r="AM8" s="173">
        <v>1523.202</v>
      </c>
      <c r="AN8" s="173"/>
      <c r="AO8" s="173"/>
      <c r="AP8" s="173"/>
      <c r="AQ8" s="173"/>
      <c r="AR8" s="173"/>
      <c r="AS8" s="173"/>
      <c r="AT8" s="173"/>
      <c r="AU8" s="173"/>
      <c r="AV8" s="173"/>
      <c r="AW8" s="173"/>
      <c r="AX8" s="173"/>
      <c r="AY8" s="173"/>
    </row>
    <row r="9" spans="1:54" ht="15" x14ac:dyDescent="0.25">
      <c r="A9" s="185">
        <v>43282</v>
      </c>
      <c r="B9" s="163"/>
      <c r="C9" s="163"/>
      <c r="D9" s="166">
        <v>400</v>
      </c>
      <c r="E9" s="124">
        <v>400</v>
      </c>
      <c r="F9" s="124">
        <v>617.89099999999996</v>
      </c>
      <c r="G9" s="124">
        <v>1479.029</v>
      </c>
      <c r="H9" s="125">
        <v>742.09199999999998</v>
      </c>
      <c r="I9" s="125">
        <v>338.65199999999999</v>
      </c>
      <c r="J9" s="125">
        <v>641.54899999999998</v>
      </c>
      <c r="K9" s="125">
        <v>185.62700000000001</v>
      </c>
      <c r="L9" s="125">
        <v>224.988</v>
      </c>
      <c r="M9" s="125">
        <v>203.21</v>
      </c>
      <c r="N9" s="125">
        <v>494.55200000000002</v>
      </c>
      <c r="O9" s="125">
        <v>603.48699999999997</v>
      </c>
      <c r="P9" s="125">
        <v>220.733</v>
      </c>
      <c r="Q9" s="125">
        <v>766.87</v>
      </c>
      <c r="R9" s="125">
        <v>189.02</v>
      </c>
      <c r="S9" s="125">
        <v>2063.9340000000002</v>
      </c>
      <c r="T9" s="125">
        <v>381.274</v>
      </c>
      <c r="U9" s="125">
        <v>327.96199999999999</v>
      </c>
      <c r="V9" s="125">
        <v>635.62800000000004</v>
      </c>
      <c r="W9" s="125">
        <v>817.98800000000006</v>
      </c>
      <c r="X9" s="125">
        <v>229.03700000000001</v>
      </c>
      <c r="Y9" s="125">
        <v>206.55600000000001</v>
      </c>
      <c r="Z9" s="125">
        <v>117.727</v>
      </c>
      <c r="AA9" s="125">
        <v>386.87099999999998</v>
      </c>
      <c r="AB9" s="125">
        <v>211.40100000000001</v>
      </c>
      <c r="AC9" s="125">
        <v>506.59199999999998</v>
      </c>
      <c r="AD9" s="125">
        <v>106.289</v>
      </c>
      <c r="AE9" s="125">
        <v>143.386</v>
      </c>
      <c r="AF9" s="125">
        <v>640.86500000000001</v>
      </c>
      <c r="AG9" s="125">
        <v>630.55200000000002</v>
      </c>
      <c r="AH9" s="126">
        <v>590.24599999999998</v>
      </c>
      <c r="AI9" s="173">
        <v>1380.2760000000001</v>
      </c>
      <c r="AJ9" s="173">
        <v>74.302000000000007</v>
      </c>
      <c r="AK9" s="173">
        <v>256.06299999999999</v>
      </c>
      <c r="AL9" s="173">
        <v>466.90899999999999</v>
      </c>
      <c r="AM9" s="173">
        <v>410.69200000000001</v>
      </c>
      <c r="AN9" s="173"/>
      <c r="AO9" s="173"/>
      <c r="AP9" s="173"/>
      <c r="AQ9" s="173"/>
      <c r="AR9" s="173"/>
      <c r="AS9" s="173"/>
      <c r="AT9" s="173"/>
      <c r="AU9" s="173"/>
      <c r="AV9" s="173"/>
      <c r="AW9" s="173"/>
      <c r="AX9" s="173"/>
      <c r="AY9" s="173"/>
    </row>
    <row r="10" spans="1:54" ht="15" x14ac:dyDescent="0.25">
      <c r="A10" s="185">
        <v>43313</v>
      </c>
      <c r="B10" s="163"/>
      <c r="C10" s="163"/>
      <c r="D10" s="166">
        <v>290</v>
      </c>
      <c r="E10" s="124">
        <v>256.52600000000001</v>
      </c>
      <c r="F10" s="124">
        <v>453.822</v>
      </c>
      <c r="G10" s="124">
        <v>661.73800000000006</v>
      </c>
      <c r="H10" s="125">
        <v>502.42899999999997</v>
      </c>
      <c r="I10" s="125">
        <v>250.249</v>
      </c>
      <c r="J10" s="125">
        <v>328.041</v>
      </c>
      <c r="K10" s="125">
        <v>251.37799999999999</v>
      </c>
      <c r="L10" s="125">
        <v>193.58600000000001</v>
      </c>
      <c r="M10" s="125">
        <v>241.642</v>
      </c>
      <c r="N10" s="125">
        <v>290</v>
      </c>
      <c r="O10" s="125">
        <v>345.11200000000002</v>
      </c>
      <c r="P10" s="125">
        <v>232.01</v>
      </c>
      <c r="Q10" s="125">
        <v>462.58699999999999</v>
      </c>
      <c r="R10" s="125">
        <v>169.46700000000001</v>
      </c>
      <c r="S10" s="125">
        <v>785.82600000000002</v>
      </c>
      <c r="T10" s="125">
        <v>199.93799999999999</v>
      </c>
      <c r="U10" s="125">
        <v>386.142</v>
      </c>
      <c r="V10" s="125">
        <v>395.471</v>
      </c>
      <c r="W10" s="125">
        <v>557.48</v>
      </c>
      <c r="X10" s="125">
        <v>183.79400000000001</v>
      </c>
      <c r="Y10" s="125">
        <v>231.82599999999999</v>
      </c>
      <c r="Z10" s="125">
        <v>119.78700000000001</v>
      </c>
      <c r="AA10" s="125">
        <v>249.81299999999999</v>
      </c>
      <c r="AB10" s="125">
        <v>181.273</v>
      </c>
      <c r="AC10" s="125">
        <v>296.22300000000001</v>
      </c>
      <c r="AD10" s="125">
        <v>190.078</v>
      </c>
      <c r="AE10" s="125">
        <v>224.244</v>
      </c>
      <c r="AF10" s="125">
        <v>293.47899999999998</v>
      </c>
      <c r="AG10" s="125">
        <v>309.25599999999997</v>
      </c>
      <c r="AH10" s="126">
        <v>384.83100000000002</v>
      </c>
      <c r="AI10" s="173">
        <v>517.15599999999995</v>
      </c>
      <c r="AJ10" s="173">
        <v>133.297</v>
      </c>
      <c r="AK10" s="173">
        <v>292.47500000000002</v>
      </c>
      <c r="AL10" s="173">
        <v>318.63900000000001</v>
      </c>
      <c r="AM10" s="173">
        <v>246.846</v>
      </c>
      <c r="AN10" s="173"/>
      <c r="AO10" s="173"/>
      <c r="AP10" s="173"/>
      <c r="AQ10" s="173"/>
      <c r="AR10" s="173"/>
      <c r="AS10" s="173"/>
      <c r="AT10" s="173"/>
      <c r="AU10" s="173"/>
      <c r="AV10" s="173"/>
      <c r="AW10" s="173"/>
      <c r="AX10" s="173"/>
      <c r="AY10" s="173"/>
    </row>
    <row r="11" spans="1:54" ht="15" x14ac:dyDescent="0.25">
      <c r="A11" s="185">
        <v>43344</v>
      </c>
      <c r="B11" s="163"/>
      <c r="C11" s="163"/>
      <c r="D11" s="166">
        <v>250</v>
      </c>
      <c r="E11" s="124">
        <v>266.02199999999999</v>
      </c>
      <c r="F11" s="124">
        <v>431.04500000000002</v>
      </c>
      <c r="G11" s="124">
        <v>367.62400000000002</v>
      </c>
      <c r="H11" s="125">
        <v>348.05</v>
      </c>
      <c r="I11" s="125">
        <v>299.26</v>
      </c>
      <c r="J11" s="125">
        <v>397.34300000000002</v>
      </c>
      <c r="K11" s="125">
        <v>226.60300000000001</v>
      </c>
      <c r="L11" s="125">
        <v>238.50700000000001</v>
      </c>
      <c r="M11" s="125">
        <v>170.08699999999999</v>
      </c>
      <c r="N11" s="125">
        <v>238.33600000000001</v>
      </c>
      <c r="O11" s="125">
        <v>353.78300000000002</v>
      </c>
      <c r="P11" s="125">
        <v>251.001</v>
      </c>
      <c r="Q11" s="125">
        <v>412.41399999999999</v>
      </c>
      <c r="R11" s="125">
        <v>227.738</v>
      </c>
      <c r="S11" s="125">
        <v>411.88900000000001</v>
      </c>
      <c r="T11" s="125">
        <v>230.709</v>
      </c>
      <c r="U11" s="125">
        <v>396.79300000000001</v>
      </c>
      <c r="V11" s="125">
        <v>276.81799999999998</v>
      </c>
      <c r="W11" s="125">
        <v>395.36599999999999</v>
      </c>
      <c r="X11" s="125">
        <v>228.68199999999999</v>
      </c>
      <c r="Y11" s="125">
        <v>192.779</v>
      </c>
      <c r="Z11" s="125">
        <v>243.48400000000001</v>
      </c>
      <c r="AA11" s="125">
        <v>390.32799999999997</v>
      </c>
      <c r="AB11" s="125">
        <v>237.86199999999999</v>
      </c>
      <c r="AC11" s="125">
        <v>230.756</v>
      </c>
      <c r="AD11" s="125">
        <v>219.86699999999999</v>
      </c>
      <c r="AE11" s="125">
        <v>250</v>
      </c>
      <c r="AF11" s="125">
        <v>246.89</v>
      </c>
      <c r="AG11" s="125">
        <v>212.78299999999999</v>
      </c>
      <c r="AH11" s="126">
        <v>238.98099999999999</v>
      </c>
      <c r="AI11" s="173">
        <v>334.161</v>
      </c>
      <c r="AJ11" s="173">
        <v>139.93100000000001</v>
      </c>
      <c r="AK11" s="173">
        <v>419.33600000000001</v>
      </c>
      <c r="AL11" s="173">
        <v>309.55500000000001</v>
      </c>
      <c r="AM11" s="173">
        <v>230.51400000000001</v>
      </c>
      <c r="AN11" s="173"/>
      <c r="AO11" s="173"/>
      <c r="AP11" s="173"/>
      <c r="AQ11" s="173"/>
      <c r="AR11" s="173"/>
      <c r="AS11" s="173"/>
      <c r="AT11" s="173"/>
      <c r="AU11" s="173"/>
      <c r="AV11" s="173"/>
      <c r="AW11" s="173"/>
      <c r="AX11" s="173"/>
      <c r="AY11" s="173"/>
    </row>
    <row r="12" spans="1:54" ht="15" x14ac:dyDescent="0.25">
      <c r="A12" s="185">
        <v>43374</v>
      </c>
      <c r="B12" s="163"/>
      <c r="C12" s="163"/>
      <c r="D12" s="166">
        <v>379.89</v>
      </c>
      <c r="E12" s="124">
        <v>481.01400000000001</v>
      </c>
      <c r="F12" s="124">
        <v>588.99699999999996</v>
      </c>
      <c r="G12" s="124">
        <v>528.92200000000003</v>
      </c>
      <c r="H12" s="125">
        <v>534.03899999999999</v>
      </c>
      <c r="I12" s="125">
        <v>650.77</v>
      </c>
      <c r="J12" s="125">
        <v>678.33</v>
      </c>
      <c r="K12" s="125">
        <v>276.178</v>
      </c>
      <c r="L12" s="125">
        <v>282.78800000000001</v>
      </c>
      <c r="M12" s="125">
        <v>263.34399999999999</v>
      </c>
      <c r="N12" s="125">
        <v>409.82</v>
      </c>
      <c r="O12" s="125">
        <v>319.512</v>
      </c>
      <c r="P12" s="125">
        <v>253.48</v>
      </c>
      <c r="Q12" s="125">
        <v>458.358</v>
      </c>
      <c r="R12" s="125">
        <v>380.44400000000002</v>
      </c>
      <c r="S12" s="125">
        <v>530.07000000000005</v>
      </c>
      <c r="T12" s="125">
        <v>407.185</v>
      </c>
      <c r="U12" s="125">
        <v>650.16200000000003</v>
      </c>
      <c r="V12" s="125">
        <v>419.95</v>
      </c>
      <c r="W12" s="125">
        <v>343.67</v>
      </c>
      <c r="X12" s="125">
        <v>409.27</v>
      </c>
      <c r="Y12" s="125">
        <v>245.38800000000001</v>
      </c>
      <c r="Z12" s="125">
        <v>330.15499999999997</v>
      </c>
      <c r="AA12" s="125">
        <v>339.08499999999998</v>
      </c>
      <c r="AB12" s="125">
        <v>403.47699999999998</v>
      </c>
      <c r="AC12" s="125">
        <v>450.63099999999997</v>
      </c>
      <c r="AD12" s="125">
        <v>933.19799999999998</v>
      </c>
      <c r="AE12" s="125">
        <v>452.70299999999997</v>
      </c>
      <c r="AF12" s="125">
        <v>297.16399999999999</v>
      </c>
      <c r="AG12" s="125">
        <v>302.98099999999999</v>
      </c>
      <c r="AH12" s="126">
        <v>411.26400000000001</v>
      </c>
      <c r="AI12" s="173">
        <v>468.42099999999999</v>
      </c>
      <c r="AJ12" s="173">
        <v>199.184</v>
      </c>
      <c r="AK12" s="173">
        <v>572.02099999999996</v>
      </c>
      <c r="AL12" s="173">
        <v>561.12</v>
      </c>
      <c r="AM12" s="173">
        <v>277.32600000000002</v>
      </c>
      <c r="AN12" s="173"/>
      <c r="AO12" s="173"/>
      <c r="AP12" s="173"/>
      <c r="AQ12" s="173"/>
      <c r="AR12" s="173"/>
      <c r="AS12" s="173"/>
      <c r="AT12" s="173"/>
      <c r="AU12" s="173"/>
      <c r="AV12" s="173"/>
      <c r="AW12" s="173"/>
      <c r="AX12" s="173"/>
      <c r="AY12" s="173"/>
    </row>
    <row r="13" spans="1:54" ht="15" x14ac:dyDescent="0.25">
      <c r="A13" s="185">
        <v>43405</v>
      </c>
      <c r="B13" s="163"/>
      <c r="C13" s="163"/>
      <c r="D13" s="166">
        <v>411.82</v>
      </c>
      <c r="E13" s="124">
        <v>472.04399999999998</v>
      </c>
      <c r="F13" s="124">
        <v>468.25</v>
      </c>
      <c r="G13" s="124">
        <v>497.27800000000002</v>
      </c>
      <c r="H13" s="125">
        <v>453.95100000000002</v>
      </c>
      <c r="I13" s="125">
        <v>534.30700000000002</v>
      </c>
      <c r="J13" s="125">
        <v>655.12099999999998</v>
      </c>
      <c r="K13" s="125">
        <v>470.50099999999998</v>
      </c>
      <c r="L13" s="125">
        <v>300.87200000000001</v>
      </c>
      <c r="M13" s="125">
        <v>275.18400000000003</v>
      </c>
      <c r="N13" s="125">
        <v>477.31299999999999</v>
      </c>
      <c r="O13" s="125">
        <v>421.56400000000002</v>
      </c>
      <c r="P13" s="125">
        <v>320.90199999999999</v>
      </c>
      <c r="Q13" s="125">
        <v>463.54500000000002</v>
      </c>
      <c r="R13" s="125">
        <v>420.09100000000001</v>
      </c>
      <c r="S13" s="125">
        <v>490.19200000000001</v>
      </c>
      <c r="T13" s="125">
        <v>430.673</v>
      </c>
      <c r="U13" s="125">
        <v>440.26900000000001</v>
      </c>
      <c r="V13" s="125">
        <v>525.00900000000001</v>
      </c>
      <c r="W13" s="125">
        <v>345.82100000000003</v>
      </c>
      <c r="X13" s="125">
        <v>395.6</v>
      </c>
      <c r="Y13" s="125">
        <v>326.32799999999997</v>
      </c>
      <c r="Z13" s="125">
        <v>325.30599999999998</v>
      </c>
      <c r="AA13" s="125">
        <v>369.32100000000003</v>
      </c>
      <c r="AB13" s="125">
        <v>563.41999999999996</v>
      </c>
      <c r="AC13" s="125">
        <v>435.77100000000002</v>
      </c>
      <c r="AD13" s="125">
        <v>507.56400000000002</v>
      </c>
      <c r="AE13" s="125">
        <v>423.32</v>
      </c>
      <c r="AF13" s="125">
        <v>333.82900000000001</v>
      </c>
      <c r="AG13" s="125">
        <v>377.63299999999998</v>
      </c>
      <c r="AH13" s="126">
        <v>432.21699999999998</v>
      </c>
      <c r="AI13" s="173">
        <v>472.36099999999999</v>
      </c>
      <c r="AJ13" s="173">
        <v>255.67</v>
      </c>
      <c r="AK13" s="173">
        <v>499.96199999999999</v>
      </c>
      <c r="AL13" s="173">
        <v>434.286</v>
      </c>
      <c r="AM13" s="173">
        <v>339.15899999999999</v>
      </c>
      <c r="AN13" s="173"/>
      <c r="AO13" s="173"/>
      <c r="AP13" s="173"/>
      <c r="AQ13" s="173"/>
      <c r="AR13" s="173"/>
      <c r="AS13" s="173"/>
      <c r="AT13" s="173"/>
      <c r="AU13" s="173"/>
      <c r="AV13" s="173"/>
      <c r="AW13" s="173"/>
      <c r="AX13" s="173"/>
      <c r="AY13" s="173"/>
    </row>
    <row r="14" spans="1:54" ht="15" x14ac:dyDescent="0.25">
      <c r="A14" s="185">
        <v>43435</v>
      </c>
      <c r="B14" s="163"/>
      <c r="C14" s="163"/>
      <c r="D14" s="166">
        <v>362.53</v>
      </c>
      <c r="E14" s="124">
        <v>382.43</v>
      </c>
      <c r="F14" s="124">
        <v>409.19499999999999</v>
      </c>
      <c r="G14" s="124">
        <v>444.721</v>
      </c>
      <c r="H14" s="125">
        <v>415.21300000000002</v>
      </c>
      <c r="I14" s="125">
        <v>411.48500000000001</v>
      </c>
      <c r="J14" s="125">
        <v>488.63400000000001</v>
      </c>
      <c r="K14" s="125">
        <v>332.21199999999999</v>
      </c>
      <c r="L14" s="125">
        <v>284.32600000000002</v>
      </c>
      <c r="M14" s="125">
        <v>261.34199999999998</v>
      </c>
      <c r="N14" s="125">
        <v>383.38799999999998</v>
      </c>
      <c r="O14" s="125">
        <v>370.13099999999997</v>
      </c>
      <c r="P14" s="125">
        <v>294.726</v>
      </c>
      <c r="Q14" s="125">
        <v>380.87700000000001</v>
      </c>
      <c r="R14" s="125">
        <v>358.63299999999998</v>
      </c>
      <c r="S14" s="125">
        <v>487.34800000000001</v>
      </c>
      <c r="T14" s="125">
        <v>474.983</v>
      </c>
      <c r="U14" s="125">
        <v>354.14499999999998</v>
      </c>
      <c r="V14" s="125">
        <v>431.46699999999998</v>
      </c>
      <c r="W14" s="125">
        <v>336.39499999999998</v>
      </c>
      <c r="X14" s="125">
        <v>317.505</v>
      </c>
      <c r="Y14" s="125">
        <v>312.91899999999998</v>
      </c>
      <c r="Z14" s="125">
        <v>271.80399999999997</v>
      </c>
      <c r="AA14" s="125">
        <v>360.21</v>
      </c>
      <c r="AB14" s="125">
        <v>358.78399999999999</v>
      </c>
      <c r="AC14" s="125">
        <v>345.863</v>
      </c>
      <c r="AD14" s="125">
        <v>371.48</v>
      </c>
      <c r="AE14" s="125">
        <v>404.23</v>
      </c>
      <c r="AF14" s="125">
        <v>339.74599999999998</v>
      </c>
      <c r="AG14" s="125">
        <v>342.416</v>
      </c>
      <c r="AH14" s="126">
        <v>415.59</v>
      </c>
      <c r="AI14" s="173">
        <v>407.654</v>
      </c>
      <c r="AJ14" s="173">
        <v>254.70400000000001</v>
      </c>
      <c r="AK14" s="173">
        <v>372.36500000000001</v>
      </c>
      <c r="AL14" s="173">
        <v>362.81900000000002</v>
      </c>
      <c r="AM14" s="173">
        <v>318.30099999999999</v>
      </c>
      <c r="AN14" s="173"/>
      <c r="AO14" s="173"/>
      <c r="AP14" s="173"/>
      <c r="AQ14" s="173"/>
      <c r="AR14" s="173"/>
      <c r="AS14" s="173"/>
      <c r="AT14" s="173"/>
      <c r="AU14" s="173"/>
      <c r="AV14" s="173"/>
      <c r="AW14" s="173"/>
      <c r="AX14" s="173"/>
      <c r="AY14" s="173"/>
    </row>
    <row r="15" spans="1:54" ht="15" x14ac:dyDescent="0.25">
      <c r="A15" s="185">
        <v>43466</v>
      </c>
      <c r="B15" s="163"/>
      <c r="C15" s="163"/>
      <c r="D15" s="166">
        <v>361.18</v>
      </c>
      <c r="E15" s="124">
        <v>361.69600000000003</v>
      </c>
      <c r="F15" s="124">
        <v>342.20299999999997</v>
      </c>
      <c r="G15" s="124">
        <v>403.18799999999999</v>
      </c>
      <c r="H15" s="125">
        <v>405.185</v>
      </c>
      <c r="I15" s="125">
        <v>339.67399999999998</v>
      </c>
      <c r="J15" s="125">
        <v>380.19600000000003</v>
      </c>
      <c r="K15" s="125">
        <v>290.28199999999998</v>
      </c>
      <c r="L15" s="125">
        <v>263.08</v>
      </c>
      <c r="M15" s="125">
        <v>249.90299999999999</v>
      </c>
      <c r="N15" s="125">
        <v>311.09899999999999</v>
      </c>
      <c r="O15" s="125">
        <v>325.00400000000002</v>
      </c>
      <c r="P15" s="125">
        <v>418.99099999999999</v>
      </c>
      <c r="Q15" s="125">
        <v>345.96100000000001</v>
      </c>
      <c r="R15" s="125">
        <v>335.952</v>
      </c>
      <c r="S15" s="125">
        <v>420.42599999999999</v>
      </c>
      <c r="T15" s="125">
        <v>405.79599999999999</v>
      </c>
      <c r="U15" s="125">
        <v>317.19</v>
      </c>
      <c r="V15" s="125">
        <v>338.48399999999998</v>
      </c>
      <c r="W15" s="125">
        <v>323.75099999999998</v>
      </c>
      <c r="X15" s="125">
        <v>300.75599999999997</v>
      </c>
      <c r="Y15" s="125">
        <v>279.74200000000002</v>
      </c>
      <c r="Z15" s="125">
        <v>239.803</v>
      </c>
      <c r="AA15" s="125">
        <v>322.08300000000003</v>
      </c>
      <c r="AB15" s="125">
        <v>551.49300000000005</v>
      </c>
      <c r="AC15" s="125">
        <v>320.45</v>
      </c>
      <c r="AD15" s="125">
        <v>318.57799999999997</v>
      </c>
      <c r="AE15" s="125">
        <v>327.84800000000001</v>
      </c>
      <c r="AF15" s="125">
        <v>326.60300000000001</v>
      </c>
      <c r="AG15" s="125">
        <v>317.66000000000003</v>
      </c>
      <c r="AH15" s="126">
        <v>376.101</v>
      </c>
      <c r="AI15" s="173">
        <v>371.15300000000002</v>
      </c>
      <c r="AJ15" s="173">
        <v>237.768</v>
      </c>
      <c r="AK15" s="173">
        <v>300.267</v>
      </c>
      <c r="AL15" s="173">
        <v>326.80500000000001</v>
      </c>
      <c r="AM15" s="173">
        <v>317.07</v>
      </c>
      <c r="AN15" s="173"/>
      <c r="AO15" s="173"/>
      <c r="AP15" s="173"/>
      <c r="AQ15" s="173"/>
      <c r="AR15" s="173"/>
      <c r="AS15" s="173"/>
      <c r="AT15" s="173"/>
      <c r="AU15" s="173"/>
      <c r="AV15" s="173"/>
      <c r="AW15" s="173"/>
      <c r="AX15" s="173"/>
      <c r="AY15" s="173"/>
    </row>
    <row r="16" spans="1:54" ht="15" x14ac:dyDescent="0.25">
      <c r="A16" s="185">
        <v>43497</v>
      </c>
      <c r="B16" s="163"/>
      <c r="C16" s="163"/>
      <c r="D16" s="166">
        <v>392.99</v>
      </c>
      <c r="E16" s="124">
        <v>301.86099999999999</v>
      </c>
      <c r="F16" s="124">
        <v>315.601</v>
      </c>
      <c r="G16" s="124">
        <v>332.03699999999998</v>
      </c>
      <c r="H16" s="125">
        <v>314.572</v>
      </c>
      <c r="I16" s="125">
        <v>415.70100000000002</v>
      </c>
      <c r="J16" s="125">
        <v>395.61900000000003</v>
      </c>
      <c r="K16" s="125">
        <v>275.05599999999998</v>
      </c>
      <c r="L16" s="125">
        <v>257.20800000000003</v>
      </c>
      <c r="M16" s="125">
        <v>221.28700000000001</v>
      </c>
      <c r="N16" s="125">
        <v>281.88400000000001</v>
      </c>
      <c r="O16" s="125">
        <v>333.25099999999998</v>
      </c>
      <c r="P16" s="125">
        <v>500.61900000000003</v>
      </c>
      <c r="Q16" s="125">
        <v>309.86</v>
      </c>
      <c r="R16" s="125">
        <v>340.34</v>
      </c>
      <c r="S16" s="125">
        <v>392.815</v>
      </c>
      <c r="T16" s="125">
        <v>360.06700000000001</v>
      </c>
      <c r="U16" s="125">
        <v>311.52100000000002</v>
      </c>
      <c r="V16" s="125">
        <v>328.12599999999998</v>
      </c>
      <c r="W16" s="125">
        <v>333.37200000000001</v>
      </c>
      <c r="X16" s="125">
        <v>276.17899999999997</v>
      </c>
      <c r="Y16" s="125">
        <v>225.03299999999999</v>
      </c>
      <c r="Z16" s="125">
        <v>252.059</v>
      </c>
      <c r="AA16" s="125">
        <v>279.31299999999999</v>
      </c>
      <c r="AB16" s="125">
        <v>522.404</v>
      </c>
      <c r="AC16" s="125">
        <v>266.56799999999998</v>
      </c>
      <c r="AD16" s="125">
        <v>319.09100000000001</v>
      </c>
      <c r="AE16" s="125">
        <v>297.346</v>
      </c>
      <c r="AF16" s="125">
        <v>310.21100000000001</v>
      </c>
      <c r="AG16" s="125">
        <v>344.024</v>
      </c>
      <c r="AH16" s="126">
        <v>326.99900000000002</v>
      </c>
      <c r="AI16" s="173">
        <v>323.774</v>
      </c>
      <c r="AJ16" s="173">
        <v>241.44499999999999</v>
      </c>
      <c r="AK16" s="173">
        <v>277.81400000000002</v>
      </c>
      <c r="AL16" s="173">
        <v>380.17</v>
      </c>
      <c r="AM16" s="173">
        <v>254.45099999999999</v>
      </c>
      <c r="AN16" s="173"/>
      <c r="AO16" s="173"/>
      <c r="AP16" s="173"/>
      <c r="AQ16" s="173"/>
      <c r="AR16" s="173"/>
      <c r="AS16" s="173"/>
      <c r="AT16" s="173"/>
      <c r="AU16" s="173"/>
      <c r="AV16" s="173"/>
      <c r="AW16" s="173"/>
      <c r="AX16" s="173"/>
      <c r="AY16" s="173"/>
    </row>
    <row r="17" spans="1:51" ht="15" x14ac:dyDescent="0.25">
      <c r="A17" s="185">
        <v>43525</v>
      </c>
      <c r="B17" s="163"/>
      <c r="C17" s="163"/>
      <c r="D17" s="166">
        <v>665.38</v>
      </c>
      <c r="E17" s="124">
        <v>543.02700000000004</v>
      </c>
      <c r="F17" s="124">
        <v>654.25099999999998</v>
      </c>
      <c r="G17" s="124">
        <v>401.63200000000001</v>
      </c>
      <c r="H17" s="125">
        <v>575.07500000000005</v>
      </c>
      <c r="I17" s="125">
        <v>1096.28</v>
      </c>
      <c r="J17" s="125">
        <v>619.79999999999995</v>
      </c>
      <c r="K17" s="125">
        <v>377.73099999999999</v>
      </c>
      <c r="L17" s="125">
        <v>558.59199999999998</v>
      </c>
      <c r="M17" s="125">
        <v>335.65800000000002</v>
      </c>
      <c r="N17" s="125">
        <v>429.90800000000002</v>
      </c>
      <c r="O17" s="125">
        <v>551.50800000000004</v>
      </c>
      <c r="P17" s="125">
        <v>584.01599999999996</v>
      </c>
      <c r="Q17" s="125">
        <v>523.44399999999996</v>
      </c>
      <c r="R17" s="125">
        <v>978.81600000000003</v>
      </c>
      <c r="S17" s="125">
        <v>572.38800000000003</v>
      </c>
      <c r="T17" s="125">
        <v>730.822</v>
      </c>
      <c r="U17" s="125">
        <v>402.76900000000001</v>
      </c>
      <c r="V17" s="125">
        <v>446.024</v>
      </c>
      <c r="W17" s="125">
        <v>447.10500000000002</v>
      </c>
      <c r="X17" s="125">
        <v>464.43299999999999</v>
      </c>
      <c r="Y17" s="125">
        <v>258.78399999999999</v>
      </c>
      <c r="Z17" s="125">
        <v>429.57799999999997</v>
      </c>
      <c r="AA17" s="125">
        <v>601.78300000000002</v>
      </c>
      <c r="AB17" s="125">
        <v>719.18299999999999</v>
      </c>
      <c r="AC17" s="125">
        <v>367.39299999999997</v>
      </c>
      <c r="AD17" s="125">
        <v>722.62199999999996</v>
      </c>
      <c r="AE17" s="125">
        <v>393.59800000000001</v>
      </c>
      <c r="AF17" s="125">
        <v>525.46400000000006</v>
      </c>
      <c r="AG17" s="125">
        <v>478.63400000000001</v>
      </c>
      <c r="AH17" s="126">
        <v>492.13099999999997</v>
      </c>
      <c r="AI17" s="173">
        <v>474.44299999999998</v>
      </c>
      <c r="AJ17" s="173">
        <v>308.76400000000001</v>
      </c>
      <c r="AK17" s="173">
        <v>432.20699999999999</v>
      </c>
      <c r="AL17" s="173">
        <v>577.25</v>
      </c>
      <c r="AM17" s="173">
        <v>380.89800000000002</v>
      </c>
      <c r="AN17" s="173"/>
      <c r="AO17" s="173"/>
      <c r="AP17" s="173"/>
      <c r="AQ17" s="173"/>
      <c r="AR17" s="173"/>
      <c r="AS17" s="173"/>
      <c r="AT17" s="173"/>
      <c r="AU17" s="173"/>
      <c r="AV17" s="173"/>
      <c r="AW17" s="173"/>
      <c r="AX17" s="173"/>
      <c r="AY17" s="173"/>
    </row>
    <row r="18" spans="1:51" ht="15" x14ac:dyDescent="0.25">
      <c r="A18" s="185">
        <v>43556</v>
      </c>
      <c r="B18" s="163"/>
      <c r="C18" s="163"/>
      <c r="D18" s="166">
        <v>1055.51</v>
      </c>
      <c r="E18" s="124">
        <v>581.88199999999995</v>
      </c>
      <c r="F18" s="124">
        <v>639.15700000000004</v>
      </c>
      <c r="G18" s="124">
        <v>743.96699999999998</v>
      </c>
      <c r="H18" s="125">
        <v>1456.675</v>
      </c>
      <c r="I18" s="125">
        <v>2084.0970000000002</v>
      </c>
      <c r="J18" s="125">
        <v>929.81600000000003</v>
      </c>
      <c r="K18" s="125">
        <v>645.11300000000006</v>
      </c>
      <c r="L18" s="125">
        <v>1002.245</v>
      </c>
      <c r="M18" s="125">
        <v>600.84799999999996</v>
      </c>
      <c r="N18" s="125">
        <v>534.38099999999997</v>
      </c>
      <c r="O18" s="125">
        <v>956.84799999999996</v>
      </c>
      <c r="P18" s="125">
        <v>1406.59</v>
      </c>
      <c r="Q18" s="125">
        <v>775.00099999999998</v>
      </c>
      <c r="R18" s="125">
        <v>782.92499999999995</v>
      </c>
      <c r="S18" s="125">
        <v>919.27499999999998</v>
      </c>
      <c r="T18" s="125">
        <v>1309.9290000000001</v>
      </c>
      <c r="U18" s="125">
        <v>842.20699999999999</v>
      </c>
      <c r="V18" s="125">
        <v>537.13099999999997</v>
      </c>
      <c r="W18" s="125">
        <v>675.95399999999995</v>
      </c>
      <c r="X18" s="125">
        <v>718.22799999999995</v>
      </c>
      <c r="Y18" s="125">
        <v>445.298</v>
      </c>
      <c r="Z18" s="125">
        <v>535.07299999999998</v>
      </c>
      <c r="AA18" s="125">
        <v>1336.575</v>
      </c>
      <c r="AB18" s="125">
        <v>1230.943</v>
      </c>
      <c r="AC18" s="125">
        <v>932.50699999999995</v>
      </c>
      <c r="AD18" s="125">
        <v>958.42499999999995</v>
      </c>
      <c r="AE18" s="125">
        <v>705.02</v>
      </c>
      <c r="AF18" s="125">
        <v>641.55700000000002</v>
      </c>
      <c r="AG18" s="125">
        <v>675.60699999999997</v>
      </c>
      <c r="AH18" s="126">
        <v>1051.3800000000001</v>
      </c>
      <c r="AI18" s="173">
        <v>885.14499999999998</v>
      </c>
      <c r="AJ18" s="173">
        <v>338.22300000000001</v>
      </c>
      <c r="AK18" s="173">
        <v>590.67499999999995</v>
      </c>
      <c r="AL18" s="173">
        <v>568.20899999999995</v>
      </c>
      <c r="AM18" s="173">
        <v>444.19799999999998</v>
      </c>
      <c r="AN18" s="173"/>
      <c r="AO18" s="173"/>
      <c r="AP18" s="173"/>
      <c r="AQ18" s="173"/>
      <c r="AR18" s="173"/>
      <c r="AS18" s="173"/>
      <c r="AT18" s="173"/>
      <c r="AU18" s="173"/>
      <c r="AV18" s="173"/>
      <c r="AW18" s="173"/>
      <c r="AX18" s="173"/>
      <c r="AY18" s="173"/>
    </row>
    <row r="19" spans="1:51" ht="15" x14ac:dyDescent="0.25">
      <c r="A19" s="185">
        <v>43586</v>
      </c>
      <c r="B19" s="163"/>
      <c r="C19" s="163"/>
      <c r="D19" s="166">
        <v>2342.9899999999998</v>
      </c>
      <c r="E19" s="124">
        <v>1829.261</v>
      </c>
      <c r="F19" s="124">
        <v>1956.3440000000001</v>
      </c>
      <c r="G19" s="124">
        <v>3793.8130000000001</v>
      </c>
      <c r="H19" s="125">
        <v>3626.7840000000001</v>
      </c>
      <c r="I19" s="125">
        <v>3231.1990000000001</v>
      </c>
      <c r="J19" s="125">
        <v>2579.723</v>
      </c>
      <c r="K19" s="125">
        <v>1090.7239999999999</v>
      </c>
      <c r="L19" s="125">
        <v>1358.86</v>
      </c>
      <c r="M19" s="125">
        <v>624.30899999999997</v>
      </c>
      <c r="N19" s="125">
        <v>1149.8240000000001</v>
      </c>
      <c r="O19" s="125">
        <v>1789.6130000000001</v>
      </c>
      <c r="P19" s="125">
        <v>3285.5439999999999</v>
      </c>
      <c r="Q19" s="125">
        <v>1790.5630000000001</v>
      </c>
      <c r="R19" s="125">
        <v>2198.366</v>
      </c>
      <c r="S19" s="125">
        <v>2892.5279999999998</v>
      </c>
      <c r="T19" s="125">
        <v>3630.5479999999998</v>
      </c>
      <c r="U19" s="125">
        <v>2230.855</v>
      </c>
      <c r="V19" s="125">
        <v>1763.703</v>
      </c>
      <c r="W19" s="125">
        <v>1731.307</v>
      </c>
      <c r="X19" s="125">
        <v>2089.0720000000001</v>
      </c>
      <c r="Y19" s="125">
        <v>195.577</v>
      </c>
      <c r="Z19" s="125">
        <v>1242.4549999999999</v>
      </c>
      <c r="AA19" s="125">
        <v>1644.079</v>
      </c>
      <c r="AB19" s="125">
        <v>2616.8069999999998</v>
      </c>
      <c r="AC19" s="125">
        <v>2143.8389999999999</v>
      </c>
      <c r="AD19" s="125">
        <v>1829.463</v>
      </c>
      <c r="AE19" s="125">
        <v>2062.08</v>
      </c>
      <c r="AF19" s="125">
        <v>2257.8359999999998</v>
      </c>
      <c r="AG19" s="125">
        <v>809.404</v>
      </c>
      <c r="AH19" s="126">
        <v>2205.41</v>
      </c>
      <c r="AI19" s="173">
        <v>1039.9929999999999</v>
      </c>
      <c r="AJ19" s="173">
        <v>634.14200000000005</v>
      </c>
      <c r="AK19" s="173">
        <v>1700.4190000000001</v>
      </c>
      <c r="AL19" s="173">
        <v>1132.0519999999999</v>
      </c>
      <c r="AM19" s="173">
        <v>774.65300000000002</v>
      </c>
      <c r="AN19" s="173"/>
      <c r="AO19" s="173"/>
      <c r="AP19" s="173"/>
      <c r="AQ19" s="173"/>
      <c r="AR19" s="173"/>
      <c r="AS19" s="173"/>
      <c r="AT19" s="173"/>
      <c r="AU19" s="173"/>
      <c r="AV19" s="173"/>
      <c r="AW19" s="173"/>
      <c r="AX19" s="173"/>
      <c r="AY19" s="173"/>
    </row>
    <row r="20" spans="1:51" ht="15" x14ac:dyDescent="0.25">
      <c r="A20" s="185">
        <v>43617</v>
      </c>
      <c r="B20" s="163"/>
      <c r="C20" s="163"/>
      <c r="D20" s="166">
        <v>2666.05</v>
      </c>
      <c r="E20" s="124">
        <v>3405.5059999999999</v>
      </c>
      <c r="F20" s="124">
        <v>5793.4539999999997</v>
      </c>
      <c r="G20" s="124">
        <v>6151.3230000000003</v>
      </c>
      <c r="H20" s="125">
        <v>3643.3389999999999</v>
      </c>
      <c r="I20" s="125">
        <v>4502.607</v>
      </c>
      <c r="J20" s="125">
        <v>1840.662</v>
      </c>
      <c r="K20" s="125">
        <v>1906.8340000000001</v>
      </c>
      <c r="L20" s="125">
        <v>1196.5360000000001</v>
      </c>
      <c r="M20" s="125">
        <v>1495.537</v>
      </c>
      <c r="N20" s="125">
        <v>2720.837</v>
      </c>
      <c r="O20" s="125">
        <v>1266.443</v>
      </c>
      <c r="P20" s="125">
        <v>4840.9709999999995</v>
      </c>
      <c r="Q20" s="125">
        <v>1588.789</v>
      </c>
      <c r="R20" s="125">
        <v>4999.9340000000002</v>
      </c>
      <c r="S20" s="125">
        <v>2961.6559999999999</v>
      </c>
      <c r="T20" s="125">
        <v>5065.665</v>
      </c>
      <c r="U20" s="125">
        <v>2453.13</v>
      </c>
      <c r="V20" s="125">
        <v>3407.248</v>
      </c>
      <c r="W20" s="125">
        <v>1455.0239999999999</v>
      </c>
      <c r="X20" s="125">
        <v>1642.635</v>
      </c>
      <c r="Y20" s="125">
        <v>332.78899999999999</v>
      </c>
      <c r="Z20" s="125">
        <v>2403.2159999999999</v>
      </c>
      <c r="AA20" s="125">
        <v>1071.8330000000001</v>
      </c>
      <c r="AB20" s="125">
        <v>3759.3159999999998</v>
      </c>
      <c r="AC20" s="125">
        <v>2014.989</v>
      </c>
      <c r="AD20" s="125">
        <v>1271.5419999999999</v>
      </c>
      <c r="AE20" s="125">
        <v>4029.42</v>
      </c>
      <c r="AF20" s="125">
        <v>2646.4160000000002</v>
      </c>
      <c r="AG20" s="125">
        <v>2564.3780000000002</v>
      </c>
      <c r="AH20" s="126">
        <v>5442.348</v>
      </c>
      <c r="AI20" s="173">
        <v>361.37599999999998</v>
      </c>
      <c r="AJ20" s="173">
        <v>1089.924</v>
      </c>
      <c r="AK20" s="173">
        <v>3281.078</v>
      </c>
      <c r="AL20" s="173">
        <v>2349.8319999999999</v>
      </c>
      <c r="AM20" s="173">
        <v>1150.25</v>
      </c>
      <c r="AN20" s="173"/>
      <c r="AO20" s="173"/>
      <c r="AP20" s="173"/>
      <c r="AQ20" s="173"/>
      <c r="AR20" s="173"/>
      <c r="AS20" s="173"/>
      <c r="AT20" s="173"/>
      <c r="AU20" s="173"/>
      <c r="AV20" s="173"/>
      <c r="AW20" s="173"/>
      <c r="AX20" s="173"/>
      <c r="AY20" s="173"/>
    </row>
    <row r="21" spans="1:51" ht="15" x14ac:dyDescent="0.25">
      <c r="A21" s="185">
        <v>43647</v>
      </c>
      <c r="B21" s="163"/>
      <c r="C21" s="163"/>
      <c r="D21" s="166">
        <v>1090.8399999999999</v>
      </c>
      <c r="E21" s="124">
        <v>2218.9430000000002</v>
      </c>
      <c r="F21" s="124">
        <v>3441.0859999999998</v>
      </c>
      <c r="G21" s="124">
        <v>2550.5859999999998</v>
      </c>
      <c r="H21" s="125">
        <v>1142.643</v>
      </c>
      <c r="I21" s="125">
        <v>1793.88</v>
      </c>
      <c r="J21" s="125">
        <v>602.82799999999997</v>
      </c>
      <c r="K21" s="125">
        <v>618.84500000000003</v>
      </c>
      <c r="L21" s="125">
        <v>534.59799999999996</v>
      </c>
      <c r="M21" s="125">
        <v>713.34</v>
      </c>
      <c r="N21" s="125">
        <v>1133.125</v>
      </c>
      <c r="O21" s="125">
        <v>476.93200000000002</v>
      </c>
      <c r="P21" s="125">
        <v>2083.3150000000001</v>
      </c>
      <c r="Q21" s="125">
        <v>377.12400000000002</v>
      </c>
      <c r="R21" s="125">
        <v>4231.0150000000003</v>
      </c>
      <c r="S21" s="125">
        <v>1230.6659999999999</v>
      </c>
      <c r="T21" s="125">
        <v>1895.434</v>
      </c>
      <c r="U21" s="125">
        <v>1432.5530000000001</v>
      </c>
      <c r="V21" s="125">
        <v>1924.3019999999999</v>
      </c>
      <c r="W21" s="125">
        <v>334.01299999999998</v>
      </c>
      <c r="X21" s="125">
        <v>401.03199999999998</v>
      </c>
      <c r="Y21" s="125">
        <v>85.873999999999995</v>
      </c>
      <c r="Z21" s="125">
        <v>627.25400000000002</v>
      </c>
      <c r="AA21" s="125">
        <v>492.024</v>
      </c>
      <c r="AB21" s="125">
        <v>1689.461</v>
      </c>
      <c r="AC21" s="125">
        <v>515.28700000000003</v>
      </c>
      <c r="AD21" s="125">
        <v>398.65499999999997</v>
      </c>
      <c r="AE21" s="125">
        <v>2028.931</v>
      </c>
      <c r="AF21" s="125">
        <v>1571.99</v>
      </c>
      <c r="AG21" s="125">
        <v>917.48699999999997</v>
      </c>
      <c r="AH21" s="126">
        <v>3890.645</v>
      </c>
      <c r="AI21" s="173">
        <v>127.33</v>
      </c>
      <c r="AJ21" s="173">
        <v>304.83100000000002</v>
      </c>
      <c r="AK21" s="173">
        <v>1038.5350000000001</v>
      </c>
      <c r="AL21" s="173">
        <v>865.13300000000004</v>
      </c>
      <c r="AM21" s="173">
        <v>378.08600000000001</v>
      </c>
      <c r="AN21" s="173"/>
      <c r="AO21" s="173"/>
      <c r="AP21" s="173"/>
      <c r="AQ21" s="173"/>
      <c r="AR21" s="173"/>
      <c r="AS21" s="173"/>
      <c r="AT21" s="173"/>
      <c r="AU21" s="173"/>
      <c r="AV21" s="173"/>
      <c r="AW21" s="173"/>
      <c r="AX21" s="173"/>
      <c r="AY21" s="173"/>
    </row>
    <row r="22" spans="1:51" ht="15" x14ac:dyDescent="0.25">
      <c r="A22" s="185">
        <v>43678</v>
      </c>
      <c r="B22" s="163"/>
      <c r="C22" s="163"/>
      <c r="D22" s="166">
        <v>499.88</v>
      </c>
      <c r="E22" s="124">
        <v>916.89499999999998</v>
      </c>
      <c r="F22" s="124">
        <v>1069.7139999999999</v>
      </c>
      <c r="G22" s="124">
        <v>1010.138</v>
      </c>
      <c r="H22" s="125">
        <v>502.04199999999997</v>
      </c>
      <c r="I22" s="125">
        <v>596.36800000000005</v>
      </c>
      <c r="J22" s="125">
        <v>421.51799999999997</v>
      </c>
      <c r="K22" s="125">
        <v>317.85700000000003</v>
      </c>
      <c r="L22" s="125">
        <v>393.35</v>
      </c>
      <c r="M22" s="125">
        <v>312.94</v>
      </c>
      <c r="N22" s="125">
        <v>465.173</v>
      </c>
      <c r="O22" s="125">
        <v>346.63799999999998</v>
      </c>
      <c r="P22" s="125">
        <v>794.447</v>
      </c>
      <c r="Q22" s="125">
        <v>242.72800000000001</v>
      </c>
      <c r="R22" s="125">
        <v>1186.2349999999999</v>
      </c>
      <c r="S22" s="125">
        <v>431.685</v>
      </c>
      <c r="T22" s="125">
        <v>952.39300000000003</v>
      </c>
      <c r="U22" s="125">
        <v>587.92100000000005</v>
      </c>
      <c r="V22" s="125">
        <v>845.654</v>
      </c>
      <c r="W22" s="125">
        <v>218.40100000000001</v>
      </c>
      <c r="X22" s="125">
        <v>321.70699999999999</v>
      </c>
      <c r="Y22" s="125">
        <v>109.2</v>
      </c>
      <c r="Z22" s="125">
        <v>299.16500000000002</v>
      </c>
      <c r="AA22" s="125">
        <v>283.49</v>
      </c>
      <c r="AB22" s="125">
        <v>598.61199999999997</v>
      </c>
      <c r="AC22" s="125">
        <v>360.58600000000001</v>
      </c>
      <c r="AD22" s="125">
        <v>354.46300000000002</v>
      </c>
      <c r="AE22" s="125">
        <v>630.53499999999997</v>
      </c>
      <c r="AF22" s="125">
        <v>516.50300000000004</v>
      </c>
      <c r="AG22" s="125">
        <v>472.79</v>
      </c>
      <c r="AH22" s="126">
        <v>964.49800000000005</v>
      </c>
      <c r="AI22" s="173">
        <v>173.79599999999999</v>
      </c>
      <c r="AJ22" s="173">
        <v>313.28500000000003</v>
      </c>
      <c r="AK22" s="173">
        <v>494.26299999999998</v>
      </c>
      <c r="AL22" s="173">
        <v>364.33800000000002</v>
      </c>
      <c r="AM22" s="173">
        <v>227.01400000000001</v>
      </c>
      <c r="AN22" s="173"/>
      <c r="AO22" s="173"/>
      <c r="AP22" s="173"/>
      <c r="AQ22" s="173"/>
      <c r="AR22" s="173"/>
      <c r="AS22" s="173"/>
      <c r="AT22" s="173"/>
      <c r="AU22" s="173"/>
      <c r="AV22" s="173"/>
      <c r="AW22" s="173"/>
      <c r="AX22" s="173"/>
      <c r="AY22" s="173"/>
    </row>
    <row r="23" spans="1:51" ht="15" x14ac:dyDescent="0.25">
      <c r="A23" s="185">
        <v>43709</v>
      </c>
      <c r="B23" s="163"/>
      <c r="C23" s="163"/>
      <c r="D23" s="166">
        <v>408.21</v>
      </c>
      <c r="E23" s="124">
        <v>752.20600000000002</v>
      </c>
      <c r="F23" s="124">
        <v>592.52200000000005</v>
      </c>
      <c r="G23" s="124">
        <v>662.053</v>
      </c>
      <c r="H23" s="125">
        <v>518.38599999999997</v>
      </c>
      <c r="I23" s="125">
        <v>632.97</v>
      </c>
      <c r="J23" s="125">
        <v>374.89100000000002</v>
      </c>
      <c r="K23" s="125">
        <v>369.92</v>
      </c>
      <c r="L23" s="125">
        <v>276.87599999999998</v>
      </c>
      <c r="M23" s="125">
        <v>269.94600000000003</v>
      </c>
      <c r="N23" s="125">
        <v>483.80599999999998</v>
      </c>
      <c r="O23" s="125">
        <v>370.53699999999998</v>
      </c>
      <c r="P23" s="125">
        <v>713.14499999999998</v>
      </c>
      <c r="Q23" s="125">
        <v>324.01600000000002</v>
      </c>
      <c r="R23" s="125">
        <v>612.15</v>
      </c>
      <c r="S23" s="125">
        <v>417.51100000000002</v>
      </c>
      <c r="T23" s="125">
        <v>801.65800000000002</v>
      </c>
      <c r="U23" s="125">
        <v>427.90199999999999</v>
      </c>
      <c r="V23" s="125">
        <v>584.69000000000005</v>
      </c>
      <c r="W23" s="125">
        <v>288.779</v>
      </c>
      <c r="X23" s="125">
        <v>275.82499999999999</v>
      </c>
      <c r="Y23" s="125">
        <v>279.12599999999998</v>
      </c>
      <c r="Z23" s="125">
        <v>489.25</v>
      </c>
      <c r="AA23" s="125">
        <v>368.74900000000002</v>
      </c>
      <c r="AB23" s="125">
        <v>442.49299999999999</v>
      </c>
      <c r="AC23" s="125">
        <v>369.78300000000002</v>
      </c>
      <c r="AD23" s="125">
        <v>374.21499999999997</v>
      </c>
      <c r="AE23" s="125">
        <v>481.721</v>
      </c>
      <c r="AF23" s="125">
        <v>342.66899999999998</v>
      </c>
      <c r="AG23" s="125">
        <v>318.30799999999999</v>
      </c>
      <c r="AH23" s="126">
        <v>595.36199999999997</v>
      </c>
      <c r="AI23" s="173">
        <v>188.249</v>
      </c>
      <c r="AJ23" s="173">
        <v>505.19499999999999</v>
      </c>
      <c r="AK23" s="173">
        <v>472.36900000000003</v>
      </c>
      <c r="AL23" s="173">
        <v>326.17599999999999</v>
      </c>
      <c r="AM23" s="173">
        <v>277.60599999999999</v>
      </c>
      <c r="AN23" s="173"/>
      <c r="AO23" s="173"/>
      <c r="AP23" s="173"/>
      <c r="AQ23" s="173"/>
      <c r="AR23" s="173"/>
      <c r="AS23" s="173"/>
      <c r="AT23" s="173"/>
      <c r="AU23" s="173"/>
      <c r="AV23" s="173"/>
      <c r="AW23" s="173"/>
      <c r="AX23" s="173"/>
      <c r="AY23" s="173"/>
    </row>
    <row r="24" spans="1:51" ht="15" x14ac:dyDescent="0.25">
      <c r="A24" s="185">
        <v>43739</v>
      </c>
      <c r="B24" s="163"/>
      <c r="C24" s="163"/>
      <c r="D24" s="166">
        <v>512.25</v>
      </c>
      <c r="E24" s="124">
        <v>758.93299999999999</v>
      </c>
      <c r="F24" s="124">
        <v>664.82399999999996</v>
      </c>
      <c r="G24" s="124">
        <v>748.48099999999999</v>
      </c>
      <c r="H24" s="125">
        <v>823.89300000000003</v>
      </c>
      <c r="I24" s="125">
        <v>835.67600000000004</v>
      </c>
      <c r="J24" s="125">
        <v>350.279</v>
      </c>
      <c r="K24" s="125">
        <v>343.52800000000002</v>
      </c>
      <c r="L24" s="125">
        <v>330.154</v>
      </c>
      <c r="M24" s="125">
        <v>386.76400000000001</v>
      </c>
      <c r="N24" s="125">
        <v>352.42500000000001</v>
      </c>
      <c r="O24" s="125">
        <v>295.58499999999998</v>
      </c>
      <c r="P24" s="125">
        <v>615.47799999999995</v>
      </c>
      <c r="Q24" s="125">
        <v>409.39600000000002</v>
      </c>
      <c r="R24" s="125">
        <v>617.71900000000005</v>
      </c>
      <c r="S24" s="125">
        <v>534.86</v>
      </c>
      <c r="T24" s="125">
        <v>960.08900000000006</v>
      </c>
      <c r="U24" s="125">
        <v>497.34899999999999</v>
      </c>
      <c r="V24" s="125">
        <v>410.01600000000002</v>
      </c>
      <c r="W24" s="125">
        <v>416.07499999999999</v>
      </c>
      <c r="X24" s="125">
        <v>279.18099999999998</v>
      </c>
      <c r="Y24" s="125">
        <v>307.572</v>
      </c>
      <c r="Z24" s="125">
        <v>336.98500000000001</v>
      </c>
      <c r="AA24" s="125">
        <v>483.68799999999999</v>
      </c>
      <c r="AB24" s="125">
        <v>617</v>
      </c>
      <c r="AC24" s="125">
        <v>1062.9010000000001</v>
      </c>
      <c r="AD24" s="125">
        <v>517.06299999999999</v>
      </c>
      <c r="AE24" s="125">
        <v>442.33</v>
      </c>
      <c r="AF24" s="125">
        <v>370.51100000000002</v>
      </c>
      <c r="AG24" s="125">
        <v>439.57799999999997</v>
      </c>
      <c r="AH24" s="126">
        <v>631.20699999999999</v>
      </c>
      <c r="AI24" s="173">
        <v>220.155</v>
      </c>
      <c r="AJ24" s="173">
        <v>566.67700000000002</v>
      </c>
      <c r="AK24" s="173">
        <v>655.61099999999999</v>
      </c>
      <c r="AL24" s="173">
        <v>304.55700000000002</v>
      </c>
      <c r="AM24" s="173">
        <v>436.14499999999998</v>
      </c>
      <c r="AN24" s="173"/>
      <c r="AO24" s="173"/>
      <c r="AP24" s="173"/>
      <c r="AQ24" s="173"/>
      <c r="AR24" s="173"/>
      <c r="AS24" s="173"/>
      <c r="AT24" s="173"/>
      <c r="AU24" s="173"/>
      <c r="AV24" s="173"/>
      <c r="AW24" s="173"/>
      <c r="AX24" s="173"/>
      <c r="AY24" s="173"/>
    </row>
    <row r="25" spans="1:51" ht="15" x14ac:dyDescent="0.25">
      <c r="A25" s="185">
        <v>43770</v>
      </c>
      <c r="B25" s="163"/>
      <c r="C25" s="163"/>
      <c r="D25" s="166">
        <v>472.92</v>
      </c>
      <c r="E25" s="124">
        <v>591.54999999999995</v>
      </c>
      <c r="F25" s="124">
        <v>609.01300000000003</v>
      </c>
      <c r="G25" s="124">
        <v>639.61300000000006</v>
      </c>
      <c r="H25" s="125">
        <v>665.15099999999995</v>
      </c>
      <c r="I25" s="125">
        <v>776.47400000000005</v>
      </c>
      <c r="J25" s="125">
        <v>549.57799999999997</v>
      </c>
      <c r="K25" s="125">
        <v>348.03399999999999</v>
      </c>
      <c r="L25" s="125">
        <v>328.27199999999999</v>
      </c>
      <c r="M25" s="125">
        <v>453.21</v>
      </c>
      <c r="N25" s="125">
        <v>451.08</v>
      </c>
      <c r="O25" s="125">
        <v>357.51299999999998</v>
      </c>
      <c r="P25" s="125">
        <v>609.11500000000001</v>
      </c>
      <c r="Q25" s="125">
        <v>446.77100000000002</v>
      </c>
      <c r="R25" s="125">
        <v>558.67399999999998</v>
      </c>
      <c r="S25" s="125">
        <v>542.36500000000001</v>
      </c>
      <c r="T25" s="125">
        <v>655.21400000000006</v>
      </c>
      <c r="U25" s="125">
        <v>601.00400000000002</v>
      </c>
      <c r="V25" s="125">
        <v>401.39299999999997</v>
      </c>
      <c r="W25" s="125">
        <v>399.459</v>
      </c>
      <c r="X25" s="125">
        <v>356.5</v>
      </c>
      <c r="Y25" s="125">
        <v>305.608</v>
      </c>
      <c r="Z25" s="125">
        <v>364.35</v>
      </c>
      <c r="AA25" s="125">
        <v>635.76300000000003</v>
      </c>
      <c r="AB25" s="125">
        <v>586.28</v>
      </c>
      <c r="AC25" s="125">
        <v>596.76300000000003</v>
      </c>
      <c r="AD25" s="125">
        <v>466.17599999999999</v>
      </c>
      <c r="AE25" s="125">
        <v>464.75799999999998</v>
      </c>
      <c r="AF25" s="125">
        <v>443.83600000000001</v>
      </c>
      <c r="AG25" s="125">
        <v>460.452</v>
      </c>
      <c r="AH25" s="126">
        <v>610.255</v>
      </c>
      <c r="AI25" s="173">
        <v>276.08</v>
      </c>
      <c r="AJ25" s="173">
        <v>483.166</v>
      </c>
      <c r="AK25" s="173">
        <v>495.06599999999997</v>
      </c>
      <c r="AL25" s="173">
        <v>364.11200000000002</v>
      </c>
      <c r="AM25" s="173">
        <v>429.18200000000002</v>
      </c>
      <c r="AN25" s="173"/>
      <c r="AO25" s="173"/>
      <c r="AP25" s="173"/>
      <c r="AQ25" s="173"/>
      <c r="AR25" s="173"/>
      <c r="AS25" s="173"/>
      <c r="AT25" s="173"/>
      <c r="AU25" s="173"/>
      <c r="AV25" s="173"/>
      <c r="AW25" s="173"/>
      <c r="AX25" s="173"/>
      <c r="AY25" s="173"/>
    </row>
    <row r="26" spans="1:51" ht="15" x14ac:dyDescent="0.25">
      <c r="A26" s="185">
        <v>43800</v>
      </c>
      <c r="B26" s="163"/>
      <c r="C26" s="163"/>
      <c r="D26" s="166">
        <v>362.53</v>
      </c>
      <c r="E26" s="124">
        <v>520.56399999999996</v>
      </c>
      <c r="F26" s="124">
        <v>548.19100000000003</v>
      </c>
      <c r="G26" s="124">
        <v>581.85900000000004</v>
      </c>
      <c r="H26" s="125">
        <v>525.23699999999997</v>
      </c>
      <c r="I26" s="125">
        <v>585.36900000000003</v>
      </c>
      <c r="J26" s="125">
        <v>397.07600000000002</v>
      </c>
      <c r="K26" s="125">
        <v>329.21899999999999</v>
      </c>
      <c r="L26" s="125">
        <v>309.35599999999999</v>
      </c>
      <c r="M26" s="125">
        <v>358.1</v>
      </c>
      <c r="N26" s="125">
        <v>397.101</v>
      </c>
      <c r="O26" s="125">
        <v>329.53899999999999</v>
      </c>
      <c r="P26" s="125">
        <v>512.60799999999995</v>
      </c>
      <c r="Q26" s="125">
        <v>381.774</v>
      </c>
      <c r="R26" s="125">
        <v>553.03399999999999</v>
      </c>
      <c r="S26" s="125">
        <v>583.57000000000005</v>
      </c>
      <c r="T26" s="125">
        <v>538.476</v>
      </c>
      <c r="U26" s="125">
        <v>503.25099999999998</v>
      </c>
      <c r="V26" s="125">
        <v>389.65100000000001</v>
      </c>
      <c r="W26" s="125">
        <v>320.83600000000001</v>
      </c>
      <c r="X26" s="125">
        <v>344.92099999999999</v>
      </c>
      <c r="Y26" s="125">
        <v>253.53</v>
      </c>
      <c r="Z26" s="125">
        <v>354.77</v>
      </c>
      <c r="AA26" s="125">
        <v>415.56799999999998</v>
      </c>
      <c r="AB26" s="125">
        <v>474.733</v>
      </c>
      <c r="AC26" s="125">
        <v>444.28300000000002</v>
      </c>
      <c r="AD26" s="125">
        <v>441.12</v>
      </c>
      <c r="AE26" s="125">
        <v>464.923</v>
      </c>
      <c r="AF26" s="125">
        <v>402.68200000000002</v>
      </c>
      <c r="AG26" s="125">
        <v>443.02499999999998</v>
      </c>
      <c r="AH26" s="126">
        <v>537.00199999999995</v>
      </c>
      <c r="AI26" s="173">
        <v>275.39400000000001</v>
      </c>
      <c r="AJ26" s="173">
        <v>359.24400000000003</v>
      </c>
      <c r="AK26" s="173">
        <v>416.40800000000002</v>
      </c>
      <c r="AL26" s="173">
        <v>342.95499999999998</v>
      </c>
      <c r="AM26" s="173">
        <v>341.47500000000002</v>
      </c>
      <c r="AN26" s="173"/>
      <c r="AO26" s="173"/>
      <c r="AP26" s="173"/>
      <c r="AQ26" s="173"/>
      <c r="AR26" s="173"/>
      <c r="AS26" s="173"/>
      <c r="AT26" s="173"/>
      <c r="AU26" s="173"/>
      <c r="AV26" s="173"/>
      <c r="AW26" s="173"/>
      <c r="AX26" s="173"/>
      <c r="AY26" s="173"/>
    </row>
    <row r="27" spans="1:51" ht="15" x14ac:dyDescent="0.25">
      <c r="A27" s="185">
        <v>43831</v>
      </c>
      <c r="B27" s="163"/>
      <c r="C27" s="163"/>
      <c r="D27" s="166">
        <v>361.18</v>
      </c>
      <c r="E27" s="124">
        <v>441.91399999999999</v>
      </c>
      <c r="F27" s="124">
        <v>494.63499999999999</v>
      </c>
      <c r="G27" s="124">
        <v>557.48</v>
      </c>
      <c r="H27" s="125">
        <v>434.35199999999998</v>
      </c>
      <c r="I27" s="125">
        <v>463.22300000000001</v>
      </c>
      <c r="J27" s="125">
        <v>346.47300000000001</v>
      </c>
      <c r="K27" s="125">
        <v>301.55099999999999</v>
      </c>
      <c r="L27" s="125">
        <v>293.142</v>
      </c>
      <c r="M27" s="125">
        <v>286.88099999999997</v>
      </c>
      <c r="N27" s="125">
        <v>346.76499999999999</v>
      </c>
      <c r="O27" s="125">
        <v>450.22800000000001</v>
      </c>
      <c r="P27" s="125">
        <v>462.69400000000002</v>
      </c>
      <c r="Q27" s="125">
        <v>358.42700000000002</v>
      </c>
      <c r="R27" s="125">
        <v>478.83300000000003</v>
      </c>
      <c r="S27" s="125">
        <v>499.97199999999998</v>
      </c>
      <c r="T27" s="125">
        <v>480.41500000000002</v>
      </c>
      <c r="U27" s="125">
        <v>397.69</v>
      </c>
      <c r="V27" s="125">
        <v>371.108</v>
      </c>
      <c r="W27" s="125">
        <v>306.00299999999999</v>
      </c>
      <c r="X27" s="125">
        <v>306.69299999999998</v>
      </c>
      <c r="Y27" s="125">
        <v>223.23</v>
      </c>
      <c r="Z27" s="125">
        <v>318.74700000000001</v>
      </c>
      <c r="AA27" s="125">
        <v>605.34100000000001</v>
      </c>
      <c r="AB27" s="125">
        <v>434.14400000000001</v>
      </c>
      <c r="AC27" s="125">
        <v>381.637</v>
      </c>
      <c r="AD27" s="125">
        <v>360.09</v>
      </c>
      <c r="AE27" s="125">
        <v>439.31799999999998</v>
      </c>
      <c r="AF27" s="125">
        <v>369.39499999999998</v>
      </c>
      <c r="AG27" s="125">
        <v>400.08699999999999</v>
      </c>
      <c r="AH27" s="126">
        <v>489.91</v>
      </c>
      <c r="AI27" s="173">
        <v>256.64400000000001</v>
      </c>
      <c r="AJ27" s="173">
        <v>283.66000000000003</v>
      </c>
      <c r="AK27" s="173">
        <v>372.37</v>
      </c>
      <c r="AL27" s="173">
        <v>338.63299999999998</v>
      </c>
      <c r="AM27" s="173">
        <v>324.08800000000002</v>
      </c>
      <c r="AN27" s="173"/>
      <c r="AO27" s="173"/>
      <c r="AP27" s="173"/>
      <c r="AQ27" s="173"/>
      <c r="AR27" s="173"/>
      <c r="AS27" s="173"/>
      <c r="AT27" s="173"/>
      <c r="AU27" s="173"/>
      <c r="AV27" s="173"/>
      <c r="AW27" s="173"/>
      <c r="AX27" s="173"/>
      <c r="AY27" s="173"/>
    </row>
    <row r="28" spans="1:51" ht="15" x14ac:dyDescent="0.25">
      <c r="A28" s="185">
        <v>43862</v>
      </c>
      <c r="B28" s="163"/>
      <c r="C28" s="163"/>
      <c r="D28" s="166">
        <v>392.99</v>
      </c>
      <c r="E28" s="124">
        <v>412.245</v>
      </c>
      <c r="F28" s="124">
        <v>420.76400000000001</v>
      </c>
      <c r="G28" s="124">
        <v>453.31900000000002</v>
      </c>
      <c r="H28" s="125">
        <v>518.28300000000002</v>
      </c>
      <c r="I28" s="125">
        <v>486.77</v>
      </c>
      <c r="J28" s="125">
        <v>332.71100000000001</v>
      </c>
      <c r="K28" s="125">
        <v>300.11700000000002</v>
      </c>
      <c r="L28" s="125">
        <v>264.42099999999999</v>
      </c>
      <c r="M28" s="125">
        <v>274.75700000000001</v>
      </c>
      <c r="N28" s="125">
        <v>363.93900000000002</v>
      </c>
      <c r="O28" s="125">
        <v>545.71699999999998</v>
      </c>
      <c r="P28" s="125">
        <v>420.48599999999999</v>
      </c>
      <c r="Q28" s="125">
        <v>378.745</v>
      </c>
      <c r="R28" s="125">
        <v>464.49400000000003</v>
      </c>
      <c r="S28" s="125">
        <v>450.31200000000001</v>
      </c>
      <c r="T28" s="125">
        <v>459.69799999999998</v>
      </c>
      <c r="U28" s="125">
        <v>391.94499999999999</v>
      </c>
      <c r="V28" s="125">
        <v>387.44799999999998</v>
      </c>
      <c r="W28" s="125">
        <v>291.81</v>
      </c>
      <c r="X28" s="125">
        <v>255.53100000000001</v>
      </c>
      <c r="Y28" s="125">
        <v>250.21700000000001</v>
      </c>
      <c r="Z28" s="125">
        <v>290.65300000000002</v>
      </c>
      <c r="AA28" s="125">
        <v>598.71699999999998</v>
      </c>
      <c r="AB28" s="125">
        <v>372.00599999999997</v>
      </c>
      <c r="AC28" s="125">
        <v>386.15800000000002</v>
      </c>
      <c r="AD28" s="125">
        <v>338.733</v>
      </c>
      <c r="AE28" s="125">
        <v>420.02699999999999</v>
      </c>
      <c r="AF28" s="125">
        <v>398.76400000000001</v>
      </c>
      <c r="AG28" s="125">
        <v>361.68799999999999</v>
      </c>
      <c r="AH28" s="126">
        <v>433.06900000000002</v>
      </c>
      <c r="AI28" s="173">
        <v>264.89999999999998</v>
      </c>
      <c r="AJ28" s="173">
        <v>273.851</v>
      </c>
      <c r="AK28" s="173">
        <v>437.58600000000001</v>
      </c>
      <c r="AL28" s="173">
        <v>280.15899999999999</v>
      </c>
      <c r="AM28" s="173">
        <v>282.5</v>
      </c>
      <c r="AN28" s="173"/>
      <c r="AO28" s="173"/>
      <c r="AP28" s="173"/>
      <c r="AQ28" s="173"/>
      <c r="AR28" s="173"/>
      <c r="AS28" s="173"/>
      <c r="AT28" s="173"/>
      <c r="AU28" s="173"/>
      <c r="AV28" s="173"/>
      <c r="AW28" s="173"/>
      <c r="AX28" s="173"/>
      <c r="AY28" s="173"/>
    </row>
    <row r="29" spans="1:51" ht="15" x14ac:dyDescent="0.25">
      <c r="A29" s="185">
        <v>43891</v>
      </c>
      <c r="B29" s="163"/>
      <c r="C29" s="163"/>
      <c r="D29" s="166">
        <v>665.38</v>
      </c>
      <c r="E29" s="124">
        <v>764.16899999999998</v>
      </c>
      <c r="F29" s="124">
        <v>499.65300000000002</v>
      </c>
      <c r="G29" s="124">
        <v>764.697</v>
      </c>
      <c r="H29" s="125">
        <v>1236.0530000000001</v>
      </c>
      <c r="I29" s="125">
        <v>711.9</v>
      </c>
      <c r="J29" s="125">
        <v>443.95400000000001</v>
      </c>
      <c r="K29" s="125">
        <v>627.03899999999999</v>
      </c>
      <c r="L29" s="125">
        <v>375.221</v>
      </c>
      <c r="M29" s="125">
        <v>417.98</v>
      </c>
      <c r="N29" s="125">
        <v>594.99400000000003</v>
      </c>
      <c r="O29" s="125">
        <v>665.61599999999999</v>
      </c>
      <c r="P29" s="125">
        <v>655.03700000000003</v>
      </c>
      <c r="Q29" s="125">
        <v>1032.1759999999999</v>
      </c>
      <c r="R29" s="125">
        <v>633.27800000000002</v>
      </c>
      <c r="S29" s="125">
        <v>864.84100000000001</v>
      </c>
      <c r="T29" s="125">
        <v>575.46299999999997</v>
      </c>
      <c r="U29" s="125">
        <v>522.346</v>
      </c>
      <c r="V29" s="125">
        <v>497.601</v>
      </c>
      <c r="W29" s="125">
        <v>480.83800000000002</v>
      </c>
      <c r="X29" s="125">
        <v>284.726</v>
      </c>
      <c r="Y29" s="125">
        <v>421.625</v>
      </c>
      <c r="Z29" s="125">
        <v>635.95299999999997</v>
      </c>
      <c r="AA29" s="125">
        <v>780.245</v>
      </c>
      <c r="AB29" s="125">
        <v>472.81400000000002</v>
      </c>
      <c r="AC29" s="125">
        <v>843.65800000000002</v>
      </c>
      <c r="AD29" s="125">
        <v>433.78199999999998</v>
      </c>
      <c r="AE29" s="125">
        <v>675.48699999999997</v>
      </c>
      <c r="AF29" s="125">
        <v>522.88400000000001</v>
      </c>
      <c r="AG29" s="125">
        <v>525.11500000000001</v>
      </c>
      <c r="AH29" s="126">
        <v>616.09699999999998</v>
      </c>
      <c r="AI29" s="173">
        <v>331.64600000000002</v>
      </c>
      <c r="AJ29" s="173">
        <v>423.49200000000002</v>
      </c>
      <c r="AK29" s="173">
        <v>640.52800000000002</v>
      </c>
      <c r="AL29" s="173">
        <v>401.66699999999997</v>
      </c>
      <c r="AM29" s="173">
        <v>516.05600000000004</v>
      </c>
      <c r="AN29" s="173"/>
      <c r="AO29" s="173"/>
      <c r="AP29" s="173"/>
      <c r="AQ29" s="173"/>
      <c r="AR29" s="173"/>
      <c r="AS29" s="173"/>
      <c r="AT29" s="173"/>
      <c r="AU29" s="173"/>
      <c r="AV29" s="173"/>
      <c r="AW29" s="173"/>
      <c r="AX29" s="173"/>
      <c r="AY29" s="173"/>
    </row>
    <row r="30" spans="1:51" ht="15" x14ac:dyDescent="0.25">
      <c r="A30" s="185">
        <v>43922</v>
      </c>
      <c r="B30" s="149"/>
      <c r="C30" s="149"/>
      <c r="D30" s="166">
        <v>1055.51</v>
      </c>
      <c r="E30" s="124">
        <v>822.02499999999998</v>
      </c>
      <c r="F30" s="124">
        <v>918.60199999999998</v>
      </c>
      <c r="G30" s="124">
        <v>1826.4369999999999</v>
      </c>
      <c r="H30" s="125">
        <v>2306.9250000000002</v>
      </c>
      <c r="I30" s="125">
        <v>1150.0440000000001</v>
      </c>
      <c r="J30" s="125">
        <v>747.94600000000003</v>
      </c>
      <c r="K30" s="125">
        <v>1150.991</v>
      </c>
      <c r="L30" s="125">
        <v>674.31</v>
      </c>
      <c r="M30" s="125">
        <v>525.98900000000003</v>
      </c>
      <c r="N30" s="125">
        <v>1045.586</v>
      </c>
      <c r="O30" s="125">
        <v>1512.4680000000001</v>
      </c>
      <c r="P30" s="125">
        <v>947.721</v>
      </c>
      <c r="Q30" s="125">
        <v>832.60199999999998</v>
      </c>
      <c r="R30" s="125">
        <v>1044.347</v>
      </c>
      <c r="S30" s="125">
        <v>1466.585</v>
      </c>
      <c r="T30" s="125">
        <v>1100.662</v>
      </c>
      <c r="U30" s="125">
        <v>636.02200000000005</v>
      </c>
      <c r="V30" s="125">
        <v>780.82399999999996</v>
      </c>
      <c r="W30" s="125">
        <v>752.71900000000005</v>
      </c>
      <c r="X30" s="125">
        <v>479.94</v>
      </c>
      <c r="Y30" s="125">
        <v>541.49699999999996</v>
      </c>
      <c r="Z30" s="125">
        <v>1354.2670000000001</v>
      </c>
      <c r="AA30" s="125">
        <v>1391.713</v>
      </c>
      <c r="AB30" s="125">
        <v>1113.115</v>
      </c>
      <c r="AC30" s="125">
        <v>1054.402</v>
      </c>
      <c r="AD30" s="125">
        <v>789.27</v>
      </c>
      <c r="AE30" s="125">
        <v>853.87599999999998</v>
      </c>
      <c r="AF30" s="125">
        <v>756.89</v>
      </c>
      <c r="AG30" s="125">
        <v>1153.538</v>
      </c>
      <c r="AH30" s="126">
        <v>1086.854</v>
      </c>
      <c r="AI30" s="173">
        <v>363.041</v>
      </c>
      <c r="AJ30" s="173">
        <v>598.21199999999999</v>
      </c>
      <c r="AK30" s="173">
        <v>637.94500000000005</v>
      </c>
      <c r="AL30" s="173">
        <v>502.584</v>
      </c>
      <c r="AM30" s="173">
        <v>560.58199999999999</v>
      </c>
      <c r="AN30" s="173"/>
      <c r="AO30" s="173"/>
      <c r="AP30" s="173"/>
      <c r="AQ30" s="173"/>
      <c r="AR30" s="173"/>
      <c r="AS30" s="173"/>
      <c r="AT30" s="173"/>
      <c r="AU30" s="173"/>
      <c r="AV30" s="173"/>
      <c r="AW30" s="173"/>
      <c r="AX30" s="173"/>
      <c r="AY30" s="173"/>
    </row>
    <row r="31" spans="1:51" ht="15" x14ac:dyDescent="0.25">
      <c r="A31" s="185">
        <v>43952</v>
      </c>
      <c r="B31" s="149"/>
      <c r="C31" s="149"/>
      <c r="D31" s="166">
        <v>2342.9899999999998</v>
      </c>
      <c r="E31" s="124">
        <v>2363.3270000000002</v>
      </c>
      <c r="F31" s="124">
        <v>4328.2690000000002</v>
      </c>
      <c r="G31" s="124">
        <v>4193.8990000000003</v>
      </c>
      <c r="H31" s="125">
        <v>3512.8319999999999</v>
      </c>
      <c r="I31" s="125">
        <v>2854.1550000000002</v>
      </c>
      <c r="J31" s="125">
        <v>1267.396</v>
      </c>
      <c r="K31" s="125">
        <v>1451.066</v>
      </c>
      <c r="L31" s="125">
        <v>741.75300000000004</v>
      </c>
      <c r="M31" s="125">
        <v>1234.45</v>
      </c>
      <c r="N31" s="125">
        <v>1952.5039999999999</v>
      </c>
      <c r="O31" s="125">
        <v>3573.7849999999999</v>
      </c>
      <c r="P31" s="125">
        <v>2010.5809999999999</v>
      </c>
      <c r="Q31" s="125">
        <v>2383.86</v>
      </c>
      <c r="R31" s="125">
        <v>3102.8240000000001</v>
      </c>
      <c r="S31" s="125">
        <v>4068.3530000000001</v>
      </c>
      <c r="T31" s="125">
        <v>2716.9369999999999</v>
      </c>
      <c r="U31" s="125">
        <v>2034.6130000000001</v>
      </c>
      <c r="V31" s="125">
        <v>1923.623</v>
      </c>
      <c r="W31" s="125">
        <v>2192.5790000000002</v>
      </c>
      <c r="X31" s="125">
        <v>237.52600000000001</v>
      </c>
      <c r="Y31" s="125">
        <v>1346.9090000000001</v>
      </c>
      <c r="Z31" s="125">
        <v>1715.556</v>
      </c>
      <c r="AA31" s="125">
        <v>2965.0880000000002</v>
      </c>
      <c r="AB31" s="125">
        <v>2404.625</v>
      </c>
      <c r="AC31" s="125">
        <v>2075.21</v>
      </c>
      <c r="AD31" s="125">
        <v>2276.1129999999998</v>
      </c>
      <c r="AE31" s="125">
        <v>2664.6849999999999</v>
      </c>
      <c r="AF31" s="125">
        <v>931.83100000000002</v>
      </c>
      <c r="AG31" s="125">
        <v>2396.3319999999999</v>
      </c>
      <c r="AH31" s="126">
        <v>1197.5830000000001</v>
      </c>
      <c r="AI31" s="173">
        <v>754.97500000000002</v>
      </c>
      <c r="AJ31" s="173">
        <v>1709.6310000000001</v>
      </c>
      <c r="AK31" s="173">
        <v>1316.8630000000001</v>
      </c>
      <c r="AL31" s="173">
        <v>856.01499999999999</v>
      </c>
      <c r="AM31" s="173">
        <v>1866.886</v>
      </c>
      <c r="AN31" s="173"/>
      <c r="AO31" s="173"/>
      <c r="AP31" s="173"/>
      <c r="AQ31" s="173"/>
      <c r="AR31" s="173"/>
      <c r="AS31" s="173"/>
      <c r="AT31" s="173"/>
      <c r="AU31" s="173"/>
      <c r="AV31" s="173"/>
      <c r="AW31" s="173"/>
      <c r="AX31" s="173"/>
      <c r="AY31" s="173"/>
    </row>
    <row r="32" spans="1:51" ht="15" x14ac:dyDescent="0.25">
      <c r="A32" s="185">
        <v>43983</v>
      </c>
      <c r="B32" s="149"/>
      <c r="C32" s="149"/>
      <c r="D32" s="166">
        <v>2666.05</v>
      </c>
      <c r="E32" s="124">
        <v>6315.7550000000001</v>
      </c>
      <c r="F32" s="124">
        <v>6284.8059999999996</v>
      </c>
      <c r="G32" s="124">
        <v>3789.4160000000002</v>
      </c>
      <c r="H32" s="125">
        <v>4656.1080000000002</v>
      </c>
      <c r="I32" s="125">
        <v>1917.393</v>
      </c>
      <c r="J32" s="125">
        <v>1983.3389999999999</v>
      </c>
      <c r="K32" s="125">
        <v>1249.461</v>
      </c>
      <c r="L32" s="125">
        <v>1598.88</v>
      </c>
      <c r="M32" s="125">
        <v>2702.509</v>
      </c>
      <c r="N32" s="125">
        <v>1281.2429999999999</v>
      </c>
      <c r="O32" s="125">
        <v>4882.6319999999996</v>
      </c>
      <c r="P32" s="125">
        <v>1727.4190000000001</v>
      </c>
      <c r="Q32" s="125">
        <v>5191.2150000000001</v>
      </c>
      <c r="R32" s="125">
        <v>3024.0250000000001</v>
      </c>
      <c r="S32" s="125">
        <v>5286.65</v>
      </c>
      <c r="T32" s="125">
        <v>2755.9920000000002</v>
      </c>
      <c r="U32" s="125">
        <v>3547.0169999999998</v>
      </c>
      <c r="V32" s="125">
        <v>1470.9760000000001</v>
      </c>
      <c r="W32" s="125">
        <v>1615.2840000000001</v>
      </c>
      <c r="X32" s="125">
        <v>353.505</v>
      </c>
      <c r="Y32" s="125">
        <v>2325.6469999999999</v>
      </c>
      <c r="Z32" s="125">
        <v>1074.0219999999999</v>
      </c>
      <c r="AA32" s="125">
        <v>3842.6370000000002</v>
      </c>
      <c r="AB32" s="125">
        <v>2142.9180000000001</v>
      </c>
      <c r="AC32" s="125">
        <v>1342.365</v>
      </c>
      <c r="AD32" s="125">
        <v>4169.4880000000003</v>
      </c>
      <c r="AE32" s="125">
        <v>2798.9119999999998</v>
      </c>
      <c r="AF32" s="125">
        <v>2703.2489999999998</v>
      </c>
      <c r="AG32" s="125">
        <v>5599.1509999999998</v>
      </c>
      <c r="AH32" s="126">
        <v>407.70600000000002</v>
      </c>
      <c r="AI32" s="173">
        <v>1104.317</v>
      </c>
      <c r="AJ32" s="173">
        <v>3256.5079999999998</v>
      </c>
      <c r="AK32" s="173">
        <v>2441.384</v>
      </c>
      <c r="AL32" s="173">
        <v>1157.453</v>
      </c>
      <c r="AM32" s="173">
        <v>3355.58</v>
      </c>
      <c r="AN32" s="173"/>
      <c r="AO32" s="173"/>
      <c r="AP32" s="173"/>
      <c r="AQ32" s="173"/>
      <c r="AR32" s="173"/>
      <c r="AS32" s="173"/>
      <c r="AT32" s="173"/>
      <c r="AU32" s="173"/>
      <c r="AV32" s="173"/>
      <c r="AW32" s="173"/>
      <c r="AX32" s="173"/>
      <c r="AY32" s="173"/>
    </row>
    <row r="33" spans="1:51" ht="15" x14ac:dyDescent="0.25">
      <c r="A33" s="185">
        <v>44013</v>
      </c>
      <c r="B33" s="152"/>
      <c r="C33" s="152"/>
      <c r="D33" s="153">
        <v>1090.8399999999999</v>
      </c>
      <c r="E33" s="124">
        <v>3393.9409999999998</v>
      </c>
      <c r="F33" s="124">
        <v>2495.5749999999998</v>
      </c>
      <c r="G33" s="124">
        <v>1159.402</v>
      </c>
      <c r="H33" s="125">
        <v>1844.893</v>
      </c>
      <c r="I33" s="125">
        <v>619.23500000000001</v>
      </c>
      <c r="J33" s="125">
        <v>612.63800000000003</v>
      </c>
      <c r="K33" s="125">
        <v>538.53899999999999</v>
      </c>
      <c r="L33" s="125">
        <v>746.62699999999995</v>
      </c>
      <c r="M33" s="125">
        <v>1073.155</v>
      </c>
      <c r="N33" s="125">
        <v>478.50599999999997</v>
      </c>
      <c r="O33" s="125">
        <v>2020.9179999999999</v>
      </c>
      <c r="P33" s="125">
        <v>432.72399999999999</v>
      </c>
      <c r="Q33" s="125">
        <v>4147.5370000000003</v>
      </c>
      <c r="R33" s="125">
        <v>1203.261</v>
      </c>
      <c r="S33" s="125">
        <v>1854.0730000000001</v>
      </c>
      <c r="T33" s="125">
        <v>1545.0550000000001</v>
      </c>
      <c r="U33" s="125">
        <v>1885.1790000000001</v>
      </c>
      <c r="V33" s="125">
        <v>337.56400000000002</v>
      </c>
      <c r="W33" s="125">
        <v>384.762</v>
      </c>
      <c r="X33" s="125">
        <v>93.147999999999996</v>
      </c>
      <c r="Y33" s="125">
        <v>591.61300000000006</v>
      </c>
      <c r="Z33" s="125">
        <v>481.61700000000002</v>
      </c>
      <c r="AA33" s="125">
        <v>1635.2190000000001</v>
      </c>
      <c r="AB33" s="125">
        <v>572.69500000000005</v>
      </c>
      <c r="AC33" s="125">
        <v>407.67200000000003</v>
      </c>
      <c r="AD33" s="125">
        <v>1955.3889999999999</v>
      </c>
      <c r="AE33" s="125">
        <v>1570.0730000000001</v>
      </c>
      <c r="AF33" s="125">
        <v>955.42</v>
      </c>
      <c r="AG33" s="125">
        <v>3778.7660000000001</v>
      </c>
      <c r="AH33" s="126">
        <v>169.50200000000001</v>
      </c>
      <c r="AI33" s="173">
        <v>301.471</v>
      </c>
      <c r="AJ33" s="173">
        <v>1037.856</v>
      </c>
      <c r="AK33" s="173">
        <v>852.29600000000005</v>
      </c>
      <c r="AL33" s="173">
        <v>382.48</v>
      </c>
      <c r="AM33" s="173">
        <v>2129.1480000000001</v>
      </c>
      <c r="AN33" s="173"/>
      <c r="AO33" s="173"/>
      <c r="AP33" s="173"/>
      <c r="AQ33" s="173"/>
      <c r="AR33" s="173"/>
      <c r="AS33" s="173"/>
      <c r="AT33" s="173"/>
      <c r="AU33" s="173"/>
      <c r="AV33" s="173"/>
      <c r="AW33" s="173"/>
      <c r="AX33" s="173"/>
      <c r="AY33" s="173"/>
    </row>
    <row r="34" spans="1:51" ht="15" x14ac:dyDescent="0.25">
      <c r="A34" s="185">
        <v>44044</v>
      </c>
      <c r="B34" s="149"/>
      <c r="C34" s="149"/>
      <c r="D34" s="153">
        <v>499.88</v>
      </c>
      <c r="E34" s="124">
        <v>1077.8340000000001</v>
      </c>
      <c r="F34" s="124">
        <v>1030.8499999999999</v>
      </c>
      <c r="G34" s="124">
        <v>540.04399999999998</v>
      </c>
      <c r="H34" s="125">
        <v>627.45699999999999</v>
      </c>
      <c r="I34" s="125">
        <v>455.70100000000002</v>
      </c>
      <c r="J34" s="125">
        <v>338.46</v>
      </c>
      <c r="K34" s="125">
        <v>402.10700000000003</v>
      </c>
      <c r="L34" s="125">
        <v>333.26900000000001</v>
      </c>
      <c r="M34" s="125">
        <v>450.48099999999999</v>
      </c>
      <c r="N34" s="125">
        <v>355.95499999999998</v>
      </c>
      <c r="O34" s="125">
        <v>795.66600000000005</v>
      </c>
      <c r="P34" s="125">
        <v>290.65199999999999</v>
      </c>
      <c r="Q34" s="125">
        <v>1156.9159999999999</v>
      </c>
      <c r="R34" s="125">
        <v>455.35899999999998</v>
      </c>
      <c r="S34" s="125">
        <v>970.47799999999995</v>
      </c>
      <c r="T34" s="125">
        <v>652.58500000000004</v>
      </c>
      <c r="U34" s="125">
        <v>853.44100000000003</v>
      </c>
      <c r="V34" s="125">
        <v>240.00899999999999</v>
      </c>
      <c r="W34" s="125">
        <v>324.35300000000001</v>
      </c>
      <c r="X34" s="125">
        <v>116.834</v>
      </c>
      <c r="Y34" s="125">
        <v>294.31200000000001</v>
      </c>
      <c r="Z34" s="125">
        <v>278.55200000000002</v>
      </c>
      <c r="AA34" s="125">
        <v>600.62599999999998</v>
      </c>
      <c r="AB34" s="125">
        <v>415.93</v>
      </c>
      <c r="AC34" s="125">
        <v>377.197</v>
      </c>
      <c r="AD34" s="125">
        <v>625.87099999999998</v>
      </c>
      <c r="AE34" s="125">
        <v>545.34400000000005</v>
      </c>
      <c r="AF34" s="125">
        <v>500.60199999999998</v>
      </c>
      <c r="AG34" s="125">
        <v>941.45100000000002</v>
      </c>
      <c r="AH34" s="126">
        <v>214.69800000000001</v>
      </c>
      <c r="AI34" s="173">
        <v>325.40899999999999</v>
      </c>
      <c r="AJ34" s="173">
        <v>494.94299999999998</v>
      </c>
      <c r="AK34" s="173">
        <v>396.41800000000001</v>
      </c>
      <c r="AL34" s="173">
        <v>231.44200000000001</v>
      </c>
      <c r="AM34" s="173">
        <v>895.24599999999998</v>
      </c>
      <c r="AN34" s="173"/>
      <c r="AO34" s="173"/>
      <c r="AP34" s="173"/>
      <c r="AQ34" s="173"/>
      <c r="AR34" s="173"/>
      <c r="AS34" s="173"/>
      <c r="AT34" s="173"/>
      <c r="AU34" s="173"/>
      <c r="AV34" s="173"/>
      <c r="AW34" s="173"/>
      <c r="AX34" s="173"/>
      <c r="AY34" s="173"/>
    </row>
    <row r="35" spans="1:51" ht="15" x14ac:dyDescent="0.25">
      <c r="A35" s="185">
        <v>44075</v>
      </c>
      <c r="B35" s="149"/>
      <c r="C35" s="149"/>
      <c r="D35" s="153">
        <v>408.21</v>
      </c>
      <c r="E35" s="124">
        <v>609.69299999999998</v>
      </c>
      <c r="F35" s="124">
        <v>675.50300000000004</v>
      </c>
      <c r="G35" s="124">
        <v>570.69799999999998</v>
      </c>
      <c r="H35" s="125">
        <v>661.95100000000002</v>
      </c>
      <c r="I35" s="125">
        <v>393.39699999999999</v>
      </c>
      <c r="J35" s="125">
        <v>392.77699999999999</v>
      </c>
      <c r="K35" s="125">
        <v>291.81599999999997</v>
      </c>
      <c r="L35" s="125">
        <v>286.41899999999998</v>
      </c>
      <c r="M35" s="125">
        <v>476.71800000000002</v>
      </c>
      <c r="N35" s="125">
        <v>366.85500000000002</v>
      </c>
      <c r="O35" s="125">
        <v>715.45799999999997</v>
      </c>
      <c r="P35" s="125">
        <v>371.01600000000002</v>
      </c>
      <c r="Q35" s="125">
        <v>603.83100000000002</v>
      </c>
      <c r="R35" s="125">
        <v>444.399</v>
      </c>
      <c r="S35" s="125">
        <v>846.87</v>
      </c>
      <c r="T35" s="125">
        <v>482.72199999999998</v>
      </c>
      <c r="U35" s="125">
        <v>598.74</v>
      </c>
      <c r="V35" s="125">
        <v>312.37900000000002</v>
      </c>
      <c r="W35" s="125">
        <v>276.20299999999997</v>
      </c>
      <c r="X35" s="125">
        <v>289.57</v>
      </c>
      <c r="Y35" s="125">
        <v>486.91800000000001</v>
      </c>
      <c r="Z35" s="125">
        <v>373.94299999999998</v>
      </c>
      <c r="AA35" s="125">
        <v>455.57400000000001</v>
      </c>
      <c r="AB35" s="125">
        <v>423.16399999999999</v>
      </c>
      <c r="AC35" s="125">
        <v>401.46</v>
      </c>
      <c r="AD35" s="125">
        <v>489.08600000000001</v>
      </c>
      <c r="AE35" s="125">
        <v>383.44400000000002</v>
      </c>
      <c r="AF35" s="125">
        <v>337.084</v>
      </c>
      <c r="AG35" s="125">
        <v>602.67499999999995</v>
      </c>
      <c r="AH35" s="126">
        <v>227.505</v>
      </c>
      <c r="AI35" s="173">
        <v>518.90899999999999</v>
      </c>
      <c r="AJ35" s="173">
        <v>471.50400000000002</v>
      </c>
      <c r="AK35" s="173">
        <v>316.01400000000001</v>
      </c>
      <c r="AL35" s="173">
        <v>282.053</v>
      </c>
      <c r="AM35" s="173">
        <v>744.55100000000004</v>
      </c>
      <c r="AN35" s="173"/>
      <c r="AO35" s="173"/>
      <c r="AP35" s="173"/>
      <c r="AQ35" s="173"/>
      <c r="AR35" s="173"/>
      <c r="AS35" s="173"/>
      <c r="AT35" s="173"/>
      <c r="AU35" s="173"/>
      <c r="AV35" s="173"/>
      <c r="AW35" s="173"/>
      <c r="AX35" s="173"/>
      <c r="AY35" s="173"/>
    </row>
    <row r="36" spans="1:51" ht="15" x14ac:dyDescent="0.25">
      <c r="A36" s="185">
        <v>44105</v>
      </c>
      <c r="B36" s="150"/>
      <c r="C36" s="150"/>
      <c r="D36" s="151">
        <v>512.25</v>
      </c>
      <c r="E36" s="125">
        <v>689.27200000000005</v>
      </c>
      <c r="F36" s="125">
        <v>772.88800000000003</v>
      </c>
      <c r="G36" s="125">
        <v>873.92700000000002</v>
      </c>
      <c r="H36" s="125">
        <v>867.20399999999995</v>
      </c>
      <c r="I36" s="125">
        <v>378.452</v>
      </c>
      <c r="J36" s="125">
        <v>356.822</v>
      </c>
      <c r="K36" s="125">
        <v>343.17700000000002</v>
      </c>
      <c r="L36" s="125">
        <v>404.209</v>
      </c>
      <c r="M36" s="125">
        <v>344.815</v>
      </c>
      <c r="N36" s="125">
        <v>301.03199999999998</v>
      </c>
      <c r="O36" s="125">
        <v>624.04100000000005</v>
      </c>
      <c r="P36" s="125">
        <v>462.63299999999998</v>
      </c>
      <c r="Q36" s="125">
        <v>622.149</v>
      </c>
      <c r="R36" s="125">
        <v>554.83299999999997</v>
      </c>
      <c r="S36" s="125">
        <v>956.97400000000005</v>
      </c>
      <c r="T36" s="125">
        <v>559.38099999999997</v>
      </c>
      <c r="U36" s="125">
        <v>421.77800000000002</v>
      </c>
      <c r="V36" s="125">
        <v>435.291</v>
      </c>
      <c r="W36" s="125">
        <v>281.78500000000003</v>
      </c>
      <c r="X36" s="125">
        <v>321.27800000000002</v>
      </c>
      <c r="Y36" s="125">
        <v>328.84100000000001</v>
      </c>
      <c r="Z36" s="125">
        <v>484.55700000000002</v>
      </c>
      <c r="AA36" s="125">
        <v>637.15300000000002</v>
      </c>
      <c r="AB36" s="125">
        <v>1126.0999999999999</v>
      </c>
      <c r="AC36" s="125">
        <v>533.755</v>
      </c>
      <c r="AD36" s="125">
        <v>449.44499999999999</v>
      </c>
      <c r="AE36" s="126">
        <v>410.76499999999999</v>
      </c>
      <c r="AF36" s="125">
        <v>458.05599999999998</v>
      </c>
      <c r="AG36" s="125">
        <v>652.37300000000005</v>
      </c>
      <c r="AH36" s="125">
        <v>264.113</v>
      </c>
      <c r="AI36" s="173">
        <v>564.69899999999996</v>
      </c>
      <c r="AJ36" s="173">
        <v>654.88400000000001</v>
      </c>
      <c r="AK36" s="173">
        <v>324.24599999999998</v>
      </c>
      <c r="AL36" s="173">
        <v>444.80900000000003</v>
      </c>
      <c r="AM36" s="173">
        <v>737.92200000000003</v>
      </c>
      <c r="AN36" s="173"/>
      <c r="AO36" s="173"/>
      <c r="AP36" s="173"/>
      <c r="AQ36" s="173"/>
      <c r="AR36" s="173"/>
      <c r="AS36" s="173"/>
      <c r="AT36" s="173"/>
      <c r="AU36" s="173"/>
      <c r="AV36" s="173"/>
      <c r="AW36" s="173"/>
      <c r="AX36" s="173"/>
      <c r="AY36" s="173"/>
    </row>
    <row r="37" spans="1:51" ht="15" x14ac:dyDescent="0.25">
      <c r="A37" s="185">
        <v>44136</v>
      </c>
      <c r="B37" s="151"/>
      <c r="C37" s="151"/>
      <c r="D37" s="151">
        <v>472.92</v>
      </c>
      <c r="E37" s="125">
        <v>630.202</v>
      </c>
      <c r="F37" s="125">
        <v>663.01700000000005</v>
      </c>
      <c r="G37" s="125">
        <v>698.08500000000004</v>
      </c>
      <c r="H37" s="125">
        <v>804.34900000000005</v>
      </c>
      <c r="I37" s="125">
        <v>574.86800000000005</v>
      </c>
      <c r="J37" s="125">
        <v>363.71199999999999</v>
      </c>
      <c r="K37" s="125">
        <v>342.62</v>
      </c>
      <c r="L37" s="125">
        <v>469.39600000000002</v>
      </c>
      <c r="M37" s="125">
        <v>443.83800000000002</v>
      </c>
      <c r="N37" s="125">
        <v>362.72399999999999</v>
      </c>
      <c r="O37" s="125">
        <v>609.87599999999998</v>
      </c>
      <c r="P37" s="125">
        <v>495.68799999999999</v>
      </c>
      <c r="Q37" s="125">
        <v>561.48400000000004</v>
      </c>
      <c r="R37" s="125">
        <v>567.45100000000002</v>
      </c>
      <c r="S37" s="125">
        <v>665.34</v>
      </c>
      <c r="T37" s="125">
        <v>657.69799999999998</v>
      </c>
      <c r="U37" s="125">
        <v>417.43299999999999</v>
      </c>
      <c r="V37" s="125">
        <v>410.64499999999998</v>
      </c>
      <c r="W37" s="125">
        <v>359.322</v>
      </c>
      <c r="X37" s="125">
        <v>318.113</v>
      </c>
      <c r="Y37" s="125">
        <v>361.43599999999998</v>
      </c>
      <c r="Z37" s="125">
        <v>628.87099999999998</v>
      </c>
      <c r="AA37" s="125">
        <v>589.20600000000002</v>
      </c>
      <c r="AB37" s="125">
        <v>638.9</v>
      </c>
      <c r="AC37" s="125">
        <v>477.07799999999997</v>
      </c>
      <c r="AD37" s="125">
        <v>475.46800000000002</v>
      </c>
      <c r="AE37" s="126">
        <v>475.21899999999999</v>
      </c>
      <c r="AF37" s="125">
        <v>478.72500000000002</v>
      </c>
      <c r="AG37" s="125">
        <v>614.76900000000001</v>
      </c>
      <c r="AH37" s="125">
        <v>320.01600000000002</v>
      </c>
      <c r="AI37" s="173">
        <v>485.70100000000002</v>
      </c>
      <c r="AJ37" s="173">
        <v>494.25299999999999</v>
      </c>
      <c r="AK37" s="173">
        <v>378.738</v>
      </c>
      <c r="AL37" s="173">
        <v>429.30700000000002</v>
      </c>
      <c r="AM37" s="173">
        <v>576.74400000000003</v>
      </c>
      <c r="AN37" s="173"/>
      <c r="AO37" s="173"/>
      <c r="AP37" s="173"/>
      <c r="AQ37" s="173"/>
      <c r="AR37" s="173"/>
      <c r="AS37" s="173"/>
      <c r="AT37" s="173"/>
      <c r="AU37" s="173"/>
      <c r="AV37" s="173"/>
      <c r="AW37" s="173"/>
      <c r="AX37" s="173"/>
      <c r="AY37" s="173"/>
    </row>
    <row r="38" spans="1:51" ht="15" x14ac:dyDescent="0.25">
      <c r="A38" s="185">
        <v>44166</v>
      </c>
      <c r="B38" s="151"/>
      <c r="C38" s="151"/>
      <c r="D38" s="151">
        <v>362.53</v>
      </c>
      <c r="E38" s="125">
        <v>570.90499999999997</v>
      </c>
      <c r="F38" s="125">
        <v>606.22400000000005</v>
      </c>
      <c r="G38" s="125">
        <v>557.36199999999997</v>
      </c>
      <c r="H38" s="125">
        <v>608.96199999999999</v>
      </c>
      <c r="I38" s="125">
        <v>423.17200000000003</v>
      </c>
      <c r="J38" s="125">
        <v>345.25200000000001</v>
      </c>
      <c r="K38" s="125">
        <v>324.57499999999999</v>
      </c>
      <c r="L38" s="125">
        <v>372.39299999999997</v>
      </c>
      <c r="M38" s="125">
        <v>387.57</v>
      </c>
      <c r="N38" s="125">
        <v>334.81200000000001</v>
      </c>
      <c r="O38" s="125">
        <v>517.80399999999997</v>
      </c>
      <c r="P38" s="125">
        <v>426.81200000000001</v>
      </c>
      <c r="Q38" s="125">
        <v>554.57000000000005</v>
      </c>
      <c r="R38" s="125">
        <v>597.70500000000004</v>
      </c>
      <c r="S38" s="125">
        <v>553.48900000000003</v>
      </c>
      <c r="T38" s="125">
        <v>555.47299999999996</v>
      </c>
      <c r="U38" s="125">
        <v>405.56</v>
      </c>
      <c r="V38" s="125">
        <v>334.82799999999997</v>
      </c>
      <c r="W38" s="125">
        <v>344.57900000000001</v>
      </c>
      <c r="X38" s="125">
        <v>265.05900000000003</v>
      </c>
      <c r="Y38" s="125">
        <v>351.40199999999999</v>
      </c>
      <c r="Z38" s="125">
        <v>408.53100000000001</v>
      </c>
      <c r="AA38" s="125">
        <v>483.98700000000002</v>
      </c>
      <c r="AB38" s="125">
        <v>480.29700000000003</v>
      </c>
      <c r="AC38" s="125">
        <v>456.1</v>
      </c>
      <c r="AD38" s="125">
        <v>467.74700000000001</v>
      </c>
      <c r="AE38" s="126">
        <v>432.64699999999999</v>
      </c>
      <c r="AF38" s="125">
        <v>458.91800000000001</v>
      </c>
      <c r="AG38" s="125">
        <v>546.50199999999995</v>
      </c>
      <c r="AH38" s="125">
        <v>317.55900000000003</v>
      </c>
      <c r="AI38" s="173">
        <v>358.37400000000002</v>
      </c>
      <c r="AJ38" s="173">
        <v>414.471</v>
      </c>
      <c r="AK38" s="173">
        <v>354.995</v>
      </c>
      <c r="AL38" s="173">
        <v>342.911</v>
      </c>
      <c r="AM38" s="173">
        <v>509.21100000000001</v>
      </c>
      <c r="AN38" s="173"/>
      <c r="AO38" s="173"/>
      <c r="AP38" s="173"/>
      <c r="AQ38" s="173"/>
      <c r="AR38" s="173"/>
      <c r="AS38" s="173"/>
      <c r="AT38" s="173"/>
      <c r="AU38" s="173"/>
      <c r="AV38" s="173"/>
      <c r="AW38" s="173"/>
      <c r="AX38" s="173"/>
      <c r="AY38" s="173"/>
    </row>
    <row r="39" spans="1:51" ht="15" x14ac:dyDescent="0.25">
      <c r="A39" s="185">
        <v>44197</v>
      </c>
      <c r="B39" s="151"/>
      <c r="C39" s="151"/>
      <c r="D39" s="151">
        <v>361.18</v>
      </c>
      <c r="E39" s="125">
        <v>512.61599999999999</v>
      </c>
      <c r="F39" s="125">
        <v>574.39400000000001</v>
      </c>
      <c r="G39" s="125">
        <v>469.75400000000002</v>
      </c>
      <c r="H39" s="125">
        <v>483.63900000000001</v>
      </c>
      <c r="I39" s="125">
        <v>369.57900000000001</v>
      </c>
      <c r="J39" s="125">
        <v>317.29500000000002</v>
      </c>
      <c r="K39" s="125">
        <v>306.44900000000001</v>
      </c>
      <c r="L39" s="125">
        <v>298.86799999999999</v>
      </c>
      <c r="M39" s="125">
        <v>341.08499999999998</v>
      </c>
      <c r="N39" s="125">
        <v>457.834</v>
      </c>
      <c r="O39" s="125">
        <v>469.05</v>
      </c>
      <c r="P39" s="125">
        <v>397.86900000000003</v>
      </c>
      <c r="Q39" s="125">
        <v>481.536</v>
      </c>
      <c r="R39" s="125">
        <v>519.44100000000003</v>
      </c>
      <c r="S39" s="125">
        <v>496.41899999999998</v>
      </c>
      <c r="T39" s="125">
        <v>442.69</v>
      </c>
      <c r="U39" s="125">
        <v>389.00299999999999</v>
      </c>
      <c r="V39" s="125">
        <v>320.37099999999998</v>
      </c>
      <c r="W39" s="125">
        <v>307.49799999999999</v>
      </c>
      <c r="X39" s="125">
        <v>233.77600000000001</v>
      </c>
      <c r="Y39" s="125">
        <v>313.36200000000002</v>
      </c>
      <c r="Z39" s="125">
        <v>612.24099999999999</v>
      </c>
      <c r="AA39" s="125">
        <v>444.70400000000001</v>
      </c>
      <c r="AB39" s="125">
        <v>414.75299999999999</v>
      </c>
      <c r="AC39" s="125">
        <v>375.31200000000001</v>
      </c>
      <c r="AD39" s="125">
        <v>448.24099999999999</v>
      </c>
      <c r="AE39" s="126">
        <v>399.78699999999998</v>
      </c>
      <c r="AF39" s="125">
        <v>414.226</v>
      </c>
      <c r="AG39" s="125">
        <v>498.84800000000001</v>
      </c>
      <c r="AH39" s="125">
        <v>303.26</v>
      </c>
      <c r="AI39" s="173">
        <v>288.02800000000002</v>
      </c>
      <c r="AJ39" s="173">
        <v>370.601</v>
      </c>
      <c r="AK39" s="173">
        <v>348.38400000000001</v>
      </c>
      <c r="AL39" s="173">
        <v>326.88099999999997</v>
      </c>
      <c r="AM39" s="173">
        <v>434.63600000000002</v>
      </c>
      <c r="AN39" s="173"/>
      <c r="AO39" s="173"/>
      <c r="AP39" s="173"/>
      <c r="AQ39" s="173"/>
      <c r="AR39" s="173"/>
      <c r="AS39" s="173"/>
      <c r="AT39" s="173"/>
      <c r="AU39" s="173"/>
      <c r="AV39" s="173"/>
      <c r="AW39" s="173"/>
      <c r="AX39" s="173"/>
      <c r="AY39" s="173"/>
    </row>
    <row r="40" spans="1:51" ht="15" x14ac:dyDescent="0.25">
      <c r="A40" s="185">
        <v>44228</v>
      </c>
      <c r="B40" s="151"/>
      <c r="C40" s="151"/>
      <c r="D40" s="151">
        <v>392.99</v>
      </c>
      <c r="E40" s="125">
        <v>423.52300000000002</v>
      </c>
      <c r="F40" s="125">
        <v>455.62099999999998</v>
      </c>
      <c r="G40" s="125">
        <v>537.86300000000006</v>
      </c>
      <c r="H40" s="125">
        <v>488.83300000000003</v>
      </c>
      <c r="I40" s="125">
        <v>340.33199999999999</v>
      </c>
      <c r="J40" s="125">
        <v>303.654</v>
      </c>
      <c r="K40" s="125">
        <v>266.46899999999999</v>
      </c>
      <c r="L40" s="125">
        <v>274.13400000000001</v>
      </c>
      <c r="M40" s="125">
        <v>346.73500000000001</v>
      </c>
      <c r="N40" s="125">
        <v>537.74800000000005</v>
      </c>
      <c r="O40" s="125">
        <v>410.96800000000002</v>
      </c>
      <c r="P40" s="125">
        <v>397.84800000000001</v>
      </c>
      <c r="Q40" s="125">
        <v>453.33</v>
      </c>
      <c r="R40" s="125">
        <v>447.24299999999999</v>
      </c>
      <c r="S40" s="125">
        <v>459.084</v>
      </c>
      <c r="T40" s="125">
        <v>416.92099999999999</v>
      </c>
      <c r="U40" s="125">
        <v>386.66500000000002</v>
      </c>
      <c r="V40" s="125">
        <v>293.649</v>
      </c>
      <c r="W40" s="125">
        <v>247.94900000000001</v>
      </c>
      <c r="X40" s="125">
        <v>247.22300000000001</v>
      </c>
      <c r="Y40" s="125">
        <v>278.63200000000001</v>
      </c>
      <c r="Z40" s="125">
        <v>569.18899999999996</v>
      </c>
      <c r="AA40" s="125">
        <v>366.62299999999999</v>
      </c>
      <c r="AB40" s="125">
        <v>400.50900000000001</v>
      </c>
      <c r="AC40" s="125">
        <v>340.69200000000001</v>
      </c>
      <c r="AD40" s="125">
        <v>409.40199999999999</v>
      </c>
      <c r="AE40" s="126">
        <v>411.233</v>
      </c>
      <c r="AF40" s="125">
        <v>359.24200000000002</v>
      </c>
      <c r="AG40" s="125">
        <v>426.24799999999999</v>
      </c>
      <c r="AH40" s="125">
        <v>279.06200000000001</v>
      </c>
      <c r="AI40" s="173">
        <v>269.012</v>
      </c>
      <c r="AJ40" s="173">
        <v>418.47500000000002</v>
      </c>
      <c r="AK40" s="173">
        <v>279.029</v>
      </c>
      <c r="AL40" s="173">
        <v>272.96300000000002</v>
      </c>
      <c r="AM40" s="173">
        <v>390.57400000000001</v>
      </c>
      <c r="AN40" s="173"/>
      <c r="AO40" s="173"/>
      <c r="AP40" s="173"/>
      <c r="AQ40" s="173"/>
      <c r="AR40" s="173"/>
      <c r="AS40" s="173"/>
      <c r="AT40" s="173"/>
      <c r="AU40" s="173"/>
      <c r="AV40" s="173"/>
      <c r="AW40" s="173"/>
      <c r="AX40" s="173"/>
      <c r="AY40" s="173"/>
    </row>
    <row r="41" spans="1:51" ht="15" x14ac:dyDescent="0.25">
      <c r="A41" s="185">
        <v>44256</v>
      </c>
      <c r="B41" s="151"/>
      <c r="C41" s="151"/>
      <c r="D41" s="151">
        <v>665.38</v>
      </c>
      <c r="E41" s="125">
        <v>519.95399999999995</v>
      </c>
      <c r="F41" s="125">
        <v>788.553</v>
      </c>
      <c r="G41" s="125">
        <v>1277.4839999999999</v>
      </c>
      <c r="H41" s="125">
        <v>733.625</v>
      </c>
      <c r="I41" s="125">
        <v>464.24599999999998</v>
      </c>
      <c r="J41" s="125">
        <v>646.43700000000001</v>
      </c>
      <c r="K41" s="125">
        <v>390.41699999999997</v>
      </c>
      <c r="L41" s="125">
        <v>423.95800000000003</v>
      </c>
      <c r="M41" s="125">
        <v>587.803</v>
      </c>
      <c r="N41" s="125">
        <v>673.28</v>
      </c>
      <c r="O41" s="125">
        <v>660.58</v>
      </c>
      <c r="P41" s="125">
        <v>1077.2760000000001</v>
      </c>
      <c r="Q41" s="125">
        <v>637.44899999999996</v>
      </c>
      <c r="R41" s="125">
        <v>887.79100000000005</v>
      </c>
      <c r="S41" s="125">
        <v>591.61</v>
      </c>
      <c r="T41" s="125">
        <v>555.93399999999997</v>
      </c>
      <c r="U41" s="125">
        <v>512.73699999999997</v>
      </c>
      <c r="V41" s="125">
        <v>494.87200000000001</v>
      </c>
      <c r="W41" s="125">
        <v>286.24200000000002</v>
      </c>
      <c r="X41" s="125">
        <v>425.68200000000002</v>
      </c>
      <c r="Y41" s="125">
        <v>631.48800000000006</v>
      </c>
      <c r="Z41" s="125">
        <v>773.68399999999997</v>
      </c>
      <c r="AA41" s="125">
        <v>482.17500000000001</v>
      </c>
      <c r="AB41" s="125">
        <v>854.92</v>
      </c>
      <c r="AC41" s="125">
        <v>446.39400000000001</v>
      </c>
      <c r="AD41" s="125">
        <v>683.15300000000002</v>
      </c>
      <c r="AE41" s="126">
        <v>553.05200000000002</v>
      </c>
      <c r="AF41" s="125">
        <v>532.41600000000005</v>
      </c>
      <c r="AG41" s="125">
        <v>627.47699999999998</v>
      </c>
      <c r="AH41" s="125">
        <v>366.59899999999999</v>
      </c>
      <c r="AI41" s="173">
        <v>427.536</v>
      </c>
      <c r="AJ41" s="173">
        <v>631.71100000000001</v>
      </c>
      <c r="AK41" s="173">
        <v>411.82</v>
      </c>
      <c r="AL41" s="173">
        <v>515.66200000000003</v>
      </c>
      <c r="AM41" s="173">
        <v>752.73199999999997</v>
      </c>
      <c r="AN41" s="173"/>
      <c r="AO41" s="173"/>
      <c r="AP41" s="173"/>
      <c r="AQ41" s="173"/>
      <c r="AR41" s="173"/>
      <c r="AS41" s="173"/>
      <c r="AT41" s="173"/>
      <c r="AU41" s="173"/>
      <c r="AV41" s="173"/>
      <c r="AW41" s="173"/>
      <c r="AX41" s="173"/>
      <c r="AY41" s="173"/>
    </row>
    <row r="42" spans="1:51" ht="15" x14ac:dyDescent="0.25">
      <c r="A42" s="185">
        <v>44287</v>
      </c>
      <c r="B42" s="151"/>
      <c r="C42" s="151"/>
      <c r="D42" s="151">
        <v>1055.51</v>
      </c>
      <c r="E42" s="125">
        <v>944.125</v>
      </c>
      <c r="F42" s="125">
        <v>1856.3320000000001</v>
      </c>
      <c r="G42" s="125">
        <v>2355.306</v>
      </c>
      <c r="H42" s="125">
        <v>1102.252</v>
      </c>
      <c r="I42" s="125">
        <v>778.298</v>
      </c>
      <c r="J42" s="125">
        <v>1177.587</v>
      </c>
      <c r="K42" s="125">
        <v>693.09100000000001</v>
      </c>
      <c r="L42" s="125">
        <v>530.55100000000004</v>
      </c>
      <c r="M42" s="125">
        <v>1038.3320000000001</v>
      </c>
      <c r="N42" s="125">
        <v>1522.963</v>
      </c>
      <c r="O42" s="125">
        <v>955.05100000000004</v>
      </c>
      <c r="P42" s="125">
        <v>865.79499999999996</v>
      </c>
      <c r="Q42" s="125">
        <v>1047.75</v>
      </c>
      <c r="R42" s="125">
        <v>1493.5889999999999</v>
      </c>
      <c r="S42" s="125">
        <v>1114.4549999999999</v>
      </c>
      <c r="T42" s="125">
        <v>660.03</v>
      </c>
      <c r="U42" s="125">
        <v>802.298</v>
      </c>
      <c r="V42" s="125">
        <v>774.33199999999999</v>
      </c>
      <c r="W42" s="125">
        <v>484.51299999999998</v>
      </c>
      <c r="X42" s="125">
        <v>535.06600000000003</v>
      </c>
      <c r="Y42" s="125">
        <v>1349.348</v>
      </c>
      <c r="Z42" s="125">
        <v>1388.508</v>
      </c>
      <c r="AA42" s="125">
        <v>1126.271</v>
      </c>
      <c r="AB42" s="125">
        <v>1100.2470000000001</v>
      </c>
      <c r="AC42" s="125">
        <v>804.91</v>
      </c>
      <c r="AD42" s="125">
        <v>863.10500000000002</v>
      </c>
      <c r="AE42" s="126">
        <v>802.38199999999995</v>
      </c>
      <c r="AF42" s="125">
        <v>1126.0640000000001</v>
      </c>
      <c r="AG42" s="125">
        <v>1095.6669999999999</v>
      </c>
      <c r="AH42" s="125">
        <v>403.30599999999998</v>
      </c>
      <c r="AI42" s="173">
        <v>604.12099999999998</v>
      </c>
      <c r="AJ42" s="173">
        <v>639.68899999999996</v>
      </c>
      <c r="AK42" s="173">
        <v>517.83699999999999</v>
      </c>
      <c r="AL42" s="173">
        <v>560.64400000000001</v>
      </c>
      <c r="AM42" s="173">
        <v>801.197</v>
      </c>
      <c r="AN42" s="173"/>
      <c r="AO42" s="173"/>
      <c r="AP42" s="173"/>
      <c r="AQ42" s="173"/>
      <c r="AR42" s="173"/>
      <c r="AS42" s="173"/>
      <c r="AT42" s="173"/>
      <c r="AU42" s="173"/>
      <c r="AV42" s="173"/>
      <c r="AW42" s="173"/>
      <c r="AX42" s="173"/>
      <c r="AY42" s="173"/>
    </row>
    <row r="43" spans="1:51" ht="15" x14ac:dyDescent="0.25">
      <c r="A43" s="185">
        <v>44317</v>
      </c>
      <c r="B43" s="151"/>
      <c r="C43" s="151"/>
      <c r="D43" s="151">
        <v>2342.9899999999998</v>
      </c>
      <c r="E43" s="125">
        <v>4366.2709999999997</v>
      </c>
      <c r="F43" s="125">
        <v>4221.6639999999998</v>
      </c>
      <c r="G43" s="125">
        <v>3561.6640000000002</v>
      </c>
      <c r="H43" s="125">
        <v>2883.3850000000002</v>
      </c>
      <c r="I43" s="125">
        <v>1295.7360000000001</v>
      </c>
      <c r="J43" s="125">
        <v>1500.125</v>
      </c>
      <c r="K43" s="125">
        <v>756.43700000000001</v>
      </c>
      <c r="L43" s="125">
        <v>1164.1099999999999</v>
      </c>
      <c r="M43" s="125">
        <v>1943.4090000000001</v>
      </c>
      <c r="N43" s="125">
        <v>3589.2489999999998</v>
      </c>
      <c r="O43" s="125">
        <v>2012.7460000000001</v>
      </c>
      <c r="P43" s="125">
        <v>2344.6509999999998</v>
      </c>
      <c r="Q43" s="125">
        <v>3101.067</v>
      </c>
      <c r="R43" s="125">
        <v>4096.2120000000004</v>
      </c>
      <c r="S43" s="125">
        <v>2733.8629999999998</v>
      </c>
      <c r="T43" s="125">
        <v>1986.385</v>
      </c>
      <c r="U43" s="125">
        <v>1940.848</v>
      </c>
      <c r="V43" s="125">
        <v>2217.3270000000002</v>
      </c>
      <c r="W43" s="125">
        <v>241.12700000000001</v>
      </c>
      <c r="X43" s="125">
        <v>1261.52</v>
      </c>
      <c r="Y43" s="125">
        <v>1711.6130000000001</v>
      </c>
      <c r="Z43" s="125">
        <v>2962.806</v>
      </c>
      <c r="AA43" s="125">
        <v>2416.0709999999999</v>
      </c>
      <c r="AB43" s="125">
        <v>2064.4</v>
      </c>
      <c r="AC43" s="125">
        <v>2303.3029999999999</v>
      </c>
      <c r="AD43" s="125">
        <v>2669.0709999999999</v>
      </c>
      <c r="AE43" s="126">
        <v>967.77800000000002</v>
      </c>
      <c r="AF43" s="125">
        <v>2320.7130000000002</v>
      </c>
      <c r="AG43" s="125">
        <v>1200.616</v>
      </c>
      <c r="AH43" s="125">
        <v>801.64599999999996</v>
      </c>
      <c r="AI43" s="173">
        <v>1715.8330000000001</v>
      </c>
      <c r="AJ43" s="173">
        <v>1249.3209999999999</v>
      </c>
      <c r="AK43" s="173">
        <v>867.59699999999998</v>
      </c>
      <c r="AL43" s="173">
        <v>1871.953</v>
      </c>
      <c r="AM43" s="173">
        <v>2318.1849999999999</v>
      </c>
      <c r="AN43" s="173"/>
      <c r="AO43" s="173"/>
      <c r="AP43" s="173"/>
      <c r="AQ43" s="173"/>
      <c r="AR43" s="173"/>
      <c r="AS43" s="173"/>
      <c r="AT43" s="173"/>
      <c r="AU43" s="173"/>
      <c r="AV43" s="173"/>
      <c r="AW43" s="173"/>
      <c r="AX43" s="173"/>
      <c r="AY43" s="173"/>
    </row>
    <row r="44" spans="1:51" ht="15" x14ac:dyDescent="0.25">
      <c r="A44" s="185">
        <v>44348</v>
      </c>
      <c r="B44" s="151"/>
      <c r="C44" s="151"/>
      <c r="D44" s="151">
        <v>2666.05</v>
      </c>
      <c r="E44" s="125">
        <v>6304.3919999999998</v>
      </c>
      <c r="F44" s="125">
        <v>3796.7840000000001</v>
      </c>
      <c r="G44" s="125">
        <v>4679.4009999999998</v>
      </c>
      <c r="H44" s="125">
        <v>1940.2909999999999</v>
      </c>
      <c r="I44" s="125">
        <v>1996.9590000000001</v>
      </c>
      <c r="J44" s="125">
        <v>1257.835</v>
      </c>
      <c r="K44" s="125">
        <v>1601.6010000000001</v>
      </c>
      <c r="L44" s="125">
        <v>2748.09</v>
      </c>
      <c r="M44" s="125">
        <v>1274.463</v>
      </c>
      <c r="N44" s="125">
        <v>4888.1310000000003</v>
      </c>
      <c r="O44" s="125">
        <v>1727.6279999999999</v>
      </c>
      <c r="P44" s="125">
        <v>5135.8339999999998</v>
      </c>
      <c r="Q44" s="125">
        <v>3018.232</v>
      </c>
      <c r="R44" s="125">
        <v>5293.8109999999997</v>
      </c>
      <c r="S44" s="125">
        <v>2763.0230000000001</v>
      </c>
      <c r="T44" s="125">
        <v>3590.6190000000001</v>
      </c>
      <c r="U44" s="125">
        <v>1476.7270000000001</v>
      </c>
      <c r="V44" s="125">
        <v>1622.749</v>
      </c>
      <c r="W44" s="125">
        <v>350.28399999999999</v>
      </c>
      <c r="X44" s="125">
        <v>2399.165</v>
      </c>
      <c r="Y44" s="125">
        <v>1069.221</v>
      </c>
      <c r="Z44" s="125">
        <v>3834.8560000000002</v>
      </c>
      <c r="AA44" s="125">
        <v>2145.2139999999999</v>
      </c>
      <c r="AB44" s="125">
        <v>1384.175</v>
      </c>
      <c r="AC44" s="125">
        <v>4191.4279999999999</v>
      </c>
      <c r="AD44" s="125">
        <v>2800.3490000000002</v>
      </c>
      <c r="AE44" s="126">
        <v>2720.1309999999999</v>
      </c>
      <c r="AF44" s="125">
        <v>5545.2830000000004</v>
      </c>
      <c r="AG44" s="125">
        <v>408.47199999999998</v>
      </c>
      <c r="AH44" s="125">
        <v>1124.9559999999999</v>
      </c>
      <c r="AI44" s="173">
        <v>3256.8159999999998</v>
      </c>
      <c r="AJ44" s="173">
        <v>2425.8229999999999</v>
      </c>
      <c r="AK44" s="173">
        <v>1161.98</v>
      </c>
      <c r="AL44" s="173">
        <v>3354.9479999999999</v>
      </c>
      <c r="AM44" s="173">
        <v>6293.4979999999996</v>
      </c>
      <c r="AN44" s="173"/>
      <c r="AO44" s="173"/>
      <c r="AP44" s="173"/>
      <c r="AQ44" s="173"/>
      <c r="AR44" s="173"/>
      <c r="AS44" s="173"/>
      <c r="AT44" s="173"/>
      <c r="AU44" s="173"/>
      <c r="AV44" s="173"/>
      <c r="AW44" s="173"/>
      <c r="AX44" s="173"/>
      <c r="AY44" s="173"/>
    </row>
    <row r="45" spans="1:51" ht="15" x14ac:dyDescent="0.25">
      <c r="A45" s="185">
        <v>44378</v>
      </c>
      <c r="B45" s="151"/>
      <c r="C45" s="151"/>
      <c r="D45" s="151">
        <v>1090.8399999999999</v>
      </c>
      <c r="E45" s="125">
        <v>2497.0360000000001</v>
      </c>
      <c r="F45" s="125">
        <v>1161.4390000000001</v>
      </c>
      <c r="G45" s="125">
        <v>1850.6949999999999</v>
      </c>
      <c r="H45" s="125">
        <v>649.76800000000003</v>
      </c>
      <c r="I45" s="125">
        <v>617.92100000000005</v>
      </c>
      <c r="J45" s="125">
        <v>539.63599999999997</v>
      </c>
      <c r="K45" s="125">
        <v>746.14400000000001</v>
      </c>
      <c r="L45" s="125">
        <v>1127.662</v>
      </c>
      <c r="M45" s="125">
        <v>470.62599999999998</v>
      </c>
      <c r="N45" s="125">
        <v>2015.567</v>
      </c>
      <c r="O45" s="125">
        <v>429.96600000000001</v>
      </c>
      <c r="P45" s="125">
        <v>4271.0510000000004</v>
      </c>
      <c r="Q45" s="125">
        <v>1197.722</v>
      </c>
      <c r="R45" s="125">
        <v>1851.8779999999999</v>
      </c>
      <c r="S45" s="125">
        <v>1543.9369999999999</v>
      </c>
      <c r="T45" s="125">
        <v>1985.5429999999999</v>
      </c>
      <c r="U45" s="125">
        <v>338.916</v>
      </c>
      <c r="V45" s="125">
        <v>384.33499999999998</v>
      </c>
      <c r="W45" s="125">
        <v>89.290999999999997</v>
      </c>
      <c r="X45" s="125">
        <v>621.54700000000003</v>
      </c>
      <c r="Y45" s="125">
        <v>475.09300000000002</v>
      </c>
      <c r="Z45" s="125">
        <v>1626.0409999999999</v>
      </c>
      <c r="AA45" s="125">
        <v>571.53</v>
      </c>
      <c r="AB45" s="125">
        <v>438.84199999999998</v>
      </c>
      <c r="AC45" s="125">
        <v>1957.9580000000001</v>
      </c>
      <c r="AD45" s="125">
        <v>1565.568</v>
      </c>
      <c r="AE45" s="126">
        <v>962.50400000000002</v>
      </c>
      <c r="AF45" s="125">
        <v>3909.23</v>
      </c>
      <c r="AG45" s="125">
        <v>168.624</v>
      </c>
      <c r="AH45" s="125">
        <v>310.92099999999999</v>
      </c>
      <c r="AI45" s="173">
        <v>1032.319</v>
      </c>
      <c r="AJ45" s="173">
        <v>887.71299999999997</v>
      </c>
      <c r="AK45" s="173">
        <v>381.798</v>
      </c>
      <c r="AL45" s="173">
        <v>2122.2240000000002</v>
      </c>
      <c r="AM45" s="173">
        <v>3396.0720000000001</v>
      </c>
      <c r="AN45" s="173"/>
      <c r="AO45" s="173"/>
      <c r="AP45" s="173"/>
      <c r="AQ45" s="173"/>
      <c r="AR45" s="173"/>
      <c r="AS45" s="173"/>
      <c r="AT45" s="173"/>
      <c r="AU45" s="173"/>
      <c r="AV45" s="173"/>
      <c r="AW45" s="173"/>
      <c r="AX45" s="173"/>
      <c r="AY45" s="173"/>
    </row>
    <row r="46" spans="1:51" ht="15" x14ac:dyDescent="0.25">
      <c r="A46" s="185">
        <v>44409</v>
      </c>
      <c r="B46" s="151"/>
      <c r="C46" s="151"/>
      <c r="D46" s="151">
        <v>499.88</v>
      </c>
      <c r="E46" s="125">
        <v>1033.8399999999999</v>
      </c>
      <c r="F46" s="125">
        <v>543.78599999999994</v>
      </c>
      <c r="G46" s="125">
        <v>635.95899999999995</v>
      </c>
      <c r="H46" s="125">
        <v>460.54899999999998</v>
      </c>
      <c r="I46" s="125">
        <v>343.31599999999997</v>
      </c>
      <c r="J46" s="125">
        <v>404.90699999999998</v>
      </c>
      <c r="K46" s="125">
        <v>335.07499999999999</v>
      </c>
      <c r="L46" s="125">
        <v>461.529</v>
      </c>
      <c r="M46" s="125">
        <v>350.32400000000001</v>
      </c>
      <c r="N46" s="125">
        <v>793.28099999999995</v>
      </c>
      <c r="O46" s="125">
        <v>289.84399999999999</v>
      </c>
      <c r="P46" s="125">
        <v>1204.6130000000001</v>
      </c>
      <c r="Q46" s="125">
        <v>453.68200000000002</v>
      </c>
      <c r="R46" s="125">
        <v>972.154</v>
      </c>
      <c r="S46" s="125">
        <v>654.46299999999997</v>
      </c>
      <c r="T46" s="125">
        <v>886.428</v>
      </c>
      <c r="U46" s="125">
        <v>242.62700000000001</v>
      </c>
      <c r="V46" s="125">
        <v>325.673</v>
      </c>
      <c r="W46" s="125">
        <v>115.06699999999999</v>
      </c>
      <c r="X46" s="125">
        <v>298.14600000000002</v>
      </c>
      <c r="Y46" s="125">
        <v>274.476</v>
      </c>
      <c r="Z46" s="125">
        <v>596.01499999999999</v>
      </c>
      <c r="AA46" s="125">
        <v>416.72699999999998</v>
      </c>
      <c r="AB46" s="125">
        <v>386.66500000000002</v>
      </c>
      <c r="AC46" s="125">
        <v>626.87</v>
      </c>
      <c r="AD46" s="125">
        <v>544.41700000000003</v>
      </c>
      <c r="AE46" s="126">
        <v>509.685</v>
      </c>
      <c r="AF46" s="125">
        <v>977.89400000000001</v>
      </c>
      <c r="AG46" s="125">
        <v>215.61600000000001</v>
      </c>
      <c r="AH46" s="125">
        <v>335.96</v>
      </c>
      <c r="AI46" s="173">
        <v>492.49700000000001</v>
      </c>
      <c r="AJ46" s="173">
        <v>377.88099999999997</v>
      </c>
      <c r="AK46" s="173">
        <v>232.65899999999999</v>
      </c>
      <c r="AL46" s="173">
        <v>891.44299999999998</v>
      </c>
      <c r="AM46" s="173">
        <v>1076.2329999999999</v>
      </c>
      <c r="AN46" s="173"/>
      <c r="AO46" s="173"/>
      <c r="AP46" s="173"/>
      <c r="AQ46" s="173"/>
      <c r="AR46" s="173"/>
      <c r="AS46" s="173"/>
      <c r="AT46" s="173"/>
      <c r="AU46" s="173"/>
      <c r="AV46" s="173"/>
      <c r="AW46" s="173"/>
      <c r="AX46" s="173"/>
      <c r="AY46" s="173"/>
    </row>
    <row r="47" spans="1:51" ht="15" x14ac:dyDescent="0.25">
      <c r="A47" s="185">
        <v>44440</v>
      </c>
      <c r="B47" s="151"/>
      <c r="C47" s="151"/>
      <c r="D47" s="151">
        <v>408.21</v>
      </c>
      <c r="E47" s="125">
        <v>679.67700000000002</v>
      </c>
      <c r="F47" s="125">
        <v>576.13599999999997</v>
      </c>
      <c r="G47" s="125">
        <v>672.43600000000004</v>
      </c>
      <c r="H47" s="125">
        <v>408.113</v>
      </c>
      <c r="I47" s="125">
        <v>399.69299999999998</v>
      </c>
      <c r="J47" s="125">
        <v>295.584</v>
      </c>
      <c r="K47" s="125">
        <v>289.87400000000002</v>
      </c>
      <c r="L47" s="125">
        <v>480.47399999999999</v>
      </c>
      <c r="M47" s="125">
        <v>363.315</v>
      </c>
      <c r="N47" s="125">
        <v>715.28499999999997</v>
      </c>
      <c r="O47" s="125">
        <v>372.02</v>
      </c>
      <c r="P47" s="125">
        <v>628.28099999999995</v>
      </c>
      <c r="Q47" s="125">
        <v>445.10399999999998</v>
      </c>
      <c r="R47" s="125">
        <v>850.56899999999996</v>
      </c>
      <c r="S47" s="125">
        <v>486.19400000000002</v>
      </c>
      <c r="T47" s="125">
        <v>619.76099999999997</v>
      </c>
      <c r="U47" s="125">
        <v>316.89</v>
      </c>
      <c r="V47" s="125">
        <v>278.81700000000001</v>
      </c>
      <c r="W47" s="125">
        <v>288.93799999999999</v>
      </c>
      <c r="X47" s="125">
        <v>489.13</v>
      </c>
      <c r="Y47" s="125">
        <v>371.66300000000001</v>
      </c>
      <c r="Z47" s="125">
        <v>452.81</v>
      </c>
      <c r="AA47" s="125">
        <v>425.71300000000002</v>
      </c>
      <c r="AB47" s="125">
        <v>407.80099999999999</v>
      </c>
      <c r="AC47" s="125">
        <v>491.65899999999999</v>
      </c>
      <c r="AD47" s="125">
        <v>384.42</v>
      </c>
      <c r="AE47" s="126">
        <v>346.55</v>
      </c>
      <c r="AF47" s="125">
        <v>608.27200000000005</v>
      </c>
      <c r="AG47" s="125">
        <v>229.78</v>
      </c>
      <c r="AH47" s="125">
        <v>532.94899999999996</v>
      </c>
      <c r="AI47" s="173">
        <v>470.98099999999999</v>
      </c>
      <c r="AJ47" s="173">
        <v>338.41300000000001</v>
      </c>
      <c r="AK47" s="173">
        <v>284.291</v>
      </c>
      <c r="AL47" s="173">
        <v>742.66300000000001</v>
      </c>
      <c r="AM47" s="173">
        <v>605.88300000000004</v>
      </c>
      <c r="AN47" s="173"/>
      <c r="AO47" s="173"/>
      <c r="AP47" s="173"/>
      <c r="AQ47" s="173"/>
      <c r="AR47" s="173"/>
      <c r="AS47" s="173"/>
      <c r="AT47" s="173"/>
      <c r="AU47" s="173"/>
      <c r="AV47" s="173"/>
      <c r="AW47" s="173"/>
      <c r="AX47" s="173"/>
      <c r="AY47" s="173"/>
    </row>
    <row r="48" spans="1:51" ht="15" x14ac:dyDescent="0.25">
      <c r="A48" s="185">
        <v>44470</v>
      </c>
      <c r="B48" s="151"/>
      <c r="C48" s="151"/>
      <c r="D48" s="151">
        <v>512.25</v>
      </c>
      <c r="E48" s="125">
        <v>777.78599999999994</v>
      </c>
      <c r="F48" s="125">
        <v>879.88900000000001</v>
      </c>
      <c r="G48" s="125">
        <v>878.89700000000005</v>
      </c>
      <c r="H48" s="125">
        <v>382.4</v>
      </c>
      <c r="I48" s="125">
        <v>363.78</v>
      </c>
      <c r="J48" s="125">
        <v>347.26799999999997</v>
      </c>
      <c r="K48" s="125">
        <v>408.62400000000002</v>
      </c>
      <c r="L48" s="125">
        <v>349.17</v>
      </c>
      <c r="M48" s="125">
        <v>297.27100000000002</v>
      </c>
      <c r="N48" s="125">
        <v>623.80799999999999</v>
      </c>
      <c r="O48" s="125">
        <v>463.64400000000001</v>
      </c>
      <c r="P48" s="125">
        <v>633.93899999999996</v>
      </c>
      <c r="Q48" s="125">
        <v>555.15700000000004</v>
      </c>
      <c r="R48" s="125">
        <v>960.19500000000005</v>
      </c>
      <c r="S48" s="125">
        <v>563.00599999999997</v>
      </c>
      <c r="T48" s="125">
        <v>441.67500000000001</v>
      </c>
      <c r="U48" s="125">
        <v>440.19</v>
      </c>
      <c r="V48" s="125">
        <v>284.69200000000001</v>
      </c>
      <c r="W48" s="125">
        <v>320.96300000000002</v>
      </c>
      <c r="X48" s="125">
        <v>335.91</v>
      </c>
      <c r="Y48" s="125">
        <v>482.25599999999997</v>
      </c>
      <c r="Z48" s="125">
        <v>634.23</v>
      </c>
      <c r="AA48" s="125">
        <v>1129.7819999999999</v>
      </c>
      <c r="AB48" s="125">
        <v>551.46199999999999</v>
      </c>
      <c r="AC48" s="125">
        <v>452.10399999999998</v>
      </c>
      <c r="AD48" s="125">
        <v>412.21</v>
      </c>
      <c r="AE48" s="126">
        <v>467.41500000000002</v>
      </c>
      <c r="AF48" s="125">
        <v>651.41800000000001</v>
      </c>
      <c r="AG48" s="125">
        <v>266.40800000000002</v>
      </c>
      <c r="AH48" s="125">
        <v>579.07600000000002</v>
      </c>
      <c r="AI48" s="173">
        <v>654.40499999999997</v>
      </c>
      <c r="AJ48" s="173">
        <v>321.55399999999997</v>
      </c>
      <c r="AK48" s="173">
        <v>447.60700000000003</v>
      </c>
      <c r="AL48" s="173">
        <v>735.80499999999995</v>
      </c>
      <c r="AM48" s="173">
        <v>684.92899999999997</v>
      </c>
      <c r="AN48" s="173"/>
      <c r="AO48" s="173"/>
      <c r="AP48" s="173"/>
      <c r="AQ48" s="173"/>
      <c r="AR48" s="173"/>
      <c r="AS48" s="173"/>
      <c r="AT48" s="173"/>
      <c r="AU48" s="173"/>
      <c r="AV48" s="173"/>
      <c r="AW48" s="173"/>
      <c r="AX48" s="173"/>
      <c r="AY48" s="173"/>
    </row>
    <row r="49" spans="1:1005" ht="15" x14ac:dyDescent="0.25">
      <c r="A49" s="185">
        <v>44501</v>
      </c>
      <c r="B49" s="151"/>
      <c r="C49" s="151"/>
      <c r="D49" s="151">
        <v>472.92</v>
      </c>
      <c r="E49" s="125">
        <v>668.71400000000006</v>
      </c>
      <c r="F49" s="125">
        <v>704.2</v>
      </c>
      <c r="G49" s="125">
        <v>816.17700000000002</v>
      </c>
      <c r="H49" s="125">
        <v>584.57500000000005</v>
      </c>
      <c r="I49" s="125">
        <v>371.07</v>
      </c>
      <c r="J49" s="125">
        <v>347.24200000000002</v>
      </c>
      <c r="K49" s="125">
        <v>474.08</v>
      </c>
      <c r="L49" s="125">
        <v>447.63</v>
      </c>
      <c r="M49" s="125">
        <v>359.64699999999999</v>
      </c>
      <c r="N49" s="125">
        <v>610.50199999999995</v>
      </c>
      <c r="O49" s="125">
        <v>497.75099999999998</v>
      </c>
      <c r="P49" s="125">
        <v>574.02200000000005</v>
      </c>
      <c r="Q49" s="125">
        <v>568.18700000000001</v>
      </c>
      <c r="R49" s="125">
        <v>668.81899999999996</v>
      </c>
      <c r="S49" s="125">
        <v>662.13699999999994</v>
      </c>
      <c r="T49" s="125">
        <v>431.93099999999998</v>
      </c>
      <c r="U49" s="125">
        <v>415.71699999999998</v>
      </c>
      <c r="V49" s="125">
        <v>363.03100000000001</v>
      </c>
      <c r="W49" s="125">
        <v>318.03800000000001</v>
      </c>
      <c r="X49" s="125">
        <v>364.19799999999998</v>
      </c>
      <c r="Y49" s="125">
        <v>626.20899999999995</v>
      </c>
      <c r="Z49" s="125">
        <v>587.16</v>
      </c>
      <c r="AA49" s="125">
        <v>642.23599999999999</v>
      </c>
      <c r="AB49" s="125">
        <v>497.52100000000002</v>
      </c>
      <c r="AC49" s="125">
        <v>478.56900000000002</v>
      </c>
      <c r="AD49" s="125">
        <v>476.846</v>
      </c>
      <c r="AE49" s="126">
        <v>488.73099999999999</v>
      </c>
      <c r="AF49" s="125">
        <v>624.524</v>
      </c>
      <c r="AG49" s="125">
        <v>322.54000000000002</v>
      </c>
      <c r="AH49" s="125">
        <v>499.20600000000002</v>
      </c>
      <c r="AI49" s="173">
        <v>494.76100000000002</v>
      </c>
      <c r="AJ49" s="173">
        <v>379.31400000000002</v>
      </c>
      <c r="AK49" s="173">
        <v>432.20299999999997</v>
      </c>
      <c r="AL49" s="173">
        <v>575.68600000000004</v>
      </c>
      <c r="AM49" s="173">
        <v>626.54</v>
      </c>
      <c r="AN49" s="173"/>
      <c r="AO49" s="173"/>
      <c r="AP49" s="173"/>
      <c r="AQ49" s="173"/>
      <c r="AR49" s="173"/>
      <c r="AS49" s="173"/>
      <c r="AT49" s="173"/>
      <c r="AU49" s="173"/>
      <c r="AV49" s="173"/>
      <c r="AW49" s="173"/>
      <c r="AX49" s="173"/>
      <c r="AY49" s="173"/>
    </row>
    <row r="50" spans="1:1005" ht="15" x14ac:dyDescent="0.25">
      <c r="A50" s="185">
        <v>44531</v>
      </c>
      <c r="B50" s="151"/>
      <c r="C50" s="151"/>
      <c r="D50" s="151">
        <v>362.53</v>
      </c>
      <c r="E50" s="125">
        <v>612.09400000000005</v>
      </c>
      <c r="F50" s="125">
        <v>564.01400000000001</v>
      </c>
      <c r="G50" s="125">
        <v>620.41600000000005</v>
      </c>
      <c r="H50" s="125">
        <v>432.62700000000001</v>
      </c>
      <c r="I50" s="125">
        <v>353.34800000000001</v>
      </c>
      <c r="J50" s="125">
        <v>330</v>
      </c>
      <c r="K50" s="125">
        <v>376.94200000000001</v>
      </c>
      <c r="L50" s="125">
        <v>393.64699999999999</v>
      </c>
      <c r="M50" s="125">
        <v>332.15600000000001</v>
      </c>
      <c r="N50" s="125">
        <v>518.851</v>
      </c>
      <c r="O50" s="125">
        <v>429.40300000000002</v>
      </c>
      <c r="P50" s="125">
        <v>568.54399999999998</v>
      </c>
      <c r="Q50" s="125">
        <v>599.41499999999996</v>
      </c>
      <c r="R50" s="125">
        <v>557.39599999999996</v>
      </c>
      <c r="S50" s="125">
        <v>560.57100000000003</v>
      </c>
      <c r="T50" s="125">
        <v>420.19</v>
      </c>
      <c r="U50" s="125">
        <v>340.71899999999999</v>
      </c>
      <c r="V50" s="125">
        <v>349.27</v>
      </c>
      <c r="W50" s="125">
        <v>265.68900000000002</v>
      </c>
      <c r="X50" s="125">
        <v>354.67200000000003</v>
      </c>
      <c r="Y50" s="125">
        <v>407.19200000000001</v>
      </c>
      <c r="Z50" s="125">
        <v>482.654</v>
      </c>
      <c r="AA50" s="125">
        <v>483.88200000000001</v>
      </c>
      <c r="AB50" s="125">
        <v>470.96600000000001</v>
      </c>
      <c r="AC50" s="125">
        <v>471.49200000000002</v>
      </c>
      <c r="AD50" s="125">
        <v>435.233</v>
      </c>
      <c r="AE50" s="126">
        <v>469.55799999999999</v>
      </c>
      <c r="AF50" s="125">
        <v>551.19799999999998</v>
      </c>
      <c r="AG50" s="125">
        <v>320.74</v>
      </c>
      <c r="AH50" s="125">
        <v>372.58300000000003</v>
      </c>
      <c r="AI50" s="173">
        <v>415.75799999999998</v>
      </c>
      <c r="AJ50" s="173">
        <v>357.14600000000002</v>
      </c>
      <c r="AK50" s="173">
        <v>346.71800000000002</v>
      </c>
      <c r="AL50" s="173">
        <v>508.48200000000003</v>
      </c>
      <c r="AM50" s="173">
        <v>567.87</v>
      </c>
      <c r="AN50" s="173"/>
      <c r="AO50" s="173"/>
      <c r="AP50" s="173"/>
      <c r="AQ50" s="173"/>
      <c r="AR50" s="173"/>
      <c r="AS50" s="173"/>
      <c r="AT50" s="173"/>
      <c r="AU50" s="173"/>
      <c r="AV50" s="173"/>
      <c r="AW50" s="173"/>
      <c r="AX50" s="173"/>
      <c r="AY50" s="173"/>
    </row>
    <row r="51" spans="1:1005" ht="15" x14ac:dyDescent="0.25">
      <c r="A51" s="185">
        <v>44562</v>
      </c>
      <c r="B51" s="151"/>
      <c r="C51" s="151"/>
      <c r="D51" s="151">
        <v>361.18</v>
      </c>
      <c r="E51" s="125">
        <v>580.04200000000003</v>
      </c>
      <c r="F51" s="125">
        <v>475.94600000000003</v>
      </c>
      <c r="G51" s="125">
        <v>493.76600000000002</v>
      </c>
      <c r="H51" s="125">
        <v>376.47500000000002</v>
      </c>
      <c r="I51" s="125">
        <v>324.75</v>
      </c>
      <c r="J51" s="125">
        <v>311.51799999999997</v>
      </c>
      <c r="K51" s="125">
        <v>303.38200000000001</v>
      </c>
      <c r="L51" s="125">
        <v>343.68200000000002</v>
      </c>
      <c r="M51" s="125">
        <v>455.15300000000002</v>
      </c>
      <c r="N51" s="125">
        <v>470.01600000000002</v>
      </c>
      <c r="O51" s="125">
        <v>400.23700000000002</v>
      </c>
      <c r="P51" s="125">
        <v>493.14299999999997</v>
      </c>
      <c r="Q51" s="125">
        <v>520.96400000000006</v>
      </c>
      <c r="R51" s="125">
        <v>500.02699999999999</v>
      </c>
      <c r="S51" s="125">
        <v>447.41</v>
      </c>
      <c r="T51" s="125">
        <v>399.79899999999998</v>
      </c>
      <c r="U51" s="125">
        <v>325.80200000000002</v>
      </c>
      <c r="V51" s="125">
        <v>311.923</v>
      </c>
      <c r="W51" s="125">
        <v>234.31899999999999</v>
      </c>
      <c r="X51" s="125">
        <v>318.65800000000002</v>
      </c>
      <c r="Y51" s="125">
        <v>610.49</v>
      </c>
      <c r="Z51" s="125">
        <v>443.40499999999997</v>
      </c>
      <c r="AA51" s="125">
        <v>418.04599999999999</v>
      </c>
      <c r="AB51" s="125">
        <v>387.10500000000002</v>
      </c>
      <c r="AC51" s="125">
        <v>451.72500000000002</v>
      </c>
      <c r="AD51" s="125">
        <v>402.21499999999997</v>
      </c>
      <c r="AE51" s="126">
        <v>424.09100000000001</v>
      </c>
      <c r="AF51" s="125">
        <v>502.089</v>
      </c>
      <c r="AG51" s="125">
        <v>306.58</v>
      </c>
      <c r="AH51" s="125">
        <v>301.09800000000001</v>
      </c>
      <c r="AI51" s="173">
        <v>371.80599999999998</v>
      </c>
      <c r="AJ51" s="173">
        <v>349.32299999999998</v>
      </c>
      <c r="AK51" s="173">
        <v>330.36500000000001</v>
      </c>
      <c r="AL51" s="173">
        <v>433.93400000000003</v>
      </c>
      <c r="AM51" s="173">
        <v>510.74700000000001</v>
      </c>
      <c r="AN51" s="173"/>
      <c r="AO51" s="173"/>
      <c r="AP51" s="173"/>
      <c r="AQ51" s="173"/>
      <c r="AR51" s="173"/>
      <c r="AS51" s="173"/>
      <c r="AT51" s="173"/>
      <c r="AU51" s="173"/>
      <c r="AV51" s="173"/>
      <c r="AW51" s="173"/>
      <c r="AX51" s="173"/>
      <c r="AY51" s="173"/>
    </row>
    <row r="52" spans="1:1005" ht="15" x14ac:dyDescent="0.25">
      <c r="A52" s="185">
        <v>44593</v>
      </c>
      <c r="B52" s="151"/>
      <c r="C52" s="151"/>
      <c r="D52" s="151">
        <v>392.99</v>
      </c>
      <c r="E52" s="125">
        <v>460.21</v>
      </c>
      <c r="F52" s="125">
        <v>543.84500000000003</v>
      </c>
      <c r="G52" s="125">
        <v>497.73</v>
      </c>
      <c r="H52" s="125">
        <v>345.12299999999999</v>
      </c>
      <c r="I52" s="125">
        <v>309.85700000000003</v>
      </c>
      <c r="J52" s="125">
        <v>270.642</v>
      </c>
      <c r="K52" s="125">
        <v>278.053</v>
      </c>
      <c r="L52" s="125">
        <v>349.00700000000001</v>
      </c>
      <c r="M52" s="125">
        <v>535.39200000000005</v>
      </c>
      <c r="N52" s="125">
        <v>411.81099999999998</v>
      </c>
      <c r="O52" s="125">
        <v>400.15499999999997</v>
      </c>
      <c r="P52" s="125">
        <v>456.05700000000002</v>
      </c>
      <c r="Q52" s="125">
        <v>448.49400000000003</v>
      </c>
      <c r="R52" s="125">
        <v>462.14400000000001</v>
      </c>
      <c r="S52" s="125">
        <v>420.59</v>
      </c>
      <c r="T52" s="125">
        <v>396.73099999999999</v>
      </c>
      <c r="U52" s="125">
        <v>298.21600000000001</v>
      </c>
      <c r="V52" s="125">
        <v>251.642</v>
      </c>
      <c r="W52" s="125">
        <v>247.66800000000001</v>
      </c>
      <c r="X52" s="125">
        <v>277.00900000000001</v>
      </c>
      <c r="Y52" s="125">
        <v>567.69500000000005</v>
      </c>
      <c r="Z52" s="125">
        <v>365.56400000000002</v>
      </c>
      <c r="AA52" s="125">
        <v>403.42</v>
      </c>
      <c r="AB52" s="125">
        <v>345.71800000000002</v>
      </c>
      <c r="AC52" s="125">
        <v>412.46600000000001</v>
      </c>
      <c r="AD52" s="125">
        <v>413.399</v>
      </c>
      <c r="AE52" s="126">
        <v>367.27600000000001</v>
      </c>
      <c r="AF52" s="125">
        <v>428.32</v>
      </c>
      <c r="AG52" s="125">
        <v>282.05500000000001</v>
      </c>
      <c r="AH52" s="125">
        <v>280.10199999999998</v>
      </c>
      <c r="AI52" s="173">
        <v>419.59500000000003</v>
      </c>
      <c r="AJ52" s="173">
        <v>278.05</v>
      </c>
      <c r="AK52" s="173">
        <v>275.75599999999997</v>
      </c>
      <c r="AL52" s="173">
        <v>390.25099999999998</v>
      </c>
      <c r="AM52" s="173">
        <v>421.31200000000001</v>
      </c>
      <c r="AN52" s="173"/>
      <c r="AO52" s="173"/>
      <c r="AP52" s="173"/>
      <c r="AQ52" s="173"/>
      <c r="AR52" s="173"/>
      <c r="AS52" s="173"/>
      <c r="AT52" s="173"/>
      <c r="AU52" s="173"/>
      <c r="AV52" s="173"/>
      <c r="AW52" s="173"/>
      <c r="AX52" s="173"/>
      <c r="AY52" s="173"/>
    </row>
    <row r="53" spans="1:1005" ht="15" x14ac:dyDescent="0.25">
      <c r="A53" s="185">
        <v>44621</v>
      </c>
      <c r="B53" s="151"/>
      <c r="C53" s="151"/>
      <c r="D53" s="151">
        <v>665.38</v>
      </c>
      <c r="E53" s="125">
        <v>794.452</v>
      </c>
      <c r="F53" s="125">
        <v>1285.375</v>
      </c>
      <c r="G53" s="125">
        <v>742.774</v>
      </c>
      <c r="H53" s="125">
        <v>463.887</v>
      </c>
      <c r="I53" s="125">
        <v>655.21500000000003</v>
      </c>
      <c r="J53" s="125">
        <v>395.53699999999998</v>
      </c>
      <c r="K53" s="125">
        <v>428.59800000000001</v>
      </c>
      <c r="L53" s="125">
        <v>578.26700000000005</v>
      </c>
      <c r="M53" s="125">
        <v>670.14400000000001</v>
      </c>
      <c r="N53" s="125">
        <v>661.63099999999997</v>
      </c>
      <c r="O53" s="125">
        <v>1080.354</v>
      </c>
      <c r="P53" s="125">
        <v>646.96699999999998</v>
      </c>
      <c r="Q53" s="125">
        <v>889.577</v>
      </c>
      <c r="R53" s="125">
        <v>595.32000000000005</v>
      </c>
      <c r="S53" s="125">
        <v>560.94600000000003</v>
      </c>
      <c r="T53" s="125">
        <v>520.06399999999996</v>
      </c>
      <c r="U53" s="125">
        <v>500.608</v>
      </c>
      <c r="V53" s="125">
        <v>290.19799999999998</v>
      </c>
      <c r="W53" s="125">
        <v>426.03399999999999</v>
      </c>
      <c r="X53" s="125">
        <v>604.85900000000004</v>
      </c>
      <c r="Y53" s="125">
        <v>772.11300000000006</v>
      </c>
      <c r="Z53" s="125">
        <v>481.04</v>
      </c>
      <c r="AA53" s="125">
        <v>858.63199999999995</v>
      </c>
      <c r="AB53" s="125">
        <v>453.20400000000001</v>
      </c>
      <c r="AC53" s="125">
        <v>686.87</v>
      </c>
      <c r="AD53" s="125">
        <v>555.673</v>
      </c>
      <c r="AE53" s="126">
        <v>542.53200000000004</v>
      </c>
      <c r="AF53" s="125">
        <v>608.53700000000003</v>
      </c>
      <c r="AG53" s="125">
        <v>370.02600000000001</v>
      </c>
      <c r="AH53" s="125">
        <v>440.673</v>
      </c>
      <c r="AI53" s="173">
        <v>633.02</v>
      </c>
      <c r="AJ53" s="173">
        <v>407.10700000000003</v>
      </c>
      <c r="AK53" s="173">
        <v>518.73900000000003</v>
      </c>
      <c r="AL53" s="173">
        <v>751.79399999999998</v>
      </c>
      <c r="AM53" s="173">
        <v>517.40499999999997</v>
      </c>
      <c r="AN53" s="173"/>
      <c r="AO53" s="173"/>
      <c r="AP53" s="173"/>
      <c r="AQ53" s="173"/>
      <c r="AR53" s="173"/>
      <c r="AS53" s="173"/>
      <c r="AT53" s="173"/>
      <c r="AU53" s="173"/>
      <c r="AV53" s="173"/>
      <c r="AW53" s="173"/>
      <c r="AX53" s="173"/>
      <c r="AY53" s="173"/>
    </row>
    <row r="54" spans="1:1005" ht="15" x14ac:dyDescent="0.25">
      <c r="A54" s="185">
        <v>44652</v>
      </c>
      <c r="B54" s="151"/>
      <c r="C54" s="151"/>
      <c r="D54" s="151">
        <v>1055.51</v>
      </c>
      <c r="E54" s="125">
        <v>1863.01</v>
      </c>
      <c r="F54" s="125">
        <v>2362.279</v>
      </c>
      <c r="G54" s="125">
        <v>1113.5440000000001</v>
      </c>
      <c r="H54" s="125">
        <v>761.44</v>
      </c>
      <c r="I54" s="125">
        <v>1187.2460000000001</v>
      </c>
      <c r="J54" s="125">
        <v>697.83600000000001</v>
      </c>
      <c r="K54" s="125">
        <v>535.25800000000004</v>
      </c>
      <c r="L54" s="125">
        <v>1021.133</v>
      </c>
      <c r="M54" s="125">
        <v>1518.8879999999999</v>
      </c>
      <c r="N54" s="125">
        <v>955.74699999999996</v>
      </c>
      <c r="O54" s="125">
        <v>867.87</v>
      </c>
      <c r="P54" s="125">
        <v>1021.532</v>
      </c>
      <c r="Q54" s="125">
        <v>1495.578</v>
      </c>
      <c r="R54" s="125">
        <v>1119.846</v>
      </c>
      <c r="S54" s="125">
        <v>665.26499999999999</v>
      </c>
      <c r="T54" s="125">
        <v>789.03099999999995</v>
      </c>
      <c r="U54" s="125">
        <v>781.22</v>
      </c>
      <c r="V54" s="125">
        <v>489.048</v>
      </c>
      <c r="W54" s="125">
        <v>535.55999999999995</v>
      </c>
      <c r="X54" s="125">
        <v>1360.308</v>
      </c>
      <c r="Y54" s="125">
        <v>1386.8779999999999</v>
      </c>
      <c r="Z54" s="125">
        <v>1124.8040000000001</v>
      </c>
      <c r="AA54" s="125">
        <v>1103.5719999999999</v>
      </c>
      <c r="AB54" s="125">
        <v>789.89400000000001</v>
      </c>
      <c r="AC54" s="125">
        <v>867.33</v>
      </c>
      <c r="AD54" s="125">
        <v>805.22199999999998</v>
      </c>
      <c r="AE54" s="126">
        <v>1138.838</v>
      </c>
      <c r="AF54" s="125">
        <v>1069.0139999999999</v>
      </c>
      <c r="AG54" s="125">
        <v>406.327</v>
      </c>
      <c r="AH54" s="125">
        <v>619.18600000000004</v>
      </c>
      <c r="AI54" s="173">
        <v>640.13499999999999</v>
      </c>
      <c r="AJ54" s="173">
        <v>487.14</v>
      </c>
      <c r="AK54" s="173">
        <v>564.85</v>
      </c>
      <c r="AL54" s="173">
        <v>799.92200000000003</v>
      </c>
      <c r="AM54" s="173">
        <v>940.50699999999995</v>
      </c>
      <c r="AN54" s="173"/>
      <c r="AO54" s="173"/>
      <c r="AP54" s="173"/>
      <c r="AQ54" s="173"/>
      <c r="AR54" s="173"/>
      <c r="AS54" s="173"/>
      <c r="AT54" s="173"/>
      <c r="AU54" s="173"/>
      <c r="AV54" s="173"/>
      <c r="AW54" s="173"/>
      <c r="AX54" s="173"/>
      <c r="AY54" s="173"/>
    </row>
    <row r="55" spans="1:1005" ht="15" x14ac:dyDescent="0.25">
      <c r="A55" s="185">
        <v>44682</v>
      </c>
      <c r="B55" s="151"/>
      <c r="C55" s="151"/>
      <c r="D55" s="151">
        <v>2342.9899999999998</v>
      </c>
      <c r="E55" s="125">
        <v>4228.5039999999999</v>
      </c>
      <c r="F55" s="125">
        <v>3567.9169999999999</v>
      </c>
      <c r="G55" s="125">
        <v>2892.9580000000001</v>
      </c>
      <c r="H55" s="125">
        <v>1247.4839999999999</v>
      </c>
      <c r="I55" s="125">
        <v>1507.0909999999999</v>
      </c>
      <c r="J55" s="125">
        <v>761.05799999999999</v>
      </c>
      <c r="K55" s="125">
        <v>1169.067</v>
      </c>
      <c r="L55" s="125">
        <v>1884.126</v>
      </c>
      <c r="M55" s="125">
        <v>3585.0390000000002</v>
      </c>
      <c r="N55" s="125">
        <v>2013.6130000000001</v>
      </c>
      <c r="O55" s="125">
        <v>2346.7310000000002</v>
      </c>
      <c r="P55" s="125">
        <v>3055.6509999999998</v>
      </c>
      <c r="Q55" s="125">
        <v>4096.8990000000003</v>
      </c>
      <c r="R55" s="125">
        <v>2737.9540000000002</v>
      </c>
      <c r="S55" s="125">
        <v>1991.7919999999999</v>
      </c>
      <c r="T55" s="125">
        <v>1906.385</v>
      </c>
      <c r="U55" s="125">
        <v>2224.3290000000002</v>
      </c>
      <c r="V55" s="125">
        <v>243.97800000000001</v>
      </c>
      <c r="W55" s="125">
        <v>1262.3820000000001</v>
      </c>
      <c r="X55" s="125">
        <v>1687.838</v>
      </c>
      <c r="Y55" s="125">
        <v>2960.373</v>
      </c>
      <c r="Z55" s="125">
        <v>2413.172</v>
      </c>
      <c r="AA55" s="125">
        <v>2065.8919999999998</v>
      </c>
      <c r="AB55" s="125">
        <v>2224.2730000000001</v>
      </c>
      <c r="AC55" s="125">
        <v>2674.4229999999998</v>
      </c>
      <c r="AD55" s="125">
        <v>969.73299999999995</v>
      </c>
      <c r="AE55" s="126">
        <v>2334.29</v>
      </c>
      <c r="AF55" s="125">
        <v>1214.03</v>
      </c>
      <c r="AG55" s="125">
        <v>803.77</v>
      </c>
      <c r="AH55" s="125">
        <v>1730.24</v>
      </c>
      <c r="AI55" s="173">
        <v>1249.7249999999999</v>
      </c>
      <c r="AJ55" s="173">
        <v>835.84100000000001</v>
      </c>
      <c r="AK55" s="173">
        <v>1878.364</v>
      </c>
      <c r="AL55" s="173">
        <v>2316.556</v>
      </c>
      <c r="AM55" s="173">
        <v>4357.0860000000002</v>
      </c>
      <c r="AN55" s="173"/>
      <c r="AO55" s="173"/>
      <c r="AP55" s="173"/>
      <c r="AQ55" s="173"/>
      <c r="AR55" s="173"/>
      <c r="AS55" s="173"/>
      <c r="AT55" s="173"/>
      <c r="AU55" s="173"/>
      <c r="AV55" s="173"/>
      <c r="AW55" s="173"/>
      <c r="AX55" s="173"/>
      <c r="AY55" s="173"/>
    </row>
    <row r="56" spans="1:1005" ht="15" x14ac:dyDescent="0.25">
      <c r="A56" s="185">
        <v>44713</v>
      </c>
      <c r="B56" s="151"/>
      <c r="C56" s="151"/>
      <c r="D56" s="151">
        <v>2666.05</v>
      </c>
      <c r="E56" s="125">
        <v>3800.8890000000001</v>
      </c>
      <c r="F56" s="125">
        <v>4683.0069999999996</v>
      </c>
      <c r="G56" s="125">
        <v>1946.2370000000001</v>
      </c>
      <c r="H56" s="125">
        <v>2017.452</v>
      </c>
      <c r="I56" s="125">
        <v>1262.2</v>
      </c>
      <c r="J56" s="125">
        <v>1604.69</v>
      </c>
      <c r="K56" s="125">
        <v>2752.0590000000002</v>
      </c>
      <c r="L56" s="125">
        <v>1315.4639999999999</v>
      </c>
      <c r="M56" s="125">
        <v>4884.0569999999998</v>
      </c>
      <c r="N56" s="125">
        <v>1727.143</v>
      </c>
      <c r="O56" s="125">
        <v>5136.0680000000002</v>
      </c>
      <c r="P56" s="125">
        <v>3029.3130000000001</v>
      </c>
      <c r="Q56" s="125">
        <v>5294.3249999999998</v>
      </c>
      <c r="R56" s="125">
        <v>2764.68</v>
      </c>
      <c r="S56" s="125">
        <v>3593.643</v>
      </c>
      <c r="T56" s="125">
        <v>1528.577</v>
      </c>
      <c r="U56" s="125">
        <v>1626.039</v>
      </c>
      <c r="V56" s="125">
        <v>352.18200000000002</v>
      </c>
      <c r="W56" s="125">
        <v>2399.4929999999999</v>
      </c>
      <c r="X56" s="125">
        <v>1080.9929999999999</v>
      </c>
      <c r="Y56" s="125">
        <v>3832.4490000000001</v>
      </c>
      <c r="Z56" s="125">
        <v>2144.4380000000001</v>
      </c>
      <c r="AA56" s="125">
        <v>1385.654</v>
      </c>
      <c r="AB56" s="125">
        <v>4178.2190000000001</v>
      </c>
      <c r="AC56" s="125">
        <v>2802.7710000000002</v>
      </c>
      <c r="AD56" s="125">
        <v>2720.6570000000002</v>
      </c>
      <c r="AE56" s="126">
        <v>5554.8360000000002</v>
      </c>
      <c r="AF56" s="125">
        <v>434.78</v>
      </c>
      <c r="AG56" s="125">
        <v>1126.26</v>
      </c>
      <c r="AH56" s="125">
        <v>3266.3180000000002</v>
      </c>
      <c r="AI56" s="173">
        <v>2426.5419999999999</v>
      </c>
      <c r="AJ56" s="173">
        <v>1188.6969999999999</v>
      </c>
      <c r="AK56" s="173">
        <v>3357.1610000000001</v>
      </c>
      <c r="AL56" s="173">
        <v>6294.1170000000002</v>
      </c>
      <c r="AM56" s="173">
        <v>6293.2479999999996</v>
      </c>
      <c r="AN56" s="173"/>
      <c r="AO56" s="173"/>
      <c r="AP56" s="173"/>
      <c r="AQ56" s="173"/>
      <c r="AR56" s="173"/>
      <c r="AS56" s="173"/>
      <c r="AT56" s="173"/>
      <c r="AU56" s="173"/>
      <c r="AV56" s="173"/>
      <c r="AW56" s="173"/>
      <c r="AX56" s="173"/>
      <c r="AY56" s="173"/>
    </row>
    <row r="57" spans="1:1005" ht="15" x14ac:dyDescent="0.25">
      <c r="A57" s="185">
        <v>44743</v>
      </c>
      <c r="B57" s="151"/>
      <c r="C57" s="151"/>
      <c r="D57" s="151">
        <v>1090.8399999999999</v>
      </c>
      <c r="E57" s="125">
        <v>1164.18</v>
      </c>
      <c r="F57" s="125">
        <v>1853.309</v>
      </c>
      <c r="G57" s="125">
        <v>654.5</v>
      </c>
      <c r="H57" s="125">
        <v>661.38499999999999</v>
      </c>
      <c r="I57" s="125">
        <v>542.78499999999997</v>
      </c>
      <c r="J57" s="125">
        <v>748.35299999999995</v>
      </c>
      <c r="K57" s="125">
        <v>1132.1679999999999</v>
      </c>
      <c r="L57" s="125">
        <v>485.339</v>
      </c>
      <c r="M57" s="125">
        <v>2014.134</v>
      </c>
      <c r="N57" s="125">
        <v>430.30900000000003</v>
      </c>
      <c r="O57" s="125">
        <v>4271.9669999999996</v>
      </c>
      <c r="P57" s="125">
        <v>1264.9670000000001</v>
      </c>
      <c r="Q57" s="125">
        <v>1852.5429999999999</v>
      </c>
      <c r="R57" s="125">
        <v>1545.7739999999999</v>
      </c>
      <c r="S57" s="125">
        <v>1987.9449999999999</v>
      </c>
      <c r="T57" s="125">
        <v>363.11599999999999</v>
      </c>
      <c r="U57" s="125">
        <v>386.70800000000003</v>
      </c>
      <c r="V57" s="125">
        <v>90.608000000000004</v>
      </c>
      <c r="W57" s="125">
        <v>621.62300000000005</v>
      </c>
      <c r="X57" s="125">
        <v>489.06799999999998</v>
      </c>
      <c r="Y57" s="125">
        <v>1625.297</v>
      </c>
      <c r="Z57" s="125">
        <v>571.01</v>
      </c>
      <c r="AA57" s="125">
        <v>440.19499999999999</v>
      </c>
      <c r="AB57" s="125">
        <v>2067.4110000000001</v>
      </c>
      <c r="AC57" s="125">
        <v>1567.2180000000001</v>
      </c>
      <c r="AD57" s="125">
        <v>963.47299999999996</v>
      </c>
      <c r="AE57" s="126">
        <v>3914.9110000000001</v>
      </c>
      <c r="AF57" s="125">
        <v>176.23699999999999</v>
      </c>
      <c r="AG57" s="125">
        <v>312.43299999999999</v>
      </c>
      <c r="AH57" s="125">
        <v>1037.6110000000001</v>
      </c>
      <c r="AI57" s="173">
        <v>887.96799999999996</v>
      </c>
      <c r="AJ57" s="173">
        <v>391.99299999999999</v>
      </c>
      <c r="AK57" s="173">
        <v>2123.7910000000002</v>
      </c>
      <c r="AL57" s="173">
        <v>3396.7069999999999</v>
      </c>
      <c r="AM57" s="173">
        <v>2491.7820000000002</v>
      </c>
      <c r="AN57" s="173"/>
      <c r="AO57" s="173"/>
      <c r="AP57" s="173"/>
      <c r="AQ57" s="173"/>
      <c r="AR57" s="173"/>
      <c r="AS57" s="173"/>
      <c r="AT57" s="173"/>
      <c r="AU57" s="173"/>
      <c r="AV57" s="173"/>
      <c r="AW57" s="173"/>
      <c r="AX57" s="173"/>
      <c r="AY57" s="173"/>
    </row>
    <row r="58" spans="1:1005" ht="15" x14ac:dyDescent="0.25">
      <c r="A58" s="185">
        <v>44774</v>
      </c>
      <c r="B58" s="151"/>
      <c r="C58" s="151"/>
      <c r="D58" s="151">
        <v>499.88</v>
      </c>
      <c r="E58" s="125">
        <v>545.80899999999997</v>
      </c>
      <c r="F58" s="125">
        <v>638.33199999999999</v>
      </c>
      <c r="G58" s="125">
        <v>465.09100000000001</v>
      </c>
      <c r="H58" s="125">
        <v>348.51400000000001</v>
      </c>
      <c r="I58" s="125">
        <v>407.82100000000003</v>
      </c>
      <c r="J58" s="125">
        <v>337.00299999999999</v>
      </c>
      <c r="K58" s="125">
        <v>463.25900000000001</v>
      </c>
      <c r="L58" s="125">
        <v>352.91199999999998</v>
      </c>
      <c r="M58" s="125">
        <v>792.33399999999995</v>
      </c>
      <c r="N58" s="125">
        <v>290.20600000000002</v>
      </c>
      <c r="O58" s="125">
        <v>1205.5070000000001</v>
      </c>
      <c r="P58" s="125">
        <v>466.22899999999998</v>
      </c>
      <c r="Q58" s="125">
        <v>972.91600000000005</v>
      </c>
      <c r="R58" s="125">
        <v>655.904</v>
      </c>
      <c r="S58" s="125">
        <v>888.45699999999999</v>
      </c>
      <c r="T58" s="125">
        <v>249.52099999999999</v>
      </c>
      <c r="U58" s="125">
        <v>327.892</v>
      </c>
      <c r="V58" s="125">
        <v>116.321</v>
      </c>
      <c r="W58" s="125">
        <v>298.29199999999997</v>
      </c>
      <c r="X58" s="125">
        <v>282.66199999999998</v>
      </c>
      <c r="Y58" s="125">
        <v>595.69500000000005</v>
      </c>
      <c r="Z58" s="125">
        <v>416.24799999999999</v>
      </c>
      <c r="AA58" s="125">
        <v>387.98599999999999</v>
      </c>
      <c r="AB58" s="125">
        <v>648.44299999999998</v>
      </c>
      <c r="AC58" s="125">
        <v>545.73699999999997</v>
      </c>
      <c r="AD58" s="125">
        <v>510.75299999999999</v>
      </c>
      <c r="AE58" s="126">
        <v>981.42600000000004</v>
      </c>
      <c r="AF58" s="125">
        <v>219.17099999999999</v>
      </c>
      <c r="AG58" s="125">
        <v>337.49</v>
      </c>
      <c r="AH58" s="125">
        <v>496.92099999999999</v>
      </c>
      <c r="AI58" s="173">
        <v>378.02499999999998</v>
      </c>
      <c r="AJ58" s="173">
        <v>238.077</v>
      </c>
      <c r="AK58" s="173">
        <v>892.68299999999999</v>
      </c>
      <c r="AL58" s="173">
        <v>1076.0899999999999</v>
      </c>
      <c r="AM58" s="173">
        <v>1032.152</v>
      </c>
      <c r="AN58" s="173"/>
      <c r="AO58" s="173"/>
      <c r="AP58" s="173"/>
      <c r="AQ58" s="173"/>
      <c r="AR58" s="173"/>
      <c r="AS58" s="173"/>
      <c r="AT58" s="173"/>
      <c r="AU58" s="173"/>
      <c r="AV58" s="173"/>
      <c r="AW58" s="173"/>
      <c r="AX58" s="173"/>
      <c r="AY58" s="173"/>
    </row>
    <row r="59" spans="1:1005" ht="15" x14ac:dyDescent="0.25">
      <c r="A59" s="185">
        <v>44805</v>
      </c>
      <c r="B59" s="151"/>
      <c r="C59" s="151"/>
      <c r="D59" s="151">
        <v>408.21</v>
      </c>
      <c r="E59" s="125">
        <v>578.08699999999999</v>
      </c>
      <c r="F59" s="125">
        <v>674.85400000000004</v>
      </c>
      <c r="G59" s="125">
        <v>412.036</v>
      </c>
      <c r="H59" s="125">
        <v>400.68299999999999</v>
      </c>
      <c r="I59" s="125">
        <v>298.303</v>
      </c>
      <c r="J59" s="125">
        <v>291.79199999999997</v>
      </c>
      <c r="K59" s="125">
        <v>482.26600000000002</v>
      </c>
      <c r="L59" s="125">
        <v>375.85700000000003</v>
      </c>
      <c r="M59" s="125">
        <v>714.46100000000001</v>
      </c>
      <c r="N59" s="125">
        <v>372.42200000000003</v>
      </c>
      <c r="O59" s="125">
        <v>629.13800000000003</v>
      </c>
      <c r="P59" s="125">
        <v>447.80099999999999</v>
      </c>
      <c r="Q59" s="125">
        <v>851.39300000000003</v>
      </c>
      <c r="R59" s="125">
        <v>487.61500000000001</v>
      </c>
      <c r="S59" s="125">
        <v>621.745</v>
      </c>
      <c r="T59" s="125">
        <v>321.56099999999998</v>
      </c>
      <c r="U59" s="125">
        <v>280.97199999999998</v>
      </c>
      <c r="V59" s="125">
        <v>290.584</v>
      </c>
      <c r="W59" s="125">
        <v>489.33</v>
      </c>
      <c r="X59" s="125">
        <v>368.45299999999997</v>
      </c>
      <c r="Y59" s="125">
        <v>452.48500000000001</v>
      </c>
      <c r="Z59" s="125">
        <v>425.26600000000002</v>
      </c>
      <c r="AA59" s="125">
        <v>409.20600000000002</v>
      </c>
      <c r="AB59" s="125">
        <v>497.79</v>
      </c>
      <c r="AC59" s="125">
        <v>385.63600000000002</v>
      </c>
      <c r="AD59" s="125">
        <v>347.51799999999997</v>
      </c>
      <c r="AE59" s="126">
        <v>611.67200000000003</v>
      </c>
      <c r="AF59" s="125">
        <v>231.905</v>
      </c>
      <c r="AG59" s="125">
        <v>534.85</v>
      </c>
      <c r="AH59" s="125">
        <v>476.12099999999998</v>
      </c>
      <c r="AI59" s="173">
        <v>338.54700000000003</v>
      </c>
      <c r="AJ59" s="173">
        <v>285.64999999999998</v>
      </c>
      <c r="AK59" s="173">
        <v>743.85</v>
      </c>
      <c r="AL59" s="173">
        <v>605.54</v>
      </c>
      <c r="AM59" s="173">
        <v>678.70100000000002</v>
      </c>
      <c r="AN59" s="173"/>
      <c r="AO59" s="173"/>
      <c r="AP59" s="173"/>
      <c r="AQ59" s="173"/>
      <c r="AR59" s="173"/>
      <c r="AS59" s="173"/>
      <c r="AT59" s="173"/>
      <c r="AU59" s="173"/>
      <c r="AV59" s="173"/>
      <c r="AW59" s="173"/>
      <c r="AX59" s="173"/>
      <c r="AY59" s="173"/>
    </row>
    <row r="60" spans="1:1005" ht="15" x14ac:dyDescent="0.25">
      <c r="A60" s="185">
        <v>44835</v>
      </c>
      <c r="B60" s="151"/>
      <c r="C60" s="151"/>
      <c r="D60" s="151">
        <v>512.25</v>
      </c>
      <c r="E60" s="125">
        <v>882.03700000000003</v>
      </c>
      <c r="F60" s="125">
        <v>881.66099999999994</v>
      </c>
      <c r="G60" s="125">
        <v>386.25099999999998</v>
      </c>
      <c r="H60" s="125">
        <v>371.36799999999999</v>
      </c>
      <c r="I60" s="125">
        <v>350.17200000000003</v>
      </c>
      <c r="J60" s="125">
        <v>410.75900000000001</v>
      </c>
      <c r="K60" s="125">
        <v>351.00299999999999</v>
      </c>
      <c r="L60" s="125">
        <v>299.327</v>
      </c>
      <c r="M60" s="125">
        <v>622.90800000000002</v>
      </c>
      <c r="N60" s="125">
        <v>463.95299999999997</v>
      </c>
      <c r="O60" s="125">
        <v>634.79600000000005</v>
      </c>
      <c r="P60" s="125">
        <v>563.08799999999997</v>
      </c>
      <c r="Q60" s="125">
        <v>960.83699999999999</v>
      </c>
      <c r="R60" s="125">
        <v>564.44899999999996</v>
      </c>
      <c r="S60" s="125">
        <v>443.65499999999997</v>
      </c>
      <c r="T60" s="125">
        <v>444.50599999999997</v>
      </c>
      <c r="U60" s="125">
        <v>286.85500000000002</v>
      </c>
      <c r="V60" s="125">
        <v>322.863</v>
      </c>
      <c r="W60" s="125">
        <v>336.10300000000001</v>
      </c>
      <c r="X60" s="125">
        <v>483.315</v>
      </c>
      <c r="Y60" s="125">
        <v>633.85299999999995</v>
      </c>
      <c r="Z60" s="125">
        <v>1129.0999999999999</v>
      </c>
      <c r="AA60" s="125">
        <v>552.88499999999999</v>
      </c>
      <c r="AB60" s="125">
        <v>457.81599999999997</v>
      </c>
      <c r="AC60" s="125">
        <v>413.41500000000002</v>
      </c>
      <c r="AD60" s="125">
        <v>468.62299999999999</v>
      </c>
      <c r="AE60" s="126">
        <v>655.13300000000004</v>
      </c>
      <c r="AF60" s="125">
        <v>267.79500000000002</v>
      </c>
      <c r="AG60" s="125">
        <v>580.71699999999998</v>
      </c>
      <c r="AH60" s="125">
        <v>659.91399999999999</v>
      </c>
      <c r="AI60" s="173">
        <v>321.71899999999999</v>
      </c>
      <c r="AJ60" s="173">
        <v>445.05599999999998</v>
      </c>
      <c r="AK60" s="173">
        <v>736.80700000000002</v>
      </c>
      <c r="AL60" s="173">
        <v>684.57399999999996</v>
      </c>
      <c r="AM60" s="173">
        <v>776.81</v>
      </c>
      <c r="AN60" s="173"/>
      <c r="AO60" s="173"/>
      <c r="AP60" s="173"/>
      <c r="AQ60" s="173"/>
      <c r="AR60" s="173"/>
      <c r="AS60" s="173"/>
      <c r="AT60" s="173"/>
      <c r="AU60" s="173"/>
      <c r="AV60" s="173"/>
      <c r="AW60" s="173"/>
      <c r="AX60" s="173"/>
      <c r="AY60" s="173"/>
    </row>
    <row r="61" spans="1:1005" ht="15" x14ac:dyDescent="0.25">
      <c r="A61" s="185">
        <v>44866</v>
      </c>
      <c r="B61" s="151"/>
      <c r="C61" s="151"/>
      <c r="D61" s="151">
        <v>472.92</v>
      </c>
      <c r="E61" s="125">
        <v>706.46100000000001</v>
      </c>
      <c r="F61" s="125">
        <v>818.91200000000003</v>
      </c>
      <c r="G61" s="125">
        <v>589.15499999999997</v>
      </c>
      <c r="H61" s="125">
        <v>375.1</v>
      </c>
      <c r="I61" s="125">
        <v>350.18799999999999</v>
      </c>
      <c r="J61" s="125">
        <v>476.47500000000002</v>
      </c>
      <c r="K61" s="125">
        <v>449.77100000000002</v>
      </c>
      <c r="L61" s="125">
        <v>361.37</v>
      </c>
      <c r="M61" s="125">
        <v>609.57100000000003</v>
      </c>
      <c r="N61" s="125">
        <v>498.29199999999997</v>
      </c>
      <c r="O61" s="125">
        <v>574.99599999999998</v>
      </c>
      <c r="P61" s="125">
        <v>570.90099999999995</v>
      </c>
      <c r="Q61" s="125">
        <v>669.48099999999999</v>
      </c>
      <c r="R61" s="125">
        <v>663.928</v>
      </c>
      <c r="S61" s="125">
        <v>434.02</v>
      </c>
      <c r="T61" s="125">
        <v>427.97399999999999</v>
      </c>
      <c r="U61" s="125">
        <v>365.25599999999997</v>
      </c>
      <c r="V61" s="125">
        <v>320.23599999999999</v>
      </c>
      <c r="W61" s="125">
        <v>364.39600000000002</v>
      </c>
      <c r="X61" s="125">
        <v>633.34900000000005</v>
      </c>
      <c r="Y61" s="125">
        <v>586.82799999999997</v>
      </c>
      <c r="Z61" s="125">
        <v>641.66399999999999</v>
      </c>
      <c r="AA61" s="125">
        <v>498.94200000000001</v>
      </c>
      <c r="AB61" s="125">
        <v>480.02199999999999</v>
      </c>
      <c r="AC61" s="125">
        <v>478.07299999999998</v>
      </c>
      <c r="AD61" s="125">
        <v>490.11200000000002</v>
      </c>
      <c r="AE61" s="126">
        <v>627.90599999999995</v>
      </c>
      <c r="AF61" s="125">
        <v>324.363</v>
      </c>
      <c r="AG61" s="125">
        <v>500.80599999999998</v>
      </c>
      <c r="AH61" s="125">
        <v>499.786</v>
      </c>
      <c r="AI61" s="173">
        <v>379.75</v>
      </c>
      <c r="AJ61" s="173">
        <v>436.86900000000003</v>
      </c>
      <c r="AK61" s="173">
        <v>576.79100000000005</v>
      </c>
      <c r="AL61" s="173">
        <v>626.37199999999996</v>
      </c>
      <c r="AM61" s="173">
        <v>667.80100000000004</v>
      </c>
      <c r="AN61" s="173"/>
      <c r="AO61" s="173"/>
      <c r="AP61" s="173"/>
      <c r="AQ61" s="173"/>
      <c r="AR61" s="173"/>
      <c r="AS61" s="173"/>
      <c r="AT61" s="173"/>
      <c r="AU61" s="173"/>
      <c r="AV61" s="173"/>
      <c r="AW61" s="173"/>
      <c r="AX61" s="173"/>
      <c r="AY61" s="173"/>
    </row>
    <row r="62" spans="1:1005" ht="15" x14ac:dyDescent="0.25">
      <c r="A62" s="185">
        <v>44896</v>
      </c>
      <c r="B62" s="151"/>
      <c r="C62" s="151"/>
      <c r="D62" s="151">
        <v>362.53</v>
      </c>
      <c r="E62" s="125">
        <v>566.25099999999998</v>
      </c>
      <c r="F62" s="125">
        <v>622.93299999999999</v>
      </c>
      <c r="G62" s="125">
        <v>436.99700000000001</v>
      </c>
      <c r="H62" s="125">
        <v>356.94200000000001</v>
      </c>
      <c r="I62" s="125">
        <v>333.16500000000002</v>
      </c>
      <c r="J62" s="125">
        <v>379.33600000000001</v>
      </c>
      <c r="K62" s="125">
        <v>395.73099999999999</v>
      </c>
      <c r="L62" s="125">
        <v>333.298</v>
      </c>
      <c r="M62" s="125">
        <v>517.93499999999995</v>
      </c>
      <c r="N62" s="125">
        <v>429.95600000000002</v>
      </c>
      <c r="O62" s="125">
        <v>569.55799999999999</v>
      </c>
      <c r="P62" s="125">
        <v>611.68299999999999</v>
      </c>
      <c r="Q62" s="125">
        <v>558.053</v>
      </c>
      <c r="R62" s="125">
        <v>562.18299999999999</v>
      </c>
      <c r="S62" s="125">
        <v>422.33</v>
      </c>
      <c r="T62" s="125">
        <v>347.56799999999998</v>
      </c>
      <c r="U62" s="125">
        <v>351.572</v>
      </c>
      <c r="V62" s="125">
        <v>267.96199999999999</v>
      </c>
      <c r="W62" s="125">
        <v>354.87700000000001</v>
      </c>
      <c r="X62" s="125">
        <v>412.92500000000001</v>
      </c>
      <c r="Y62" s="125">
        <v>482.34</v>
      </c>
      <c r="Z62" s="125">
        <v>483.327</v>
      </c>
      <c r="AA62" s="125">
        <v>472.55500000000001</v>
      </c>
      <c r="AB62" s="125">
        <v>480.26</v>
      </c>
      <c r="AC62" s="125">
        <v>436.56</v>
      </c>
      <c r="AD62" s="125">
        <v>470.85599999999999</v>
      </c>
      <c r="AE62" s="126">
        <v>554.50199999999995</v>
      </c>
      <c r="AF62" s="125">
        <v>322.45499999999998</v>
      </c>
      <c r="AG62" s="125">
        <v>374.18400000000003</v>
      </c>
      <c r="AH62" s="125">
        <v>421.19</v>
      </c>
      <c r="AI62" s="173">
        <v>357.80200000000002</v>
      </c>
      <c r="AJ62" s="173">
        <v>348.923</v>
      </c>
      <c r="AK62" s="173">
        <v>509.63200000000001</v>
      </c>
      <c r="AL62" s="173">
        <v>567.70600000000002</v>
      </c>
      <c r="AM62" s="173">
        <v>611.24099999999999</v>
      </c>
      <c r="AN62" s="173"/>
      <c r="AO62" s="173"/>
      <c r="AP62" s="173"/>
      <c r="AQ62" s="173"/>
      <c r="AR62" s="173"/>
      <c r="AS62" s="173"/>
      <c r="AT62" s="173"/>
      <c r="AU62" s="173"/>
      <c r="AV62" s="173"/>
      <c r="AW62" s="173"/>
      <c r="AX62" s="173"/>
      <c r="AY62" s="173"/>
    </row>
    <row r="63" spans="1:1005" ht="15" x14ac:dyDescent="0.25">
      <c r="A63" s="185">
        <v>44927</v>
      </c>
      <c r="B63" s="151"/>
      <c r="C63" s="151"/>
      <c r="D63" s="164">
        <v>361.18</v>
      </c>
      <c r="E63" s="125">
        <v>478.07</v>
      </c>
      <c r="F63" s="125">
        <v>496.04500000000002</v>
      </c>
      <c r="G63" s="125">
        <v>380.55500000000001</v>
      </c>
      <c r="H63" s="125">
        <v>327.173</v>
      </c>
      <c r="I63" s="125">
        <v>314.51400000000001</v>
      </c>
      <c r="J63" s="125">
        <v>305.59500000000003</v>
      </c>
      <c r="K63" s="125">
        <v>345.57499999999999</v>
      </c>
      <c r="L63" s="125">
        <v>454.01299999999998</v>
      </c>
      <c r="M63" s="125">
        <v>469.15800000000002</v>
      </c>
      <c r="N63" s="125">
        <v>400.75599999999997</v>
      </c>
      <c r="O63" s="125">
        <v>494.10399999999998</v>
      </c>
      <c r="P63" s="125">
        <v>524.99699999999996</v>
      </c>
      <c r="Q63" s="125">
        <v>500.65199999999999</v>
      </c>
      <c r="R63" s="125">
        <v>448.64600000000002</v>
      </c>
      <c r="S63" s="125">
        <v>401.83800000000002</v>
      </c>
      <c r="T63" s="125">
        <v>330.81099999999998</v>
      </c>
      <c r="U63" s="125">
        <v>314.101</v>
      </c>
      <c r="V63" s="125">
        <v>236.45500000000001</v>
      </c>
      <c r="W63" s="125">
        <v>318.84500000000003</v>
      </c>
      <c r="X63" s="125">
        <v>603.99300000000005</v>
      </c>
      <c r="Y63" s="125">
        <v>443.12200000000001</v>
      </c>
      <c r="Z63" s="125">
        <v>417.51600000000002</v>
      </c>
      <c r="AA63" s="125">
        <v>388.58300000000003</v>
      </c>
      <c r="AB63" s="125">
        <v>453.74299999999999</v>
      </c>
      <c r="AC63" s="125">
        <v>403.46899999999999</v>
      </c>
      <c r="AD63" s="125">
        <v>425.31799999999998</v>
      </c>
      <c r="AE63" s="126">
        <v>505.22</v>
      </c>
      <c r="AF63" s="125">
        <v>298.35599999999999</v>
      </c>
      <c r="AG63" s="125">
        <v>302.51799999999997</v>
      </c>
      <c r="AH63" s="125">
        <v>376.88299999999998</v>
      </c>
      <c r="AI63" s="173">
        <v>349.93200000000002</v>
      </c>
      <c r="AJ63" s="173">
        <v>330.529</v>
      </c>
      <c r="AK63" s="173">
        <v>435.01100000000002</v>
      </c>
      <c r="AL63" s="173">
        <v>510.60599999999999</v>
      </c>
      <c r="AM63" s="173">
        <v>579.22799999999995</v>
      </c>
      <c r="AN63" s="173"/>
      <c r="AO63" s="173"/>
      <c r="AP63" s="173"/>
      <c r="AQ63" s="173"/>
      <c r="AR63" s="173"/>
      <c r="AS63" s="173"/>
      <c r="AT63" s="173"/>
      <c r="AU63" s="173"/>
      <c r="AV63" s="173"/>
      <c r="AW63" s="173"/>
      <c r="AX63" s="173"/>
      <c r="AY63" s="173"/>
    </row>
    <row r="64" spans="1:1005" ht="15" x14ac:dyDescent="0.25">
      <c r="A64" s="185">
        <v>44958</v>
      </c>
      <c r="B64" s="151"/>
      <c r="C64" s="151"/>
      <c r="D64" s="164">
        <v>392.99</v>
      </c>
      <c r="E64" s="125">
        <v>543.84500000000003</v>
      </c>
      <c r="F64" s="125">
        <v>497.73</v>
      </c>
      <c r="G64" s="125">
        <v>345.12299999999999</v>
      </c>
      <c r="H64" s="125">
        <v>309.85700000000003</v>
      </c>
      <c r="I64" s="125">
        <v>270.642</v>
      </c>
      <c r="J64" s="125">
        <v>278.053</v>
      </c>
      <c r="K64" s="125">
        <v>349.00700000000001</v>
      </c>
      <c r="L64" s="125">
        <v>535.39200000000005</v>
      </c>
      <c r="M64" s="125">
        <v>411.81099999999998</v>
      </c>
      <c r="N64" s="125">
        <v>400.15499999999997</v>
      </c>
      <c r="O64" s="125">
        <v>456.05700000000002</v>
      </c>
      <c r="P64" s="125">
        <v>448.49400000000003</v>
      </c>
      <c r="Q64" s="125">
        <v>462.14400000000001</v>
      </c>
      <c r="R64" s="125">
        <v>420.59</v>
      </c>
      <c r="S64" s="125">
        <v>396.73099999999999</v>
      </c>
      <c r="T64" s="125">
        <v>298.21600000000001</v>
      </c>
      <c r="U64" s="125">
        <v>251.642</v>
      </c>
      <c r="V64" s="125">
        <v>247.66800000000001</v>
      </c>
      <c r="W64" s="125">
        <v>277.00900000000001</v>
      </c>
      <c r="X64" s="125">
        <v>567.69500000000005</v>
      </c>
      <c r="Y64" s="125">
        <v>365.56400000000002</v>
      </c>
      <c r="Z64" s="125">
        <v>403.42</v>
      </c>
      <c r="AA64" s="125">
        <v>345.71800000000002</v>
      </c>
      <c r="AB64" s="125">
        <v>412.46600000000001</v>
      </c>
      <c r="AC64" s="125">
        <v>413.399</v>
      </c>
      <c r="AD64" s="125">
        <v>367.27600000000001</v>
      </c>
      <c r="AE64" s="126">
        <v>428.32</v>
      </c>
      <c r="AF64" s="125">
        <v>282.05500000000001</v>
      </c>
      <c r="AG64" s="125">
        <v>280.10199999999998</v>
      </c>
      <c r="AH64" s="125">
        <v>419.59500000000003</v>
      </c>
      <c r="AI64" s="173">
        <v>278.05</v>
      </c>
      <c r="AJ64" s="173">
        <v>275.75599999999997</v>
      </c>
      <c r="AK64" s="173">
        <v>390.25099999999998</v>
      </c>
      <c r="AL64" s="173">
        <v>421.31200000000001</v>
      </c>
      <c r="AM64" s="173">
        <v>421.31200000000001</v>
      </c>
      <c r="AN64" s="173"/>
      <c r="AO64" s="173"/>
      <c r="AP64" s="173"/>
      <c r="AQ64" s="173"/>
      <c r="AR64" s="173"/>
      <c r="AS64" s="173"/>
      <c r="AT64" s="173"/>
      <c r="AU64" s="173"/>
      <c r="AV64" s="173"/>
      <c r="AW64" s="173"/>
      <c r="AX64" s="173"/>
      <c r="AY64" s="173"/>
      <c r="ALQ64" s="2" t="e">
        <v>#N/A</v>
      </c>
    </row>
    <row r="65" spans="1:1005" ht="15" x14ac:dyDescent="0.25">
      <c r="A65" s="185">
        <v>44986</v>
      </c>
      <c r="B65" s="151"/>
      <c r="C65" s="151"/>
      <c r="D65" s="164">
        <v>665.38</v>
      </c>
      <c r="E65" s="125">
        <v>1285.375</v>
      </c>
      <c r="F65" s="125">
        <v>742.774</v>
      </c>
      <c r="G65" s="125">
        <v>463.887</v>
      </c>
      <c r="H65" s="125">
        <v>655.21500000000003</v>
      </c>
      <c r="I65" s="125">
        <v>395.53699999999998</v>
      </c>
      <c r="J65" s="125">
        <v>428.59800000000001</v>
      </c>
      <c r="K65" s="125">
        <v>578.26700000000005</v>
      </c>
      <c r="L65" s="125">
        <v>670.14400000000001</v>
      </c>
      <c r="M65" s="125">
        <v>661.63099999999997</v>
      </c>
      <c r="N65" s="125">
        <v>1080.354</v>
      </c>
      <c r="O65" s="125">
        <v>646.96699999999998</v>
      </c>
      <c r="P65" s="125">
        <v>889.577</v>
      </c>
      <c r="Q65" s="125">
        <v>595.32000000000005</v>
      </c>
      <c r="R65" s="125">
        <v>560.94600000000003</v>
      </c>
      <c r="S65" s="125">
        <v>520.06399999999996</v>
      </c>
      <c r="T65" s="125">
        <v>500.608</v>
      </c>
      <c r="U65" s="125">
        <v>290.19799999999998</v>
      </c>
      <c r="V65" s="125">
        <v>426.03399999999999</v>
      </c>
      <c r="W65" s="125">
        <v>604.85900000000004</v>
      </c>
      <c r="X65" s="125">
        <v>772.11300000000006</v>
      </c>
      <c r="Y65" s="125">
        <v>481.04</v>
      </c>
      <c r="Z65" s="125">
        <v>858.63199999999995</v>
      </c>
      <c r="AA65" s="125">
        <v>453.20400000000001</v>
      </c>
      <c r="AB65" s="125">
        <v>686.87</v>
      </c>
      <c r="AC65" s="125">
        <v>555.673</v>
      </c>
      <c r="AD65" s="125">
        <v>542.53200000000004</v>
      </c>
      <c r="AE65" s="126">
        <v>608.53700000000003</v>
      </c>
      <c r="AF65" s="125">
        <v>370.02600000000001</v>
      </c>
      <c r="AG65" s="125">
        <v>440.673</v>
      </c>
      <c r="AH65" s="125">
        <v>633.02</v>
      </c>
      <c r="AI65" s="173">
        <v>407.10700000000003</v>
      </c>
      <c r="AJ65" s="173">
        <v>518.73900000000003</v>
      </c>
      <c r="AK65" s="173">
        <v>751.79399999999998</v>
      </c>
      <c r="AL65" s="173">
        <v>517.40499999999997</v>
      </c>
      <c r="AM65" s="173">
        <v>517.40499999999997</v>
      </c>
      <c r="AN65" s="173"/>
      <c r="AO65" s="173"/>
      <c r="AP65" s="173"/>
      <c r="AQ65" s="173"/>
      <c r="AR65" s="173"/>
      <c r="AS65" s="173"/>
      <c r="AT65" s="173"/>
      <c r="AU65" s="173"/>
      <c r="AV65" s="173"/>
      <c r="AW65" s="173"/>
      <c r="AX65" s="173"/>
      <c r="AY65" s="173"/>
      <c r="ALQ65" s="2" t="e">
        <v>#N/A</v>
      </c>
    </row>
    <row r="66" spans="1:1005" ht="15" x14ac:dyDescent="0.25">
      <c r="A66" s="185">
        <v>45017</v>
      </c>
      <c r="B66" s="151"/>
      <c r="C66" s="151"/>
      <c r="D66" s="164">
        <v>1055.51</v>
      </c>
      <c r="E66" s="125">
        <v>2362.279</v>
      </c>
      <c r="F66" s="125">
        <v>1113.5440000000001</v>
      </c>
      <c r="G66" s="125">
        <v>761.44</v>
      </c>
      <c r="H66" s="125">
        <v>1187.2460000000001</v>
      </c>
      <c r="I66" s="125">
        <v>697.83600000000001</v>
      </c>
      <c r="J66" s="125">
        <v>535.25800000000004</v>
      </c>
      <c r="K66" s="125">
        <v>1021.133</v>
      </c>
      <c r="L66" s="125">
        <v>1518.8879999999999</v>
      </c>
      <c r="M66" s="125">
        <v>955.74699999999996</v>
      </c>
      <c r="N66" s="125">
        <v>867.87</v>
      </c>
      <c r="O66" s="125">
        <v>1021.532</v>
      </c>
      <c r="P66" s="125">
        <v>1495.578</v>
      </c>
      <c r="Q66" s="125">
        <v>1119.846</v>
      </c>
      <c r="R66" s="125">
        <v>665.26499999999999</v>
      </c>
      <c r="S66" s="125">
        <v>789.03099999999995</v>
      </c>
      <c r="T66" s="125">
        <v>781.22</v>
      </c>
      <c r="U66" s="125">
        <v>489.048</v>
      </c>
      <c r="V66" s="125">
        <v>535.55999999999995</v>
      </c>
      <c r="W66" s="125">
        <v>1360.308</v>
      </c>
      <c r="X66" s="125">
        <v>1386.8779999999999</v>
      </c>
      <c r="Y66" s="125">
        <v>1124.8040000000001</v>
      </c>
      <c r="Z66" s="125">
        <v>1103.5719999999999</v>
      </c>
      <c r="AA66" s="125">
        <v>789.89400000000001</v>
      </c>
      <c r="AB66" s="125">
        <v>867.33</v>
      </c>
      <c r="AC66" s="125">
        <v>805.22199999999998</v>
      </c>
      <c r="AD66" s="125">
        <v>1138.838</v>
      </c>
      <c r="AE66" s="126">
        <v>1069.0139999999999</v>
      </c>
      <c r="AF66" s="125">
        <v>406.327</v>
      </c>
      <c r="AG66" s="125">
        <v>619.18600000000004</v>
      </c>
      <c r="AH66" s="125">
        <v>640.13499999999999</v>
      </c>
      <c r="AI66" s="173">
        <v>487.14</v>
      </c>
      <c r="AJ66" s="173">
        <v>564.85</v>
      </c>
      <c r="AK66" s="173">
        <v>799.92200000000003</v>
      </c>
      <c r="AL66" s="173">
        <v>940.50699999999995</v>
      </c>
      <c r="AM66" s="173">
        <v>940.50699999999995</v>
      </c>
      <c r="AN66" s="173"/>
      <c r="AO66" s="173"/>
      <c r="AP66" s="173"/>
      <c r="AQ66" s="173"/>
      <c r="AR66" s="173"/>
      <c r="AS66" s="173"/>
      <c r="AT66" s="173"/>
      <c r="AU66" s="173"/>
      <c r="AV66" s="173"/>
      <c r="AW66" s="173"/>
      <c r="AX66" s="173"/>
      <c r="AY66" s="173"/>
      <c r="ALQ66" s="2" t="e">
        <v>#N/A</v>
      </c>
    </row>
    <row r="67" spans="1:1005" ht="15" x14ac:dyDescent="0.25">
      <c r="A67" s="185">
        <v>45047</v>
      </c>
      <c r="B67" s="151"/>
      <c r="C67" s="151"/>
      <c r="D67" s="164">
        <v>2342.9899999999998</v>
      </c>
      <c r="E67" s="125">
        <v>3567.9169999999999</v>
      </c>
      <c r="F67" s="125">
        <v>2892.9580000000001</v>
      </c>
      <c r="G67" s="125">
        <v>1247.4839999999999</v>
      </c>
      <c r="H67" s="125">
        <v>1507.0909999999999</v>
      </c>
      <c r="I67" s="125">
        <v>761.05799999999999</v>
      </c>
      <c r="J67" s="125">
        <v>1169.067</v>
      </c>
      <c r="K67" s="125">
        <v>1884.126</v>
      </c>
      <c r="L67" s="125">
        <v>3585.0390000000002</v>
      </c>
      <c r="M67" s="125">
        <v>2013.6130000000001</v>
      </c>
      <c r="N67" s="125">
        <v>2346.7310000000002</v>
      </c>
      <c r="O67" s="125">
        <v>3055.6509999999998</v>
      </c>
      <c r="P67" s="125">
        <v>4096.8990000000003</v>
      </c>
      <c r="Q67" s="125">
        <v>2737.9540000000002</v>
      </c>
      <c r="R67" s="125">
        <v>1991.7919999999999</v>
      </c>
      <c r="S67" s="125">
        <v>1906.385</v>
      </c>
      <c r="T67" s="125">
        <v>2224.3290000000002</v>
      </c>
      <c r="U67" s="125">
        <v>243.97800000000001</v>
      </c>
      <c r="V67" s="125">
        <v>1262.3820000000001</v>
      </c>
      <c r="W67" s="125">
        <v>1687.838</v>
      </c>
      <c r="X67" s="125">
        <v>2960.373</v>
      </c>
      <c r="Y67" s="125">
        <v>2413.172</v>
      </c>
      <c r="Z67" s="125">
        <v>2065.8919999999998</v>
      </c>
      <c r="AA67" s="125">
        <v>2224.2730000000001</v>
      </c>
      <c r="AB67" s="125">
        <v>2674.4229999999998</v>
      </c>
      <c r="AC67" s="125">
        <v>969.73299999999995</v>
      </c>
      <c r="AD67" s="125">
        <v>2334.29</v>
      </c>
      <c r="AE67" s="126">
        <v>1214.03</v>
      </c>
      <c r="AF67" s="125">
        <v>803.77</v>
      </c>
      <c r="AG67" s="125">
        <v>1730.24</v>
      </c>
      <c r="AH67" s="125">
        <v>1249.7249999999999</v>
      </c>
      <c r="AI67" s="173">
        <v>835.84100000000001</v>
      </c>
      <c r="AJ67" s="173">
        <v>1878.364</v>
      </c>
      <c r="AK67" s="173">
        <v>2316.556</v>
      </c>
      <c r="AL67" s="173">
        <v>4357.0860000000002</v>
      </c>
      <c r="AM67" s="173">
        <v>4357.0860000000002</v>
      </c>
      <c r="AN67" s="173"/>
      <c r="AO67" s="173"/>
      <c r="AP67" s="173"/>
      <c r="AQ67" s="173"/>
      <c r="AR67" s="173"/>
      <c r="AS67" s="173"/>
      <c r="AT67" s="173"/>
      <c r="AU67" s="173"/>
      <c r="AV67" s="173"/>
      <c r="AW67" s="173"/>
      <c r="AX67" s="173"/>
      <c r="AY67" s="173"/>
      <c r="ALQ67" s="2" t="e">
        <v>#N/A</v>
      </c>
    </row>
    <row r="68" spans="1:1005" ht="15" x14ac:dyDescent="0.25">
      <c r="A68" s="185">
        <v>45078</v>
      </c>
      <c r="B68" s="151"/>
      <c r="C68" s="151"/>
      <c r="D68" s="164">
        <v>2666.05</v>
      </c>
      <c r="E68" s="125">
        <v>4683.0069999999996</v>
      </c>
      <c r="F68" s="125">
        <v>1946.2370000000001</v>
      </c>
      <c r="G68" s="125">
        <v>2017.452</v>
      </c>
      <c r="H68" s="125">
        <v>1262.2</v>
      </c>
      <c r="I68" s="125">
        <v>1604.69</v>
      </c>
      <c r="J68" s="125">
        <v>2752.0590000000002</v>
      </c>
      <c r="K68" s="125">
        <v>1315.4639999999999</v>
      </c>
      <c r="L68" s="125">
        <v>4884.0569999999998</v>
      </c>
      <c r="M68" s="125">
        <v>1727.143</v>
      </c>
      <c r="N68" s="125">
        <v>5136.0680000000002</v>
      </c>
      <c r="O68" s="125">
        <v>3029.3130000000001</v>
      </c>
      <c r="P68" s="125">
        <v>5294.3249999999998</v>
      </c>
      <c r="Q68" s="125">
        <v>2764.68</v>
      </c>
      <c r="R68" s="125">
        <v>3593.643</v>
      </c>
      <c r="S68" s="125">
        <v>1528.577</v>
      </c>
      <c r="T68" s="125">
        <v>1626.039</v>
      </c>
      <c r="U68" s="125">
        <v>352.18200000000002</v>
      </c>
      <c r="V68" s="125">
        <v>2399.4929999999999</v>
      </c>
      <c r="W68" s="125">
        <v>1080.9929999999999</v>
      </c>
      <c r="X68" s="125">
        <v>3832.4490000000001</v>
      </c>
      <c r="Y68" s="125">
        <v>2144.4380000000001</v>
      </c>
      <c r="Z68" s="125">
        <v>1385.654</v>
      </c>
      <c r="AA68" s="125">
        <v>4178.2190000000001</v>
      </c>
      <c r="AB68" s="125">
        <v>2802.7710000000002</v>
      </c>
      <c r="AC68" s="125">
        <v>2720.6570000000002</v>
      </c>
      <c r="AD68" s="125">
        <v>5554.8360000000002</v>
      </c>
      <c r="AE68" s="126">
        <v>434.78</v>
      </c>
      <c r="AF68" s="125">
        <v>1126.26</v>
      </c>
      <c r="AG68" s="125">
        <v>3266.3180000000002</v>
      </c>
      <c r="AH68" s="125">
        <v>2426.5419999999999</v>
      </c>
      <c r="AI68" s="173">
        <v>1188.6969999999999</v>
      </c>
      <c r="AJ68" s="173">
        <v>3357.1610000000001</v>
      </c>
      <c r="AK68" s="173">
        <v>6294.1170000000002</v>
      </c>
      <c r="AL68" s="173">
        <v>6293.2479999999996</v>
      </c>
      <c r="AM68" s="173">
        <v>6293.2479999999996</v>
      </c>
      <c r="AN68" s="173"/>
      <c r="AO68" s="173"/>
      <c r="AP68" s="173"/>
      <c r="AQ68" s="173"/>
      <c r="AR68" s="173"/>
      <c r="AS68" s="173"/>
      <c r="AT68" s="173"/>
      <c r="AU68" s="173"/>
      <c r="AV68" s="173"/>
      <c r="AW68" s="173"/>
      <c r="AX68" s="173"/>
      <c r="AY68" s="173"/>
      <c r="ALQ68" s="2" t="e">
        <v>#N/A</v>
      </c>
    </row>
    <row r="69" spans="1:1005" ht="15" x14ac:dyDescent="0.25">
      <c r="A69" s="185">
        <v>45108</v>
      </c>
      <c r="B69" s="151"/>
      <c r="C69" s="151"/>
      <c r="D69" s="164">
        <v>1090.8399999999999</v>
      </c>
      <c r="E69" s="125">
        <v>1853.309</v>
      </c>
      <c r="F69" s="125">
        <v>654.5</v>
      </c>
      <c r="G69" s="125">
        <v>661.38499999999999</v>
      </c>
      <c r="H69" s="125">
        <v>542.78499999999997</v>
      </c>
      <c r="I69" s="125">
        <v>748.35299999999995</v>
      </c>
      <c r="J69" s="125">
        <v>1132.1679999999999</v>
      </c>
      <c r="K69" s="125">
        <v>485.339</v>
      </c>
      <c r="L69" s="125">
        <v>2014.134</v>
      </c>
      <c r="M69" s="125">
        <v>430.30900000000003</v>
      </c>
      <c r="N69" s="125">
        <v>4271.9669999999996</v>
      </c>
      <c r="O69" s="125">
        <v>1264.9670000000001</v>
      </c>
      <c r="P69" s="125">
        <v>1852.5429999999999</v>
      </c>
      <c r="Q69" s="125">
        <v>1545.7739999999999</v>
      </c>
      <c r="R69" s="125">
        <v>1987.9449999999999</v>
      </c>
      <c r="S69" s="125">
        <v>363.11599999999999</v>
      </c>
      <c r="T69" s="125">
        <v>386.70800000000003</v>
      </c>
      <c r="U69" s="125">
        <v>90.608000000000004</v>
      </c>
      <c r="V69" s="125">
        <v>621.62300000000005</v>
      </c>
      <c r="W69" s="125">
        <v>489.06799999999998</v>
      </c>
      <c r="X69" s="125">
        <v>1625.297</v>
      </c>
      <c r="Y69" s="125">
        <v>571.01</v>
      </c>
      <c r="Z69" s="125">
        <v>440.19499999999999</v>
      </c>
      <c r="AA69" s="125">
        <v>2067.4110000000001</v>
      </c>
      <c r="AB69" s="125">
        <v>1567.2180000000001</v>
      </c>
      <c r="AC69" s="125">
        <v>963.47299999999996</v>
      </c>
      <c r="AD69" s="125">
        <v>3914.9110000000001</v>
      </c>
      <c r="AE69" s="126">
        <v>176.23699999999999</v>
      </c>
      <c r="AF69" s="125">
        <v>312.43299999999999</v>
      </c>
      <c r="AG69" s="125">
        <v>1037.6110000000001</v>
      </c>
      <c r="AH69" s="125">
        <v>887.96799999999996</v>
      </c>
      <c r="AI69" s="173">
        <v>391.99299999999999</v>
      </c>
      <c r="AJ69" s="173">
        <v>2123.7910000000002</v>
      </c>
      <c r="AK69" s="173">
        <v>3396.7069999999999</v>
      </c>
      <c r="AL69" s="173">
        <v>2491.7820000000002</v>
      </c>
      <c r="AM69" s="173">
        <v>2491.7820000000002</v>
      </c>
      <c r="AN69" s="173"/>
      <c r="AO69" s="173"/>
      <c r="AP69" s="173"/>
      <c r="AQ69" s="173"/>
      <c r="AR69" s="173"/>
      <c r="AS69" s="173"/>
      <c r="AT69" s="173"/>
      <c r="AU69" s="173"/>
      <c r="AV69" s="173"/>
      <c r="AW69" s="173"/>
      <c r="AX69" s="173"/>
      <c r="AY69" s="173"/>
      <c r="ALQ69" s="2" t="e">
        <v>#N/A</v>
      </c>
    </row>
    <row r="70" spans="1:1005" ht="15" x14ac:dyDescent="0.25">
      <c r="A70" s="185">
        <v>45139</v>
      </c>
      <c r="B70" s="44"/>
      <c r="C70" s="44"/>
      <c r="D70" s="164">
        <v>499.88</v>
      </c>
      <c r="E70" s="125">
        <v>638.33199999999999</v>
      </c>
      <c r="F70" s="125">
        <v>465.09100000000001</v>
      </c>
      <c r="G70" s="125">
        <v>348.51400000000001</v>
      </c>
      <c r="H70" s="125">
        <v>407.82100000000003</v>
      </c>
      <c r="I70" s="125">
        <v>337.00299999999999</v>
      </c>
      <c r="J70" s="125">
        <v>463.25900000000001</v>
      </c>
      <c r="K70" s="125">
        <v>352.91199999999998</v>
      </c>
      <c r="L70" s="125">
        <v>792.33399999999995</v>
      </c>
      <c r="M70" s="125">
        <v>290.20600000000002</v>
      </c>
      <c r="N70" s="125">
        <v>1205.5070000000001</v>
      </c>
      <c r="O70" s="125">
        <v>466.22899999999998</v>
      </c>
      <c r="P70" s="125">
        <v>972.91600000000005</v>
      </c>
      <c r="Q70" s="125">
        <v>655.904</v>
      </c>
      <c r="R70" s="125">
        <v>888.45699999999999</v>
      </c>
      <c r="S70" s="125">
        <v>249.52099999999999</v>
      </c>
      <c r="T70" s="125">
        <v>327.892</v>
      </c>
      <c r="U70" s="125">
        <v>116.321</v>
      </c>
      <c r="V70" s="125">
        <v>298.29199999999997</v>
      </c>
      <c r="W70" s="125">
        <v>282.66199999999998</v>
      </c>
      <c r="X70" s="125">
        <v>595.69500000000005</v>
      </c>
      <c r="Y70" s="125">
        <v>416.24799999999999</v>
      </c>
      <c r="Z70" s="125">
        <v>387.98599999999999</v>
      </c>
      <c r="AA70" s="125">
        <v>648.44299999999998</v>
      </c>
      <c r="AB70" s="125">
        <v>545.73699999999997</v>
      </c>
      <c r="AC70" s="125">
        <v>510.75299999999999</v>
      </c>
      <c r="AD70" s="125">
        <v>981.42600000000004</v>
      </c>
      <c r="AE70" s="126">
        <v>219.17099999999999</v>
      </c>
      <c r="AF70" s="125">
        <v>337.49</v>
      </c>
      <c r="AG70" s="125">
        <v>496.92099999999999</v>
      </c>
      <c r="AH70" s="125">
        <v>378.02499999999998</v>
      </c>
      <c r="AI70" s="173">
        <v>238.077</v>
      </c>
      <c r="AJ70" s="173">
        <v>892.68299999999999</v>
      </c>
      <c r="AK70" s="173">
        <v>1076.0899999999999</v>
      </c>
      <c r="AL70" s="173">
        <v>1032.152</v>
      </c>
      <c r="AM70" s="173">
        <v>1032.152</v>
      </c>
      <c r="AN70" s="173"/>
      <c r="AO70" s="173"/>
      <c r="AP70" s="173"/>
      <c r="AQ70" s="173"/>
      <c r="AR70" s="173"/>
      <c r="AS70" s="173"/>
      <c r="AT70" s="173"/>
      <c r="AU70" s="173"/>
      <c r="AV70" s="173"/>
      <c r="AW70" s="173"/>
      <c r="AX70" s="173"/>
      <c r="AY70" s="173"/>
      <c r="ALQ70" s="2" t="e">
        <v>#N/A</v>
      </c>
    </row>
    <row r="71" spans="1:1005" ht="15" x14ac:dyDescent="0.25">
      <c r="A71" s="185">
        <v>45170</v>
      </c>
      <c r="B71" s="44"/>
      <c r="C71" s="44"/>
      <c r="D71" s="164">
        <v>408.21</v>
      </c>
      <c r="E71" s="125">
        <v>674.85400000000004</v>
      </c>
      <c r="F71" s="125">
        <v>412.036</v>
      </c>
      <c r="G71" s="125">
        <v>400.68299999999999</v>
      </c>
      <c r="H71" s="125">
        <v>298.303</v>
      </c>
      <c r="I71" s="125">
        <v>291.79199999999997</v>
      </c>
      <c r="J71" s="125">
        <v>482.26600000000002</v>
      </c>
      <c r="K71" s="125">
        <v>375.85700000000003</v>
      </c>
      <c r="L71" s="125">
        <v>714.46100000000001</v>
      </c>
      <c r="M71" s="125">
        <v>372.42200000000003</v>
      </c>
      <c r="N71" s="125">
        <v>629.13800000000003</v>
      </c>
      <c r="O71" s="125">
        <v>447.80099999999999</v>
      </c>
      <c r="P71" s="125">
        <v>851.39300000000003</v>
      </c>
      <c r="Q71" s="125">
        <v>487.61500000000001</v>
      </c>
      <c r="R71" s="125">
        <v>621.745</v>
      </c>
      <c r="S71" s="125">
        <v>321.56099999999998</v>
      </c>
      <c r="T71" s="125">
        <v>280.97199999999998</v>
      </c>
      <c r="U71" s="125">
        <v>290.584</v>
      </c>
      <c r="V71" s="125">
        <v>489.33</v>
      </c>
      <c r="W71" s="125">
        <v>368.45299999999997</v>
      </c>
      <c r="X71" s="125">
        <v>452.48500000000001</v>
      </c>
      <c r="Y71" s="125">
        <v>425.26600000000002</v>
      </c>
      <c r="Z71" s="125">
        <v>409.20600000000002</v>
      </c>
      <c r="AA71" s="125">
        <v>497.79</v>
      </c>
      <c r="AB71" s="125">
        <v>385.63600000000002</v>
      </c>
      <c r="AC71" s="125">
        <v>347.51799999999997</v>
      </c>
      <c r="AD71" s="125">
        <v>611.67200000000003</v>
      </c>
      <c r="AE71" s="126">
        <v>231.905</v>
      </c>
      <c r="AF71" s="125">
        <v>534.85</v>
      </c>
      <c r="AG71" s="125">
        <v>476.12099999999998</v>
      </c>
      <c r="AH71" s="125">
        <v>338.54700000000003</v>
      </c>
      <c r="AI71" s="173">
        <v>285.64999999999998</v>
      </c>
      <c r="AJ71" s="173">
        <v>743.85</v>
      </c>
      <c r="AK71" s="173">
        <v>605.54</v>
      </c>
      <c r="AL71" s="173">
        <v>678.70100000000002</v>
      </c>
      <c r="AM71" s="173">
        <v>678.70100000000002</v>
      </c>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0">
        <v>665.38</v>
      </c>
    </row>
    <row r="102" spans="4:4" ht="12.75" customHeight="1" x14ac:dyDescent="0.25">
      <c r="D102" s="40">
        <v>1055.51</v>
      </c>
    </row>
    <row r="103" spans="4:4" ht="12.75" customHeight="1" x14ac:dyDescent="0.25">
      <c r="D103" s="40">
        <v>2342.9899999999998</v>
      </c>
    </row>
    <row r="104" spans="4:4" ht="12.75" customHeight="1" x14ac:dyDescent="0.25">
      <c r="D104" s="40">
        <v>2666.05</v>
      </c>
    </row>
    <row r="105" spans="4:4" ht="12.75" customHeight="1" x14ac:dyDescent="0.25">
      <c r="D105" s="40">
        <v>1090.8399999999999</v>
      </c>
    </row>
    <row r="106" spans="4:4" ht="12.75" customHeight="1" x14ac:dyDescent="0.25">
      <c r="D106" s="40">
        <v>499.88</v>
      </c>
    </row>
    <row r="107" spans="4:4" ht="12.75" customHeight="1" x14ac:dyDescent="0.25">
      <c r="D107" s="40">
        <v>408.21</v>
      </c>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107"/>
  <sheetViews>
    <sheetView topLeftCell="A37"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43132</v>
      </c>
      <c r="B4" s="163"/>
      <c r="C4" s="163"/>
      <c r="D4" s="159">
        <v>55</v>
      </c>
      <c r="E4" s="11">
        <v>59.42</v>
      </c>
      <c r="F4" s="11">
        <v>59.768999999999998</v>
      </c>
      <c r="G4" s="11">
        <v>58.533000000000001</v>
      </c>
      <c r="H4" s="10">
        <v>53.223999999999997</v>
      </c>
      <c r="I4" s="10">
        <v>54.83</v>
      </c>
      <c r="J4" s="10">
        <v>103.146</v>
      </c>
      <c r="K4" s="10">
        <v>53.728000000000002</v>
      </c>
      <c r="L4" s="10">
        <v>53.97</v>
      </c>
      <c r="M4" s="10">
        <v>53.698999999999998</v>
      </c>
      <c r="N4" s="10">
        <v>54.667999999999999</v>
      </c>
      <c r="O4" s="10">
        <v>56.457999999999998</v>
      </c>
      <c r="P4" s="10">
        <v>53.673000000000002</v>
      </c>
      <c r="Q4" s="10">
        <v>54.057000000000002</v>
      </c>
      <c r="R4" s="10">
        <v>55</v>
      </c>
      <c r="S4" s="10">
        <v>57.673999999999999</v>
      </c>
      <c r="T4" s="10">
        <v>57.567999999999998</v>
      </c>
      <c r="U4" s="10">
        <v>53.877000000000002</v>
      </c>
      <c r="V4" s="10">
        <v>54.406999999999996</v>
      </c>
      <c r="W4" s="10">
        <v>66.628</v>
      </c>
      <c r="X4" s="10">
        <v>57.384999999999998</v>
      </c>
      <c r="Y4" s="10">
        <v>57.225999999999999</v>
      </c>
      <c r="Z4" s="10">
        <v>53.831000000000003</v>
      </c>
      <c r="AA4" s="10">
        <v>55.106000000000002</v>
      </c>
      <c r="AB4" s="10">
        <v>55.253999999999998</v>
      </c>
      <c r="AC4" s="10">
        <v>55.725000000000001</v>
      </c>
      <c r="AD4" s="10">
        <v>53.106000000000002</v>
      </c>
      <c r="AE4" s="10">
        <v>54.366999999999997</v>
      </c>
      <c r="AF4" s="10">
        <v>54.34</v>
      </c>
      <c r="AG4" s="10">
        <v>54.094000000000001</v>
      </c>
      <c r="AH4" s="127">
        <v>53.433</v>
      </c>
      <c r="AI4" s="173">
        <v>55.771999999999998</v>
      </c>
      <c r="AJ4" s="173">
        <v>53.707999999999998</v>
      </c>
      <c r="AK4" s="173">
        <v>55.137999999999998</v>
      </c>
      <c r="AL4" s="173">
        <v>60.006</v>
      </c>
      <c r="AM4" s="173">
        <v>58.07</v>
      </c>
      <c r="AN4" s="173"/>
      <c r="AO4" s="173"/>
      <c r="AP4" s="173"/>
      <c r="AQ4" s="173"/>
      <c r="AR4" s="173"/>
      <c r="AS4" s="173"/>
      <c r="AT4" s="173"/>
      <c r="AU4" s="173"/>
      <c r="AV4" s="173"/>
      <c r="AW4" s="173"/>
      <c r="AX4" s="173"/>
      <c r="AY4" s="173"/>
    </row>
    <row r="5" spans="1:54" ht="15" x14ac:dyDescent="0.25">
      <c r="A5" s="186">
        <v>43160</v>
      </c>
      <c r="B5" s="163"/>
      <c r="C5" s="163"/>
      <c r="D5" s="159">
        <v>104</v>
      </c>
      <c r="E5" s="11">
        <v>113.64100000000001</v>
      </c>
      <c r="F5" s="11">
        <v>104</v>
      </c>
      <c r="G5" s="11">
        <v>109.73099999999999</v>
      </c>
      <c r="H5" s="10">
        <v>82.159000000000006</v>
      </c>
      <c r="I5" s="10">
        <v>86.075000000000003</v>
      </c>
      <c r="J5" s="10">
        <v>233.28399999999999</v>
      </c>
      <c r="K5" s="10">
        <v>96.239000000000004</v>
      </c>
      <c r="L5" s="10">
        <v>103.504</v>
      </c>
      <c r="M5" s="10">
        <v>126.52500000000001</v>
      </c>
      <c r="N5" s="10">
        <v>107.307</v>
      </c>
      <c r="O5" s="10">
        <v>88.364000000000004</v>
      </c>
      <c r="P5" s="10">
        <v>113.27800000000001</v>
      </c>
      <c r="Q5" s="10">
        <v>105.961</v>
      </c>
      <c r="R5" s="10">
        <v>122.651</v>
      </c>
      <c r="S5" s="10">
        <v>135.93299999999999</v>
      </c>
      <c r="T5" s="10">
        <v>103.97</v>
      </c>
      <c r="U5" s="10">
        <v>108.38</v>
      </c>
      <c r="V5" s="10">
        <v>107.64700000000001</v>
      </c>
      <c r="W5" s="10">
        <v>110.77500000000001</v>
      </c>
      <c r="X5" s="10">
        <v>95.266999999999996</v>
      </c>
      <c r="Y5" s="10">
        <v>99.620999999999995</v>
      </c>
      <c r="Z5" s="10">
        <v>87.852999999999994</v>
      </c>
      <c r="AA5" s="10">
        <v>99.789000000000001</v>
      </c>
      <c r="AB5" s="10">
        <v>120.73</v>
      </c>
      <c r="AC5" s="10">
        <v>94.625</v>
      </c>
      <c r="AD5" s="10">
        <v>89.388000000000005</v>
      </c>
      <c r="AE5" s="10">
        <v>133.85300000000001</v>
      </c>
      <c r="AF5" s="10">
        <v>87.632000000000005</v>
      </c>
      <c r="AG5" s="10">
        <v>107.38800000000001</v>
      </c>
      <c r="AH5" s="127">
        <v>94.241</v>
      </c>
      <c r="AI5" s="173">
        <v>92.367999999999995</v>
      </c>
      <c r="AJ5" s="173">
        <v>114.157</v>
      </c>
      <c r="AK5" s="173">
        <v>100.349</v>
      </c>
      <c r="AL5" s="173">
        <v>103.43300000000001</v>
      </c>
      <c r="AM5" s="173">
        <v>118.33499999999999</v>
      </c>
      <c r="AN5" s="173"/>
      <c r="AO5" s="173"/>
      <c r="AP5" s="173"/>
      <c r="AQ5" s="173"/>
      <c r="AR5" s="173"/>
      <c r="AS5" s="173"/>
      <c r="AT5" s="173"/>
      <c r="AU5" s="173"/>
      <c r="AV5" s="173"/>
      <c r="AW5" s="173"/>
      <c r="AX5" s="173"/>
      <c r="AY5" s="173"/>
    </row>
    <row r="6" spans="1:54" ht="15" x14ac:dyDescent="0.25">
      <c r="A6" s="186">
        <v>43191</v>
      </c>
      <c r="B6" s="163"/>
      <c r="C6" s="163"/>
      <c r="D6" s="159">
        <v>125</v>
      </c>
      <c r="E6" s="11">
        <v>130.13</v>
      </c>
      <c r="F6" s="11">
        <v>92.718000000000004</v>
      </c>
      <c r="G6" s="11">
        <v>112.36799999999999</v>
      </c>
      <c r="H6" s="10">
        <v>79.989999999999995</v>
      </c>
      <c r="I6" s="10">
        <v>140.22499999999999</v>
      </c>
      <c r="J6" s="10">
        <v>266.74299999999999</v>
      </c>
      <c r="K6" s="10">
        <v>128.21100000000001</v>
      </c>
      <c r="L6" s="10">
        <v>140.672</v>
      </c>
      <c r="M6" s="10">
        <v>177.905</v>
      </c>
      <c r="N6" s="10">
        <v>155.435</v>
      </c>
      <c r="O6" s="10">
        <v>105.696</v>
      </c>
      <c r="P6" s="10">
        <v>120.646</v>
      </c>
      <c r="Q6" s="10">
        <v>124.324</v>
      </c>
      <c r="R6" s="10">
        <v>172.25299999999999</v>
      </c>
      <c r="S6" s="10">
        <v>110.637</v>
      </c>
      <c r="T6" s="10">
        <v>131.86099999999999</v>
      </c>
      <c r="U6" s="10">
        <v>90.575000000000003</v>
      </c>
      <c r="V6" s="10">
        <v>131.40600000000001</v>
      </c>
      <c r="W6" s="10">
        <v>107.623</v>
      </c>
      <c r="X6" s="10">
        <v>133.578</v>
      </c>
      <c r="Y6" s="10">
        <v>108.685</v>
      </c>
      <c r="Z6" s="10">
        <v>112.821</v>
      </c>
      <c r="AA6" s="10">
        <v>128.345</v>
      </c>
      <c r="AB6" s="10">
        <v>141.61500000000001</v>
      </c>
      <c r="AC6" s="10">
        <v>101.074</v>
      </c>
      <c r="AD6" s="10">
        <v>129.559</v>
      </c>
      <c r="AE6" s="10">
        <v>127.839</v>
      </c>
      <c r="AF6" s="10">
        <v>67.635000000000005</v>
      </c>
      <c r="AG6" s="10">
        <v>141.666</v>
      </c>
      <c r="AH6" s="127">
        <v>115.471</v>
      </c>
      <c r="AI6" s="173">
        <v>101.81699999999999</v>
      </c>
      <c r="AJ6" s="173">
        <v>164.99199999999999</v>
      </c>
      <c r="AK6" s="173">
        <v>95.509</v>
      </c>
      <c r="AL6" s="173">
        <v>125</v>
      </c>
      <c r="AM6" s="173">
        <v>105.074</v>
      </c>
      <c r="AN6" s="173"/>
      <c r="AO6" s="173"/>
      <c r="AP6" s="173"/>
      <c r="AQ6" s="173"/>
      <c r="AR6" s="173"/>
      <c r="AS6" s="173"/>
      <c r="AT6" s="173"/>
      <c r="AU6" s="173"/>
      <c r="AV6" s="173"/>
      <c r="AW6" s="173"/>
      <c r="AX6" s="173"/>
      <c r="AY6" s="173"/>
    </row>
    <row r="7" spans="1:54" ht="15" x14ac:dyDescent="0.25">
      <c r="A7" s="186">
        <v>43221</v>
      </c>
      <c r="B7" s="163"/>
      <c r="C7" s="163"/>
      <c r="D7" s="159">
        <v>220</v>
      </c>
      <c r="E7" s="11">
        <v>259.15699999999998</v>
      </c>
      <c r="F7" s="11">
        <v>187.09100000000001</v>
      </c>
      <c r="G7" s="11">
        <v>233.429</v>
      </c>
      <c r="H7" s="10">
        <v>167.86699999999999</v>
      </c>
      <c r="I7" s="10">
        <v>287.03399999999999</v>
      </c>
      <c r="J7" s="10">
        <v>444.28300000000002</v>
      </c>
      <c r="K7" s="10">
        <v>387.04199999999997</v>
      </c>
      <c r="L7" s="10">
        <v>248.42599999999999</v>
      </c>
      <c r="M7" s="10">
        <v>265.988</v>
      </c>
      <c r="N7" s="10">
        <v>161.48599999999999</v>
      </c>
      <c r="O7" s="10">
        <v>187.679</v>
      </c>
      <c r="P7" s="10">
        <v>270.61</v>
      </c>
      <c r="Q7" s="10">
        <v>350.94299999999998</v>
      </c>
      <c r="R7" s="10">
        <v>353.75099999999998</v>
      </c>
      <c r="S7" s="10">
        <v>182.017</v>
      </c>
      <c r="T7" s="10">
        <v>144.30199999999999</v>
      </c>
      <c r="U7" s="10">
        <v>214.32300000000001</v>
      </c>
      <c r="V7" s="10">
        <v>214.57300000000001</v>
      </c>
      <c r="W7" s="10">
        <v>312.60500000000002</v>
      </c>
      <c r="X7" s="10">
        <v>257.35599999999999</v>
      </c>
      <c r="Y7" s="10">
        <v>258.084</v>
      </c>
      <c r="Z7" s="10">
        <v>121.773</v>
      </c>
      <c r="AA7" s="10">
        <v>145.393</v>
      </c>
      <c r="AB7" s="10">
        <v>199.12299999999999</v>
      </c>
      <c r="AC7" s="10">
        <v>220</v>
      </c>
      <c r="AD7" s="10">
        <v>224.53899999999999</v>
      </c>
      <c r="AE7" s="10">
        <v>323.209</v>
      </c>
      <c r="AF7" s="10">
        <v>166.035</v>
      </c>
      <c r="AG7" s="10">
        <v>219.61199999999999</v>
      </c>
      <c r="AH7" s="127">
        <v>101.94199999999999</v>
      </c>
      <c r="AI7" s="173">
        <v>198.054</v>
      </c>
      <c r="AJ7" s="173">
        <v>240.58699999999999</v>
      </c>
      <c r="AK7" s="173">
        <v>197.02099999999999</v>
      </c>
      <c r="AL7" s="173">
        <v>282.89400000000001</v>
      </c>
      <c r="AM7" s="173">
        <v>185.83500000000001</v>
      </c>
      <c r="AN7" s="173"/>
      <c r="AO7" s="173"/>
      <c r="AP7" s="173"/>
      <c r="AQ7" s="173"/>
      <c r="AR7" s="173"/>
      <c r="AS7" s="173"/>
      <c r="AT7" s="173"/>
      <c r="AU7" s="173"/>
      <c r="AV7" s="173"/>
      <c r="AW7" s="173"/>
      <c r="AX7" s="173"/>
      <c r="AY7" s="173"/>
    </row>
    <row r="8" spans="1:54" ht="15" x14ac:dyDescent="0.25">
      <c r="A8" s="186">
        <v>43252</v>
      </c>
      <c r="B8" s="163"/>
      <c r="C8" s="163"/>
      <c r="D8" s="159">
        <v>350</v>
      </c>
      <c r="E8" s="11">
        <v>383.59899999999999</v>
      </c>
      <c r="F8" s="11">
        <v>350</v>
      </c>
      <c r="G8" s="11">
        <v>657.58900000000006</v>
      </c>
      <c r="H8" s="10">
        <v>355.61700000000002</v>
      </c>
      <c r="I8" s="10">
        <v>250.30199999999999</v>
      </c>
      <c r="J8" s="10">
        <v>803.57299999999998</v>
      </c>
      <c r="K8" s="10">
        <v>262.69400000000002</v>
      </c>
      <c r="L8" s="10">
        <v>306.59699999999998</v>
      </c>
      <c r="M8" s="10">
        <v>313.50299999999999</v>
      </c>
      <c r="N8" s="10">
        <v>333.14100000000002</v>
      </c>
      <c r="O8" s="10">
        <v>532.70899999999995</v>
      </c>
      <c r="P8" s="10">
        <v>149.184</v>
      </c>
      <c r="Q8" s="10">
        <v>512.73199999999997</v>
      </c>
      <c r="R8" s="10">
        <v>335.71499999999997</v>
      </c>
      <c r="S8" s="10">
        <v>628.17700000000002</v>
      </c>
      <c r="T8" s="10">
        <v>418.74099999999999</v>
      </c>
      <c r="U8" s="10">
        <v>361.23899999999998</v>
      </c>
      <c r="V8" s="10">
        <v>380.81900000000002</v>
      </c>
      <c r="W8" s="10">
        <v>588.09500000000003</v>
      </c>
      <c r="X8" s="10">
        <v>316.25200000000001</v>
      </c>
      <c r="Y8" s="10">
        <v>252.47300000000001</v>
      </c>
      <c r="Z8" s="10">
        <v>311.66000000000003</v>
      </c>
      <c r="AA8" s="10">
        <v>391.37799999999999</v>
      </c>
      <c r="AB8" s="10">
        <v>273.28899999999999</v>
      </c>
      <c r="AC8" s="10">
        <v>392.08499999999998</v>
      </c>
      <c r="AD8" s="10">
        <v>207.83799999999999</v>
      </c>
      <c r="AE8" s="10">
        <v>163.63499999999999</v>
      </c>
      <c r="AF8" s="10">
        <v>328.16</v>
      </c>
      <c r="AG8" s="10">
        <v>527.029</v>
      </c>
      <c r="AH8" s="127">
        <v>390.15100000000001</v>
      </c>
      <c r="AI8" s="173">
        <v>482.39699999999999</v>
      </c>
      <c r="AJ8" s="173">
        <v>220.54400000000001</v>
      </c>
      <c r="AK8" s="173">
        <v>224.47499999999999</v>
      </c>
      <c r="AL8" s="173">
        <v>550.90200000000004</v>
      </c>
      <c r="AM8" s="173">
        <v>295.59199999999998</v>
      </c>
      <c r="AN8" s="173"/>
      <c r="AO8" s="173"/>
      <c r="AP8" s="173"/>
      <c r="AQ8" s="173"/>
      <c r="AR8" s="173"/>
      <c r="AS8" s="173"/>
      <c r="AT8" s="173"/>
      <c r="AU8" s="173"/>
      <c r="AV8" s="173"/>
      <c r="AW8" s="173"/>
      <c r="AX8" s="173"/>
      <c r="AY8" s="173"/>
    </row>
    <row r="9" spans="1:54" ht="15" x14ac:dyDescent="0.25">
      <c r="A9" s="186">
        <v>43282</v>
      </c>
      <c r="B9" s="163"/>
      <c r="C9" s="163"/>
      <c r="D9" s="159">
        <v>195</v>
      </c>
      <c r="E9" s="11">
        <v>181.23500000000001</v>
      </c>
      <c r="F9" s="11">
        <v>321.65899999999999</v>
      </c>
      <c r="G9" s="11">
        <v>414.61599999999999</v>
      </c>
      <c r="H9" s="10">
        <v>244.43100000000001</v>
      </c>
      <c r="I9" s="10">
        <v>103.998</v>
      </c>
      <c r="J9" s="10">
        <v>242.61099999999999</v>
      </c>
      <c r="K9" s="10">
        <v>98.858999999999995</v>
      </c>
      <c r="L9" s="10">
        <v>78.381</v>
      </c>
      <c r="M9" s="10">
        <v>174.405</v>
      </c>
      <c r="N9" s="10">
        <v>228.458</v>
      </c>
      <c r="O9" s="10">
        <v>249.40799999999999</v>
      </c>
      <c r="P9" s="10">
        <v>82.738</v>
      </c>
      <c r="Q9" s="10">
        <v>258.63099999999997</v>
      </c>
      <c r="R9" s="10">
        <v>91.286000000000001</v>
      </c>
      <c r="S9" s="10">
        <v>523.952</v>
      </c>
      <c r="T9" s="10">
        <v>204.20099999999999</v>
      </c>
      <c r="U9" s="10">
        <v>141.57400000000001</v>
      </c>
      <c r="V9" s="10">
        <v>397.54500000000002</v>
      </c>
      <c r="W9" s="10">
        <v>322.87900000000002</v>
      </c>
      <c r="X9" s="10">
        <v>116.765</v>
      </c>
      <c r="Y9" s="10">
        <v>99.29</v>
      </c>
      <c r="Z9" s="10">
        <v>142.49199999999999</v>
      </c>
      <c r="AA9" s="10">
        <v>151.98699999999999</v>
      </c>
      <c r="AB9" s="10">
        <v>195</v>
      </c>
      <c r="AC9" s="10">
        <v>273.62099999999998</v>
      </c>
      <c r="AD9" s="10">
        <v>58.052</v>
      </c>
      <c r="AE9" s="10">
        <v>51.594999999999999</v>
      </c>
      <c r="AF9" s="10">
        <v>259.94499999999999</v>
      </c>
      <c r="AG9" s="10">
        <v>364.72300000000001</v>
      </c>
      <c r="AH9" s="127">
        <v>325.41500000000002</v>
      </c>
      <c r="AI9" s="173">
        <v>600.28899999999999</v>
      </c>
      <c r="AJ9" s="173">
        <v>96.108999999999995</v>
      </c>
      <c r="AK9" s="173">
        <v>95.552000000000007</v>
      </c>
      <c r="AL9" s="173">
        <v>302.315</v>
      </c>
      <c r="AM9" s="173">
        <v>152.05600000000001</v>
      </c>
      <c r="AN9" s="173"/>
      <c r="AO9" s="173"/>
      <c r="AP9" s="173"/>
      <c r="AQ9" s="173"/>
      <c r="AR9" s="173"/>
      <c r="AS9" s="173"/>
      <c r="AT9" s="173"/>
      <c r="AU9" s="173"/>
      <c r="AV9" s="173"/>
      <c r="AW9" s="173"/>
      <c r="AX9" s="173"/>
      <c r="AY9" s="173"/>
    </row>
    <row r="10" spans="1:54" ht="15" x14ac:dyDescent="0.25">
      <c r="A10" s="186">
        <v>43313</v>
      </c>
      <c r="B10" s="163"/>
      <c r="C10" s="163"/>
      <c r="D10" s="159">
        <v>87</v>
      </c>
      <c r="E10" s="11">
        <v>80.355999999999995</v>
      </c>
      <c r="F10" s="11">
        <v>196.79499999999999</v>
      </c>
      <c r="G10" s="11">
        <v>189.83600000000001</v>
      </c>
      <c r="H10" s="10">
        <v>111.767</v>
      </c>
      <c r="I10" s="10">
        <v>59.856000000000002</v>
      </c>
      <c r="J10" s="10">
        <v>113.325</v>
      </c>
      <c r="K10" s="10">
        <v>79.337000000000003</v>
      </c>
      <c r="L10" s="10">
        <v>52.262999999999998</v>
      </c>
      <c r="M10" s="10">
        <v>84.290999999999997</v>
      </c>
      <c r="N10" s="10">
        <v>87</v>
      </c>
      <c r="O10" s="10">
        <v>128.755</v>
      </c>
      <c r="P10" s="10">
        <v>49.851999999999997</v>
      </c>
      <c r="Q10" s="10">
        <v>237.03800000000001</v>
      </c>
      <c r="R10" s="10">
        <v>59.311999999999998</v>
      </c>
      <c r="S10" s="10">
        <v>212.89699999999999</v>
      </c>
      <c r="T10" s="10">
        <v>82.786000000000001</v>
      </c>
      <c r="U10" s="10">
        <v>108.476</v>
      </c>
      <c r="V10" s="10">
        <v>171.58799999999999</v>
      </c>
      <c r="W10" s="10">
        <v>138.416</v>
      </c>
      <c r="X10" s="10">
        <v>60.756999999999998</v>
      </c>
      <c r="Y10" s="10">
        <v>54.167000000000002</v>
      </c>
      <c r="Z10" s="10">
        <v>65.564999999999998</v>
      </c>
      <c r="AA10" s="10">
        <v>69</v>
      </c>
      <c r="AB10" s="10">
        <v>94.332999999999998</v>
      </c>
      <c r="AC10" s="10">
        <v>108.607</v>
      </c>
      <c r="AD10" s="10">
        <v>45.281999999999996</v>
      </c>
      <c r="AE10" s="10">
        <v>54.527999999999999</v>
      </c>
      <c r="AF10" s="10">
        <v>91.025000000000006</v>
      </c>
      <c r="AG10" s="10">
        <v>140.464</v>
      </c>
      <c r="AH10" s="127">
        <v>126.655</v>
      </c>
      <c r="AI10" s="173">
        <v>207.45599999999999</v>
      </c>
      <c r="AJ10" s="173">
        <v>50.268999999999998</v>
      </c>
      <c r="AK10" s="173">
        <v>52.878999999999998</v>
      </c>
      <c r="AL10" s="173">
        <v>129.233</v>
      </c>
      <c r="AM10" s="173">
        <v>64.39</v>
      </c>
      <c r="AN10" s="173"/>
      <c r="AO10" s="173"/>
      <c r="AP10" s="173"/>
      <c r="AQ10" s="173"/>
      <c r="AR10" s="173"/>
      <c r="AS10" s="173"/>
      <c r="AT10" s="173"/>
      <c r="AU10" s="173"/>
      <c r="AV10" s="173"/>
      <c r="AW10" s="173"/>
      <c r="AX10" s="173"/>
      <c r="AY10" s="173"/>
    </row>
    <row r="11" spans="1:54" ht="15" x14ac:dyDescent="0.25">
      <c r="A11" s="186">
        <v>43344</v>
      </c>
      <c r="B11" s="163"/>
      <c r="C11" s="163"/>
      <c r="D11" s="159">
        <v>56</v>
      </c>
      <c r="E11" s="11">
        <v>44.997999999999998</v>
      </c>
      <c r="F11" s="11">
        <v>99.864000000000004</v>
      </c>
      <c r="G11" s="11">
        <v>99.897999999999996</v>
      </c>
      <c r="H11" s="10">
        <v>68.114000000000004</v>
      </c>
      <c r="I11" s="10">
        <v>53.613999999999997</v>
      </c>
      <c r="J11" s="10">
        <v>68.531000000000006</v>
      </c>
      <c r="K11" s="10">
        <v>49.283000000000001</v>
      </c>
      <c r="L11" s="10">
        <v>38.14</v>
      </c>
      <c r="M11" s="10">
        <v>56</v>
      </c>
      <c r="N11" s="10">
        <v>51.213999999999999</v>
      </c>
      <c r="O11" s="10">
        <v>84.918999999999997</v>
      </c>
      <c r="P11" s="10">
        <v>37.875999999999998</v>
      </c>
      <c r="Q11" s="10">
        <v>85.512</v>
      </c>
      <c r="R11" s="10">
        <v>41.997999999999998</v>
      </c>
      <c r="S11" s="10">
        <v>83.594999999999999</v>
      </c>
      <c r="T11" s="10">
        <v>49.777000000000001</v>
      </c>
      <c r="U11" s="10">
        <v>75.314999999999998</v>
      </c>
      <c r="V11" s="10">
        <v>67.631</v>
      </c>
      <c r="W11" s="10">
        <v>91.269000000000005</v>
      </c>
      <c r="X11" s="10">
        <v>58.762</v>
      </c>
      <c r="Y11" s="10">
        <v>35.762999999999998</v>
      </c>
      <c r="Z11" s="10">
        <v>52.377000000000002</v>
      </c>
      <c r="AA11" s="10">
        <v>54.33</v>
      </c>
      <c r="AB11" s="10">
        <v>67.129000000000005</v>
      </c>
      <c r="AC11" s="10">
        <v>55.648000000000003</v>
      </c>
      <c r="AD11" s="10">
        <v>36.698999999999998</v>
      </c>
      <c r="AE11" s="10">
        <v>41.737000000000002</v>
      </c>
      <c r="AF11" s="10">
        <v>63.6</v>
      </c>
      <c r="AG11" s="10">
        <v>60.621000000000002</v>
      </c>
      <c r="AH11" s="127">
        <v>63.716999999999999</v>
      </c>
      <c r="AI11" s="173">
        <v>82.953999999999994</v>
      </c>
      <c r="AJ11" s="173">
        <v>33.061</v>
      </c>
      <c r="AK11" s="173">
        <v>47.936</v>
      </c>
      <c r="AL11" s="173">
        <v>83.528000000000006</v>
      </c>
      <c r="AM11" s="173">
        <v>41.784999999999997</v>
      </c>
      <c r="AN11" s="173"/>
      <c r="AO11" s="173"/>
      <c r="AP11" s="173"/>
      <c r="AQ11" s="173"/>
      <c r="AR11" s="173"/>
      <c r="AS11" s="173"/>
      <c r="AT11" s="173"/>
      <c r="AU11" s="173"/>
      <c r="AV11" s="173"/>
      <c r="AW11" s="173"/>
      <c r="AX11" s="173"/>
      <c r="AY11" s="173"/>
    </row>
    <row r="12" spans="1:54" ht="15" x14ac:dyDescent="0.25">
      <c r="A12" s="186">
        <v>43374</v>
      </c>
      <c r="B12" s="163"/>
      <c r="C12" s="163"/>
      <c r="D12" s="159">
        <v>59.69</v>
      </c>
      <c r="E12" s="11">
        <v>58.018999999999998</v>
      </c>
      <c r="F12" s="11">
        <v>161.13900000000001</v>
      </c>
      <c r="G12" s="11">
        <v>97.680999999999997</v>
      </c>
      <c r="H12" s="10">
        <v>79.644999999999996</v>
      </c>
      <c r="I12" s="10">
        <v>60.8</v>
      </c>
      <c r="J12" s="10">
        <v>81.67</v>
      </c>
      <c r="K12" s="10">
        <v>41.697000000000003</v>
      </c>
      <c r="L12" s="10">
        <v>39.412999999999997</v>
      </c>
      <c r="M12" s="10">
        <v>54.698999999999998</v>
      </c>
      <c r="N12" s="10">
        <v>64.2</v>
      </c>
      <c r="O12" s="10">
        <v>58.365000000000002</v>
      </c>
      <c r="P12" s="10">
        <v>35.280999999999999</v>
      </c>
      <c r="Q12" s="10">
        <v>71.161000000000001</v>
      </c>
      <c r="R12" s="10">
        <v>71.709000000000003</v>
      </c>
      <c r="S12" s="10">
        <v>74.165999999999997</v>
      </c>
      <c r="T12" s="10">
        <v>52.935000000000002</v>
      </c>
      <c r="U12" s="10">
        <v>77.923000000000002</v>
      </c>
      <c r="V12" s="10">
        <v>69.027000000000001</v>
      </c>
      <c r="W12" s="10">
        <v>64.843999999999994</v>
      </c>
      <c r="X12" s="10">
        <v>58.262</v>
      </c>
      <c r="Y12" s="10">
        <v>38.634999999999998</v>
      </c>
      <c r="Z12" s="10">
        <v>53.390999999999998</v>
      </c>
      <c r="AA12" s="10">
        <v>46.017000000000003</v>
      </c>
      <c r="AB12" s="10">
        <v>64.650999999999996</v>
      </c>
      <c r="AC12" s="10">
        <v>55.44</v>
      </c>
      <c r="AD12" s="10">
        <v>60.098999999999997</v>
      </c>
      <c r="AE12" s="10">
        <v>72.671000000000006</v>
      </c>
      <c r="AF12" s="10">
        <v>55.494999999999997</v>
      </c>
      <c r="AG12" s="10">
        <v>64.472999999999999</v>
      </c>
      <c r="AH12" s="127">
        <v>52.173000000000002</v>
      </c>
      <c r="AI12" s="173">
        <v>78.350999999999999</v>
      </c>
      <c r="AJ12" s="173">
        <v>36.441000000000003</v>
      </c>
      <c r="AK12" s="173">
        <v>70.894999999999996</v>
      </c>
      <c r="AL12" s="173">
        <v>138.04</v>
      </c>
      <c r="AM12" s="173">
        <v>47.661000000000001</v>
      </c>
      <c r="AN12" s="173"/>
      <c r="AO12" s="173"/>
      <c r="AP12" s="173"/>
      <c r="AQ12" s="173"/>
      <c r="AR12" s="173"/>
      <c r="AS12" s="173"/>
      <c r="AT12" s="173"/>
      <c r="AU12" s="173"/>
      <c r="AV12" s="173"/>
      <c r="AW12" s="173"/>
      <c r="AX12" s="173"/>
      <c r="AY12" s="173"/>
    </row>
    <row r="13" spans="1:54" ht="15" x14ac:dyDescent="0.25">
      <c r="A13" s="186">
        <v>43405</v>
      </c>
      <c r="B13" s="163"/>
      <c r="C13" s="163"/>
      <c r="D13" s="159">
        <v>51.41</v>
      </c>
      <c r="E13" s="11">
        <v>64.510000000000005</v>
      </c>
      <c r="F13" s="11">
        <v>80.489000000000004</v>
      </c>
      <c r="G13" s="11">
        <v>81.388999999999996</v>
      </c>
      <c r="H13" s="10">
        <v>57.734000000000002</v>
      </c>
      <c r="I13" s="10">
        <v>59.104999999999997</v>
      </c>
      <c r="J13" s="10">
        <v>74.272999999999996</v>
      </c>
      <c r="K13" s="10">
        <v>44.533000000000001</v>
      </c>
      <c r="L13" s="10">
        <v>46.365000000000002</v>
      </c>
      <c r="M13" s="10">
        <v>51.978999999999999</v>
      </c>
      <c r="N13" s="10">
        <v>59.311999999999998</v>
      </c>
      <c r="O13" s="10">
        <v>66.355000000000004</v>
      </c>
      <c r="P13" s="10">
        <v>40.659999999999997</v>
      </c>
      <c r="Q13" s="10">
        <v>63.279000000000003</v>
      </c>
      <c r="R13" s="10">
        <v>60.743000000000002</v>
      </c>
      <c r="S13" s="10">
        <v>69.521000000000001</v>
      </c>
      <c r="T13" s="10">
        <v>59.462000000000003</v>
      </c>
      <c r="U13" s="10">
        <v>58.363</v>
      </c>
      <c r="V13" s="10">
        <v>61.459000000000003</v>
      </c>
      <c r="W13" s="10">
        <v>61.469000000000001</v>
      </c>
      <c r="X13" s="10">
        <v>54.113999999999997</v>
      </c>
      <c r="Y13" s="10">
        <v>51.197000000000003</v>
      </c>
      <c r="Z13" s="10">
        <v>47.703000000000003</v>
      </c>
      <c r="AA13" s="10">
        <v>51.079000000000001</v>
      </c>
      <c r="AB13" s="10">
        <v>85.66</v>
      </c>
      <c r="AC13" s="10">
        <v>54.856999999999999</v>
      </c>
      <c r="AD13" s="10">
        <v>49.262999999999998</v>
      </c>
      <c r="AE13" s="10">
        <v>60.045999999999999</v>
      </c>
      <c r="AF13" s="10">
        <v>59.052999999999997</v>
      </c>
      <c r="AG13" s="10">
        <v>65.447999999999993</v>
      </c>
      <c r="AH13" s="127">
        <v>56.134999999999998</v>
      </c>
      <c r="AI13" s="173">
        <v>71.027000000000001</v>
      </c>
      <c r="AJ13" s="173">
        <v>48.963000000000001</v>
      </c>
      <c r="AK13" s="173">
        <v>54.716999999999999</v>
      </c>
      <c r="AL13" s="173">
        <v>79.108999999999995</v>
      </c>
      <c r="AM13" s="173">
        <v>48.48</v>
      </c>
      <c r="AN13" s="173"/>
      <c r="AO13" s="173"/>
      <c r="AP13" s="173"/>
      <c r="AQ13" s="173"/>
      <c r="AR13" s="173"/>
      <c r="AS13" s="173"/>
      <c r="AT13" s="173"/>
      <c r="AU13" s="173"/>
      <c r="AV13" s="173"/>
      <c r="AW13" s="173"/>
      <c r="AX13" s="173"/>
      <c r="AY13" s="173"/>
    </row>
    <row r="14" spans="1:54" ht="15" x14ac:dyDescent="0.25">
      <c r="A14" s="186">
        <v>43435</v>
      </c>
      <c r="B14" s="163"/>
      <c r="C14" s="163"/>
      <c r="D14" s="159">
        <v>34.85</v>
      </c>
      <c r="E14" s="11">
        <v>56.965000000000003</v>
      </c>
      <c r="F14" s="11">
        <v>62.648000000000003</v>
      </c>
      <c r="G14" s="11">
        <v>65.733999999999995</v>
      </c>
      <c r="H14" s="10">
        <v>48.308</v>
      </c>
      <c r="I14" s="10">
        <v>42.616999999999997</v>
      </c>
      <c r="J14" s="10">
        <v>61.280999999999999</v>
      </c>
      <c r="K14" s="10">
        <v>41.19</v>
      </c>
      <c r="L14" s="10">
        <v>42.005000000000003</v>
      </c>
      <c r="M14" s="10">
        <v>46.051000000000002</v>
      </c>
      <c r="N14" s="10">
        <v>49.508000000000003</v>
      </c>
      <c r="O14" s="10">
        <v>56.534999999999997</v>
      </c>
      <c r="P14" s="10">
        <v>35.628999999999998</v>
      </c>
      <c r="Q14" s="10">
        <v>53.709000000000003</v>
      </c>
      <c r="R14" s="10">
        <v>48.991</v>
      </c>
      <c r="S14" s="10">
        <v>68.302999999999997</v>
      </c>
      <c r="T14" s="10">
        <v>56.338999999999999</v>
      </c>
      <c r="U14" s="10">
        <v>47.851999999999997</v>
      </c>
      <c r="V14" s="10">
        <v>54.927</v>
      </c>
      <c r="W14" s="10">
        <v>55.323999999999998</v>
      </c>
      <c r="X14" s="10">
        <v>43.323999999999998</v>
      </c>
      <c r="Y14" s="10">
        <v>41.74</v>
      </c>
      <c r="Z14" s="10">
        <v>40.401000000000003</v>
      </c>
      <c r="AA14" s="10">
        <v>45.375999999999998</v>
      </c>
      <c r="AB14" s="10">
        <v>52.531999999999996</v>
      </c>
      <c r="AC14" s="10">
        <v>49.250999999999998</v>
      </c>
      <c r="AD14" s="10">
        <v>41.573</v>
      </c>
      <c r="AE14" s="10">
        <v>45.067999999999998</v>
      </c>
      <c r="AF14" s="10">
        <v>49.289000000000001</v>
      </c>
      <c r="AG14" s="10">
        <v>53.828000000000003</v>
      </c>
      <c r="AH14" s="127">
        <v>49.186</v>
      </c>
      <c r="AI14" s="173">
        <v>58.633000000000003</v>
      </c>
      <c r="AJ14" s="173">
        <v>41.298999999999999</v>
      </c>
      <c r="AK14" s="173">
        <v>41.771999999999998</v>
      </c>
      <c r="AL14" s="173">
        <v>62.274999999999999</v>
      </c>
      <c r="AM14" s="173">
        <v>44.527999999999999</v>
      </c>
      <c r="AN14" s="173"/>
      <c r="AO14" s="173"/>
      <c r="AP14" s="173"/>
      <c r="AQ14" s="173"/>
      <c r="AR14" s="173"/>
      <c r="AS14" s="173"/>
      <c r="AT14" s="173"/>
      <c r="AU14" s="173"/>
      <c r="AV14" s="173"/>
      <c r="AW14" s="173"/>
      <c r="AX14" s="173"/>
      <c r="AY14" s="173"/>
    </row>
    <row r="15" spans="1:54" ht="15" x14ac:dyDescent="0.25">
      <c r="A15" s="186">
        <v>43466</v>
      </c>
      <c r="B15" s="163"/>
      <c r="C15" s="163"/>
      <c r="D15" s="159">
        <v>40.340000000000003</v>
      </c>
      <c r="E15" s="11">
        <v>51.212000000000003</v>
      </c>
      <c r="F15" s="11">
        <v>57.087000000000003</v>
      </c>
      <c r="G15" s="11">
        <v>57.789000000000001</v>
      </c>
      <c r="H15" s="10">
        <v>42.948999999999998</v>
      </c>
      <c r="I15" s="10">
        <v>37.311</v>
      </c>
      <c r="J15" s="10">
        <v>52.783999999999999</v>
      </c>
      <c r="K15" s="10">
        <v>36.343000000000004</v>
      </c>
      <c r="L15" s="10">
        <v>35.308</v>
      </c>
      <c r="M15" s="10">
        <v>39.636000000000003</v>
      </c>
      <c r="N15" s="10">
        <v>42</v>
      </c>
      <c r="O15" s="10">
        <v>49.320999999999998</v>
      </c>
      <c r="P15" s="10">
        <v>32.363999999999997</v>
      </c>
      <c r="Q15" s="10">
        <v>48.46</v>
      </c>
      <c r="R15" s="10">
        <v>42.633000000000003</v>
      </c>
      <c r="S15" s="10">
        <v>56.941000000000003</v>
      </c>
      <c r="T15" s="10">
        <v>70.509</v>
      </c>
      <c r="U15" s="10">
        <v>40.395000000000003</v>
      </c>
      <c r="V15" s="10">
        <v>48.398000000000003</v>
      </c>
      <c r="W15" s="10">
        <v>50.121000000000002</v>
      </c>
      <c r="X15" s="10">
        <v>37.228999999999999</v>
      </c>
      <c r="Y15" s="10">
        <v>35.716000000000001</v>
      </c>
      <c r="Z15" s="10">
        <v>36.271999999999998</v>
      </c>
      <c r="AA15" s="10">
        <v>38.481999999999999</v>
      </c>
      <c r="AB15" s="10">
        <v>46.018000000000001</v>
      </c>
      <c r="AC15" s="10">
        <v>49.837000000000003</v>
      </c>
      <c r="AD15" s="10">
        <v>38.630000000000003</v>
      </c>
      <c r="AE15" s="10">
        <v>36.040999999999997</v>
      </c>
      <c r="AF15" s="10">
        <v>45.18</v>
      </c>
      <c r="AG15" s="10">
        <v>47.34</v>
      </c>
      <c r="AH15" s="127">
        <v>44.97</v>
      </c>
      <c r="AI15" s="173">
        <v>55.106000000000002</v>
      </c>
      <c r="AJ15" s="173">
        <v>35.136000000000003</v>
      </c>
      <c r="AK15" s="173">
        <v>37.582000000000001</v>
      </c>
      <c r="AL15" s="173">
        <v>57.731999999999999</v>
      </c>
      <c r="AM15" s="173">
        <v>49.963999999999999</v>
      </c>
      <c r="AN15" s="173"/>
      <c r="AO15" s="173"/>
      <c r="AP15" s="173"/>
      <c r="AQ15" s="173"/>
      <c r="AR15" s="173"/>
      <c r="AS15" s="173"/>
      <c r="AT15" s="173"/>
      <c r="AU15" s="173"/>
      <c r="AV15" s="173"/>
      <c r="AW15" s="173"/>
      <c r="AX15" s="173"/>
      <c r="AY15" s="173"/>
    </row>
    <row r="16" spans="1:54" ht="15" x14ac:dyDescent="0.25">
      <c r="A16" s="186">
        <v>43497</v>
      </c>
      <c r="B16" s="163"/>
      <c r="C16" s="163"/>
      <c r="D16" s="159">
        <v>44.54</v>
      </c>
      <c r="E16" s="11">
        <v>52.37</v>
      </c>
      <c r="F16" s="11">
        <v>56.052</v>
      </c>
      <c r="G16" s="11">
        <v>53.151000000000003</v>
      </c>
      <c r="H16" s="10">
        <v>41.329000000000001</v>
      </c>
      <c r="I16" s="10">
        <v>102.30800000000001</v>
      </c>
      <c r="J16" s="10">
        <v>52.271999999999998</v>
      </c>
      <c r="K16" s="10">
        <v>35.57</v>
      </c>
      <c r="L16" s="10">
        <v>36.259</v>
      </c>
      <c r="M16" s="10">
        <v>38.076000000000001</v>
      </c>
      <c r="N16" s="10">
        <v>44.886000000000003</v>
      </c>
      <c r="O16" s="10">
        <v>48.444000000000003</v>
      </c>
      <c r="P16" s="10">
        <v>33.249000000000002</v>
      </c>
      <c r="Q16" s="10">
        <v>45.732999999999997</v>
      </c>
      <c r="R16" s="10">
        <v>58.118000000000002</v>
      </c>
      <c r="S16" s="10">
        <v>68.075999999999993</v>
      </c>
      <c r="T16" s="10">
        <v>53.789000000000001</v>
      </c>
      <c r="U16" s="10">
        <v>37.976999999999997</v>
      </c>
      <c r="V16" s="10">
        <v>45.923000000000002</v>
      </c>
      <c r="W16" s="10">
        <v>54.354999999999997</v>
      </c>
      <c r="X16" s="10">
        <v>36.396999999999998</v>
      </c>
      <c r="Y16" s="10">
        <v>34.871000000000002</v>
      </c>
      <c r="Z16" s="10">
        <v>47.222000000000001</v>
      </c>
      <c r="AA16" s="10">
        <v>38.756999999999998</v>
      </c>
      <c r="AB16" s="10">
        <v>44.722000000000001</v>
      </c>
      <c r="AC16" s="10">
        <v>46.06</v>
      </c>
      <c r="AD16" s="10">
        <v>42.451000000000001</v>
      </c>
      <c r="AE16" s="10">
        <v>34.4</v>
      </c>
      <c r="AF16" s="10">
        <v>45.116999999999997</v>
      </c>
      <c r="AG16" s="10">
        <v>44.216999999999999</v>
      </c>
      <c r="AH16" s="127">
        <v>45.798000000000002</v>
      </c>
      <c r="AI16" s="173">
        <v>53.97</v>
      </c>
      <c r="AJ16" s="173">
        <v>35.164000000000001</v>
      </c>
      <c r="AK16" s="173">
        <v>46.225000000000001</v>
      </c>
      <c r="AL16" s="173">
        <v>66.867999999999995</v>
      </c>
      <c r="AM16" s="173">
        <v>46.374000000000002</v>
      </c>
      <c r="AN16" s="173"/>
      <c r="AO16" s="173"/>
      <c r="AP16" s="173"/>
      <c r="AQ16" s="173"/>
      <c r="AR16" s="173"/>
      <c r="AS16" s="173"/>
      <c r="AT16" s="173"/>
      <c r="AU16" s="173"/>
      <c r="AV16" s="173"/>
      <c r="AW16" s="173"/>
      <c r="AX16" s="173"/>
      <c r="AY16" s="173"/>
    </row>
    <row r="17" spans="1:51" ht="15" x14ac:dyDescent="0.25">
      <c r="A17" s="186">
        <v>43525</v>
      </c>
      <c r="B17" s="163"/>
      <c r="C17" s="163"/>
      <c r="D17" s="159">
        <v>102.32</v>
      </c>
      <c r="E17" s="11">
        <v>90.879000000000005</v>
      </c>
      <c r="F17" s="11">
        <v>110.80200000000001</v>
      </c>
      <c r="G17" s="11">
        <v>78.259</v>
      </c>
      <c r="H17" s="10">
        <v>64.828000000000003</v>
      </c>
      <c r="I17" s="10">
        <v>213.39400000000001</v>
      </c>
      <c r="J17" s="10">
        <v>82.834000000000003</v>
      </c>
      <c r="K17" s="10">
        <v>79.19</v>
      </c>
      <c r="L17" s="10">
        <v>110.327</v>
      </c>
      <c r="M17" s="10">
        <v>77.613</v>
      </c>
      <c r="N17" s="10">
        <v>65.724000000000004</v>
      </c>
      <c r="O17" s="10">
        <v>125.432</v>
      </c>
      <c r="P17" s="10">
        <v>90.47</v>
      </c>
      <c r="Q17" s="10">
        <v>108.57899999999999</v>
      </c>
      <c r="R17" s="10">
        <v>120.48399999999999</v>
      </c>
      <c r="S17" s="10">
        <v>103.28400000000001</v>
      </c>
      <c r="T17" s="10">
        <v>108.83499999999999</v>
      </c>
      <c r="U17" s="10">
        <v>83.564999999999998</v>
      </c>
      <c r="V17" s="10">
        <v>85.268000000000001</v>
      </c>
      <c r="W17" s="10">
        <v>79.165000000000006</v>
      </c>
      <c r="X17" s="10">
        <v>71.152000000000001</v>
      </c>
      <c r="Y17" s="10">
        <v>59.569000000000003</v>
      </c>
      <c r="Z17" s="10">
        <v>73.37</v>
      </c>
      <c r="AA17" s="10">
        <v>103.934</v>
      </c>
      <c r="AB17" s="10">
        <v>90.105000000000004</v>
      </c>
      <c r="AC17" s="10">
        <v>69.855999999999995</v>
      </c>
      <c r="AD17" s="10">
        <v>100.29600000000001</v>
      </c>
      <c r="AE17" s="10">
        <v>56.286999999999999</v>
      </c>
      <c r="AF17" s="10">
        <v>84.932000000000002</v>
      </c>
      <c r="AG17" s="10">
        <v>69.694000000000003</v>
      </c>
      <c r="AH17" s="127">
        <v>73.287999999999997</v>
      </c>
      <c r="AI17" s="173">
        <v>106.932</v>
      </c>
      <c r="AJ17" s="173">
        <v>67.484999999999999</v>
      </c>
      <c r="AK17" s="173">
        <v>77.957999999999998</v>
      </c>
      <c r="AL17" s="173">
        <v>111.035</v>
      </c>
      <c r="AM17" s="173">
        <v>79.263999999999996</v>
      </c>
      <c r="AN17" s="173"/>
      <c r="AO17" s="173"/>
      <c r="AP17" s="173"/>
      <c r="AQ17" s="173"/>
      <c r="AR17" s="173"/>
      <c r="AS17" s="173"/>
      <c r="AT17" s="173"/>
      <c r="AU17" s="173"/>
      <c r="AV17" s="173"/>
      <c r="AW17" s="173"/>
      <c r="AX17" s="173"/>
      <c r="AY17" s="173"/>
    </row>
    <row r="18" spans="1:51" ht="15" x14ac:dyDescent="0.25">
      <c r="A18" s="186">
        <v>43556</v>
      </c>
      <c r="B18" s="163"/>
      <c r="C18" s="163"/>
      <c r="D18" s="159">
        <v>133.5</v>
      </c>
      <c r="E18" s="11">
        <v>104.142</v>
      </c>
      <c r="F18" s="11">
        <v>157.51599999999999</v>
      </c>
      <c r="G18" s="11">
        <v>142.554</v>
      </c>
      <c r="H18" s="10">
        <v>134.27199999999999</v>
      </c>
      <c r="I18" s="10">
        <v>333.42399999999998</v>
      </c>
      <c r="J18" s="10">
        <v>140.173</v>
      </c>
      <c r="K18" s="10">
        <v>123.295</v>
      </c>
      <c r="L18" s="10">
        <v>162.85900000000001</v>
      </c>
      <c r="M18" s="10">
        <v>134.42099999999999</v>
      </c>
      <c r="N18" s="10">
        <v>88.924000000000007</v>
      </c>
      <c r="O18" s="10">
        <v>124.88200000000001</v>
      </c>
      <c r="P18" s="10">
        <v>166.91200000000001</v>
      </c>
      <c r="Q18" s="10">
        <v>134.53100000000001</v>
      </c>
      <c r="R18" s="10">
        <v>103.45099999999999</v>
      </c>
      <c r="S18" s="10">
        <v>159.06700000000001</v>
      </c>
      <c r="T18" s="10">
        <v>134.136</v>
      </c>
      <c r="U18" s="10">
        <v>149.488</v>
      </c>
      <c r="V18" s="10">
        <v>105.818</v>
      </c>
      <c r="W18" s="10">
        <v>114.283</v>
      </c>
      <c r="X18" s="10">
        <v>105.21899999999999</v>
      </c>
      <c r="Y18" s="10">
        <v>92.97</v>
      </c>
      <c r="Z18" s="10">
        <v>101.245</v>
      </c>
      <c r="AA18" s="10">
        <v>164.15899999999999</v>
      </c>
      <c r="AB18" s="10">
        <v>128.85400000000001</v>
      </c>
      <c r="AC18" s="10">
        <v>136.804</v>
      </c>
      <c r="AD18" s="10">
        <v>101.95699999999999</v>
      </c>
      <c r="AE18" s="10">
        <v>60.418999999999997</v>
      </c>
      <c r="AF18" s="10">
        <v>122.7</v>
      </c>
      <c r="AG18" s="10">
        <v>89.575999999999993</v>
      </c>
      <c r="AH18" s="127">
        <v>207.16800000000001</v>
      </c>
      <c r="AI18" s="173">
        <v>184.66900000000001</v>
      </c>
      <c r="AJ18" s="173">
        <v>71.003</v>
      </c>
      <c r="AK18" s="173">
        <v>100.744</v>
      </c>
      <c r="AL18" s="173">
        <v>113.395</v>
      </c>
      <c r="AM18" s="173">
        <v>90.981999999999999</v>
      </c>
      <c r="AN18" s="173"/>
      <c r="AO18" s="173"/>
      <c r="AP18" s="173"/>
      <c r="AQ18" s="173"/>
      <c r="AR18" s="173"/>
      <c r="AS18" s="173"/>
      <c r="AT18" s="173"/>
      <c r="AU18" s="173"/>
      <c r="AV18" s="173"/>
      <c r="AW18" s="173"/>
      <c r="AX18" s="173"/>
      <c r="AY18" s="173"/>
    </row>
    <row r="19" spans="1:51" ht="15" x14ac:dyDescent="0.25">
      <c r="A19" s="186">
        <v>43586</v>
      </c>
      <c r="B19" s="163"/>
      <c r="C19" s="163"/>
      <c r="D19" s="159">
        <v>245.16</v>
      </c>
      <c r="E19" s="11">
        <v>312.76900000000001</v>
      </c>
      <c r="F19" s="11">
        <v>352.375</v>
      </c>
      <c r="G19" s="11">
        <v>351.68799999999999</v>
      </c>
      <c r="H19" s="10">
        <v>312.83699999999999</v>
      </c>
      <c r="I19" s="10">
        <v>499.58</v>
      </c>
      <c r="J19" s="10">
        <v>371.3</v>
      </c>
      <c r="K19" s="10">
        <v>163.19499999999999</v>
      </c>
      <c r="L19" s="10">
        <v>182.46600000000001</v>
      </c>
      <c r="M19" s="10">
        <v>109.17700000000001</v>
      </c>
      <c r="N19" s="10">
        <v>135.85400000000001</v>
      </c>
      <c r="O19" s="10">
        <v>210.202</v>
      </c>
      <c r="P19" s="10">
        <v>312.17399999999998</v>
      </c>
      <c r="Q19" s="10">
        <v>238.279</v>
      </c>
      <c r="R19" s="10">
        <v>163.762</v>
      </c>
      <c r="S19" s="10">
        <v>243.52</v>
      </c>
      <c r="T19" s="10">
        <v>436.84100000000001</v>
      </c>
      <c r="U19" s="10">
        <v>227.684</v>
      </c>
      <c r="V19" s="10">
        <v>335.05900000000003</v>
      </c>
      <c r="W19" s="10">
        <v>188.702</v>
      </c>
      <c r="X19" s="10">
        <v>176.78700000000001</v>
      </c>
      <c r="Y19" s="10">
        <v>71.656000000000006</v>
      </c>
      <c r="Z19" s="10">
        <v>88.116</v>
      </c>
      <c r="AA19" s="10">
        <v>144.107</v>
      </c>
      <c r="AB19" s="10">
        <v>260.12799999999999</v>
      </c>
      <c r="AC19" s="10">
        <v>279.55799999999999</v>
      </c>
      <c r="AD19" s="10">
        <v>206.92099999999999</v>
      </c>
      <c r="AE19" s="10">
        <v>142.74299999999999</v>
      </c>
      <c r="AF19" s="10">
        <v>187.82900000000001</v>
      </c>
      <c r="AG19" s="10">
        <v>68.272999999999996</v>
      </c>
      <c r="AH19" s="127">
        <v>349.28199999999998</v>
      </c>
      <c r="AI19" s="173">
        <v>234.66499999999999</v>
      </c>
      <c r="AJ19" s="173">
        <v>95.43</v>
      </c>
      <c r="AK19" s="173">
        <v>216.48699999999999</v>
      </c>
      <c r="AL19" s="173">
        <v>241.268</v>
      </c>
      <c r="AM19" s="173">
        <v>151.149</v>
      </c>
      <c r="AN19" s="173"/>
      <c r="AO19" s="173"/>
      <c r="AP19" s="173"/>
      <c r="AQ19" s="173"/>
      <c r="AR19" s="173"/>
      <c r="AS19" s="173"/>
      <c r="AT19" s="173"/>
      <c r="AU19" s="173"/>
      <c r="AV19" s="173"/>
      <c r="AW19" s="173"/>
      <c r="AX19" s="173"/>
      <c r="AY19" s="173"/>
    </row>
    <row r="20" spans="1:51" ht="15" x14ac:dyDescent="0.25">
      <c r="A20" s="186">
        <v>43617</v>
      </c>
      <c r="B20" s="163"/>
      <c r="C20" s="163"/>
      <c r="D20" s="159">
        <v>389.71</v>
      </c>
      <c r="E20" s="11">
        <v>604.83199999999999</v>
      </c>
      <c r="F20" s="11">
        <v>963.73</v>
      </c>
      <c r="G20" s="11">
        <v>577.31700000000001</v>
      </c>
      <c r="H20" s="10">
        <v>287.91500000000002</v>
      </c>
      <c r="I20" s="10">
        <v>1122.069</v>
      </c>
      <c r="J20" s="10">
        <v>278.36</v>
      </c>
      <c r="K20" s="10">
        <v>187.815</v>
      </c>
      <c r="L20" s="10">
        <v>288.98099999999999</v>
      </c>
      <c r="M20" s="10">
        <v>304.43799999999999</v>
      </c>
      <c r="N20" s="10">
        <v>491.66399999999999</v>
      </c>
      <c r="O20" s="10">
        <v>92.563000000000002</v>
      </c>
      <c r="P20" s="10">
        <v>507.54300000000001</v>
      </c>
      <c r="Q20" s="10">
        <v>210.696</v>
      </c>
      <c r="R20" s="10">
        <v>621.01300000000003</v>
      </c>
      <c r="S20" s="10">
        <v>701.77700000000004</v>
      </c>
      <c r="T20" s="10">
        <v>853.43700000000001</v>
      </c>
      <c r="U20" s="10">
        <v>430.50599999999997</v>
      </c>
      <c r="V20" s="10">
        <v>764.46</v>
      </c>
      <c r="W20" s="10">
        <v>262.45100000000002</v>
      </c>
      <c r="X20" s="10">
        <v>178.34299999999999</v>
      </c>
      <c r="Y20" s="10">
        <v>218.89599999999999</v>
      </c>
      <c r="Z20" s="10">
        <v>287.45499999999998</v>
      </c>
      <c r="AA20" s="10">
        <v>271.36099999999999</v>
      </c>
      <c r="AB20" s="10">
        <v>473.32799999999997</v>
      </c>
      <c r="AC20" s="10">
        <v>346.44200000000001</v>
      </c>
      <c r="AD20" s="10">
        <v>83.415999999999997</v>
      </c>
      <c r="AE20" s="10">
        <v>343.34199999999998</v>
      </c>
      <c r="AF20" s="10">
        <v>558.02599999999995</v>
      </c>
      <c r="AG20" s="10">
        <v>291.41199999999998</v>
      </c>
      <c r="AH20" s="127">
        <v>696.90200000000004</v>
      </c>
      <c r="AI20" s="173">
        <v>225.97399999999999</v>
      </c>
      <c r="AJ20" s="173">
        <v>116.708</v>
      </c>
      <c r="AK20" s="173">
        <v>543.255</v>
      </c>
      <c r="AL20" s="173">
        <v>371.36500000000001</v>
      </c>
      <c r="AM20" s="173">
        <v>230.97499999999999</v>
      </c>
      <c r="AN20" s="173"/>
      <c r="AO20" s="173"/>
      <c r="AP20" s="173"/>
      <c r="AQ20" s="173"/>
      <c r="AR20" s="173"/>
      <c r="AS20" s="173"/>
      <c r="AT20" s="173"/>
      <c r="AU20" s="173"/>
      <c r="AV20" s="173"/>
      <c r="AW20" s="173"/>
      <c r="AX20" s="173"/>
      <c r="AY20" s="173"/>
    </row>
    <row r="21" spans="1:51" ht="15" x14ac:dyDescent="0.25">
      <c r="A21" s="186">
        <v>43647</v>
      </c>
      <c r="B21" s="163"/>
      <c r="C21" s="163"/>
      <c r="D21" s="159">
        <v>210.17</v>
      </c>
      <c r="E21" s="11">
        <v>570.21500000000003</v>
      </c>
      <c r="F21" s="11">
        <v>594.49199999999996</v>
      </c>
      <c r="G21" s="11">
        <v>316.96300000000002</v>
      </c>
      <c r="H21" s="10">
        <v>107.137</v>
      </c>
      <c r="I21" s="10">
        <v>375.06700000000001</v>
      </c>
      <c r="J21" s="10">
        <v>101.66800000000001</v>
      </c>
      <c r="K21" s="10">
        <v>34.439</v>
      </c>
      <c r="L21" s="10">
        <v>171.149</v>
      </c>
      <c r="M21" s="10">
        <v>202.96299999999999</v>
      </c>
      <c r="N21" s="10">
        <v>225.93100000000001</v>
      </c>
      <c r="O21" s="10">
        <v>48.225999999999999</v>
      </c>
      <c r="P21" s="10">
        <v>284.73099999999999</v>
      </c>
      <c r="Q21" s="10">
        <v>42.963999999999999</v>
      </c>
      <c r="R21" s="10">
        <v>618.40499999999997</v>
      </c>
      <c r="S21" s="10">
        <v>338.53</v>
      </c>
      <c r="T21" s="10">
        <v>367.92399999999998</v>
      </c>
      <c r="U21" s="10">
        <v>446.67200000000003</v>
      </c>
      <c r="V21" s="10">
        <v>420.63600000000002</v>
      </c>
      <c r="W21" s="10">
        <v>80.881</v>
      </c>
      <c r="X21" s="10">
        <v>49.209000000000003</v>
      </c>
      <c r="Y21" s="10">
        <v>97.924000000000007</v>
      </c>
      <c r="Z21" s="10">
        <v>116.527</v>
      </c>
      <c r="AA21" s="10">
        <v>201.703</v>
      </c>
      <c r="AB21" s="10">
        <v>341.72699999999998</v>
      </c>
      <c r="AC21" s="10">
        <v>90.51</v>
      </c>
      <c r="AD21" s="10">
        <v>12.638</v>
      </c>
      <c r="AE21" s="10">
        <v>264.005</v>
      </c>
      <c r="AF21" s="10">
        <v>424.37900000000002</v>
      </c>
      <c r="AG21" s="10">
        <v>231.62</v>
      </c>
      <c r="AH21" s="127">
        <v>860.31100000000004</v>
      </c>
      <c r="AI21" s="173">
        <v>88.944999999999993</v>
      </c>
      <c r="AJ21" s="173">
        <v>46.167000000000002</v>
      </c>
      <c r="AK21" s="173">
        <v>317.42</v>
      </c>
      <c r="AL21" s="173">
        <v>166.38900000000001</v>
      </c>
      <c r="AM21" s="173">
        <v>86.659000000000006</v>
      </c>
      <c r="AN21" s="173"/>
      <c r="AO21" s="173"/>
      <c r="AP21" s="173"/>
      <c r="AQ21" s="173"/>
      <c r="AR21" s="173"/>
      <c r="AS21" s="173"/>
      <c r="AT21" s="173"/>
      <c r="AU21" s="173"/>
      <c r="AV21" s="173"/>
      <c r="AW21" s="173"/>
      <c r="AX21" s="173"/>
      <c r="AY21" s="173"/>
    </row>
    <row r="22" spans="1:51" ht="15" x14ac:dyDescent="0.25">
      <c r="A22" s="186">
        <v>43678</v>
      </c>
      <c r="B22" s="163"/>
      <c r="C22" s="163"/>
      <c r="D22" s="159">
        <v>88.63</v>
      </c>
      <c r="E22" s="11">
        <v>244.58500000000001</v>
      </c>
      <c r="F22" s="11">
        <v>207.44399999999999</v>
      </c>
      <c r="G22" s="11">
        <v>114.631</v>
      </c>
      <c r="H22" s="10">
        <v>53.308</v>
      </c>
      <c r="I22" s="10">
        <v>132.316</v>
      </c>
      <c r="J22" s="10">
        <v>71.691999999999993</v>
      </c>
      <c r="K22" s="10">
        <v>31.161000000000001</v>
      </c>
      <c r="L22" s="10">
        <v>72.195999999999998</v>
      </c>
      <c r="M22" s="10">
        <v>66.102999999999994</v>
      </c>
      <c r="N22" s="10">
        <v>98.736999999999995</v>
      </c>
      <c r="O22" s="10">
        <v>31.041</v>
      </c>
      <c r="P22" s="10">
        <v>214.74</v>
      </c>
      <c r="Q22" s="10">
        <v>36.543999999999997</v>
      </c>
      <c r="R22" s="10">
        <v>194.81200000000001</v>
      </c>
      <c r="S22" s="10">
        <v>106.575</v>
      </c>
      <c r="T22" s="10">
        <v>176.86</v>
      </c>
      <c r="U22" s="10">
        <v>146.99199999999999</v>
      </c>
      <c r="V22" s="10">
        <v>140.738</v>
      </c>
      <c r="W22" s="10">
        <v>44.405999999999999</v>
      </c>
      <c r="X22" s="10">
        <v>29.172000000000001</v>
      </c>
      <c r="Y22" s="10">
        <v>43.173000000000002</v>
      </c>
      <c r="Z22" s="10">
        <v>46.603999999999999</v>
      </c>
      <c r="AA22" s="10">
        <v>78.620999999999995</v>
      </c>
      <c r="AB22" s="10">
        <v>103.96</v>
      </c>
      <c r="AC22" s="10">
        <v>51.569000000000003</v>
      </c>
      <c r="AD22" s="10">
        <v>32.082000000000001</v>
      </c>
      <c r="AE22" s="10">
        <v>77.253</v>
      </c>
      <c r="AF22" s="10">
        <v>134.56</v>
      </c>
      <c r="AG22" s="10">
        <v>73.42</v>
      </c>
      <c r="AH22" s="127">
        <v>229.215</v>
      </c>
      <c r="AI22" s="173">
        <v>43.581000000000003</v>
      </c>
      <c r="AJ22" s="173">
        <v>28.372</v>
      </c>
      <c r="AK22" s="173">
        <v>113.699</v>
      </c>
      <c r="AL22" s="173">
        <v>63.344999999999999</v>
      </c>
      <c r="AM22" s="173">
        <v>39.438000000000002</v>
      </c>
      <c r="AN22" s="173"/>
      <c r="AO22" s="173"/>
      <c r="AP22" s="173"/>
      <c r="AQ22" s="173"/>
      <c r="AR22" s="173"/>
      <c r="AS22" s="173"/>
      <c r="AT22" s="173"/>
      <c r="AU22" s="173"/>
      <c r="AV22" s="173"/>
      <c r="AW22" s="173"/>
      <c r="AX22" s="173"/>
      <c r="AY22" s="173"/>
    </row>
    <row r="23" spans="1:51" ht="15" x14ac:dyDescent="0.25">
      <c r="A23" s="186">
        <v>43709</v>
      </c>
      <c r="B23" s="163"/>
      <c r="C23" s="163"/>
      <c r="D23" s="159">
        <v>55.11</v>
      </c>
      <c r="E23" s="11">
        <v>123.624</v>
      </c>
      <c r="F23" s="11">
        <v>113.80800000000001</v>
      </c>
      <c r="G23" s="11">
        <v>78.198999999999998</v>
      </c>
      <c r="H23" s="10">
        <v>51.02</v>
      </c>
      <c r="I23" s="10">
        <v>80.55</v>
      </c>
      <c r="J23" s="10">
        <v>48.029000000000003</v>
      </c>
      <c r="K23" s="10">
        <v>26.844000000000001</v>
      </c>
      <c r="L23" s="10">
        <v>51.612000000000002</v>
      </c>
      <c r="M23" s="10">
        <v>43.000999999999998</v>
      </c>
      <c r="N23" s="10">
        <v>75.478999999999999</v>
      </c>
      <c r="O23" s="10">
        <v>30.984000000000002</v>
      </c>
      <c r="P23" s="10">
        <v>84.328999999999994</v>
      </c>
      <c r="Q23" s="10">
        <v>29.503</v>
      </c>
      <c r="R23" s="10">
        <v>80.004999999999995</v>
      </c>
      <c r="S23" s="10">
        <v>64.173000000000002</v>
      </c>
      <c r="T23" s="10">
        <v>109.099</v>
      </c>
      <c r="U23" s="10">
        <v>65.703000000000003</v>
      </c>
      <c r="V23" s="10">
        <v>97.46</v>
      </c>
      <c r="W23" s="10">
        <v>52.101999999999997</v>
      </c>
      <c r="X23" s="10">
        <v>24.754000000000001</v>
      </c>
      <c r="Y23" s="10">
        <v>38.780999999999999</v>
      </c>
      <c r="Z23" s="10">
        <v>43.173999999999999</v>
      </c>
      <c r="AA23" s="10">
        <v>63.024999999999999</v>
      </c>
      <c r="AB23" s="10">
        <v>57.570999999999998</v>
      </c>
      <c r="AC23" s="10">
        <v>41.527999999999999</v>
      </c>
      <c r="AD23" s="10">
        <v>27.538</v>
      </c>
      <c r="AE23" s="10">
        <v>59.252000000000002</v>
      </c>
      <c r="AF23" s="10">
        <v>59.972999999999999</v>
      </c>
      <c r="AG23" s="10">
        <v>47.207999999999998</v>
      </c>
      <c r="AH23" s="127">
        <v>97.891000000000005</v>
      </c>
      <c r="AI23" s="173">
        <v>31.832000000000001</v>
      </c>
      <c r="AJ23" s="173">
        <v>30.818000000000001</v>
      </c>
      <c r="AK23" s="173">
        <v>80.028999999999996</v>
      </c>
      <c r="AL23" s="173">
        <v>43.899000000000001</v>
      </c>
      <c r="AM23" s="173">
        <v>26.777999999999999</v>
      </c>
      <c r="AN23" s="173"/>
      <c r="AO23" s="173"/>
      <c r="AP23" s="173"/>
      <c r="AQ23" s="173"/>
      <c r="AR23" s="173"/>
      <c r="AS23" s="173"/>
      <c r="AT23" s="173"/>
      <c r="AU23" s="173"/>
      <c r="AV23" s="173"/>
      <c r="AW23" s="173"/>
      <c r="AX23" s="173"/>
      <c r="AY23" s="173"/>
    </row>
    <row r="24" spans="1:51" ht="15" x14ac:dyDescent="0.25">
      <c r="A24" s="186">
        <v>43739</v>
      </c>
      <c r="B24" s="163"/>
      <c r="C24" s="163"/>
      <c r="D24" s="159">
        <v>59.05</v>
      </c>
      <c r="E24" s="11">
        <v>176.98400000000001</v>
      </c>
      <c r="F24" s="11">
        <v>108.378</v>
      </c>
      <c r="G24" s="11">
        <v>87.183000000000007</v>
      </c>
      <c r="H24" s="10">
        <v>58.448999999999998</v>
      </c>
      <c r="I24" s="10">
        <v>89.233999999999995</v>
      </c>
      <c r="J24" s="10">
        <v>41.118000000000002</v>
      </c>
      <c r="K24" s="10">
        <v>29.088999999999999</v>
      </c>
      <c r="L24" s="10">
        <v>50.843000000000004</v>
      </c>
      <c r="M24" s="10">
        <v>56.09</v>
      </c>
      <c r="N24" s="10">
        <v>50.427999999999997</v>
      </c>
      <c r="O24" s="10">
        <v>29.710999999999999</v>
      </c>
      <c r="P24" s="10">
        <v>69.561999999999998</v>
      </c>
      <c r="Q24" s="10">
        <v>58.235999999999997</v>
      </c>
      <c r="R24" s="10">
        <v>70.239000000000004</v>
      </c>
      <c r="S24" s="10">
        <v>62.287999999999997</v>
      </c>
      <c r="T24" s="10">
        <v>102.36199999999999</v>
      </c>
      <c r="U24" s="10">
        <v>66.947999999999993</v>
      </c>
      <c r="V24" s="10">
        <v>66.411000000000001</v>
      </c>
      <c r="W24" s="10">
        <v>51.734000000000002</v>
      </c>
      <c r="X24" s="10">
        <v>28.765000000000001</v>
      </c>
      <c r="Y24" s="10">
        <v>42.890999999999998</v>
      </c>
      <c r="Z24" s="10">
        <v>35.204000000000001</v>
      </c>
      <c r="AA24" s="10">
        <v>61.512</v>
      </c>
      <c r="AB24" s="10">
        <v>55.978000000000002</v>
      </c>
      <c r="AC24" s="10">
        <v>63.906999999999996</v>
      </c>
      <c r="AD24" s="10">
        <v>57.890999999999998</v>
      </c>
      <c r="AE24" s="10">
        <v>50.506999999999998</v>
      </c>
      <c r="AF24" s="10">
        <v>61.277999999999999</v>
      </c>
      <c r="AG24" s="10">
        <v>40.351999999999997</v>
      </c>
      <c r="AH24" s="127">
        <v>88.275000000000006</v>
      </c>
      <c r="AI24" s="173">
        <v>35.442999999999998</v>
      </c>
      <c r="AJ24" s="173">
        <v>55.091000000000001</v>
      </c>
      <c r="AK24" s="173">
        <v>132.31399999999999</v>
      </c>
      <c r="AL24" s="173">
        <v>48.185000000000002</v>
      </c>
      <c r="AM24" s="173">
        <v>42.055999999999997</v>
      </c>
      <c r="AN24" s="173"/>
      <c r="AO24" s="173"/>
      <c r="AP24" s="173"/>
      <c r="AQ24" s="173"/>
      <c r="AR24" s="173"/>
      <c r="AS24" s="173"/>
      <c r="AT24" s="173"/>
      <c r="AU24" s="173"/>
      <c r="AV24" s="173"/>
      <c r="AW24" s="173"/>
      <c r="AX24" s="173"/>
      <c r="AY24" s="173"/>
    </row>
    <row r="25" spans="1:51" ht="15" x14ac:dyDescent="0.25">
      <c r="A25" s="186">
        <v>43770</v>
      </c>
      <c r="B25" s="163"/>
      <c r="C25" s="163"/>
      <c r="D25" s="159">
        <v>51.13</v>
      </c>
      <c r="E25" s="11">
        <v>89.766999999999996</v>
      </c>
      <c r="F25" s="11">
        <v>91.061000000000007</v>
      </c>
      <c r="G25" s="11">
        <v>64.406000000000006</v>
      </c>
      <c r="H25" s="10">
        <v>60.625999999999998</v>
      </c>
      <c r="I25" s="10">
        <v>79.933999999999997</v>
      </c>
      <c r="J25" s="10">
        <v>44.750999999999998</v>
      </c>
      <c r="K25" s="10">
        <v>37.658000000000001</v>
      </c>
      <c r="L25" s="10">
        <v>48.661999999999999</v>
      </c>
      <c r="M25" s="10">
        <v>53.055999999999997</v>
      </c>
      <c r="N25" s="10">
        <v>59.890999999999998</v>
      </c>
      <c r="O25" s="10">
        <v>36.250999999999998</v>
      </c>
      <c r="P25" s="10">
        <v>63.110999999999997</v>
      </c>
      <c r="Q25" s="10">
        <v>49.494</v>
      </c>
      <c r="R25" s="10">
        <v>66.665999999999997</v>
      </c>
      <c r="S25" s="10">
        <v>67.799000000000007</v>
      </c>
      <c r="T25" s="10">
        <v>74.81</v>
      </c>
      <c r="U25" s="10">
        <v>60.286999999999999</v>
      </c>
      <c r="V25" s="10">
        <v>62.619</v>
      </c>
      <c r="W25" s="10">
        <v>46.482999999999997</v>
      </c>
      <c r="X25" s="10">
        <v>41.86</v>
      </c>
      <c r="Y25" s="10">
        <v>39.247</v>
      </c>
      <c r="Z25" s="10">
        <v>39.856999999999999</v>
      </c>
      <c r="AA25" s="10">
        <v>85.632000000000005</v>
      </c>
      <c r="AB25" s="10">
        <v>55.631999999999998</v>
      </c>
      <c r="AC25" s="10">
        <v>53.845999999999997</v>
      </c>
      <c r="AD25" s="10">
        <v>47.438000000000002</v>
      </c>
      <c r="AE25" s="10">
        <v>54.878</v>
      </c>
      <c r="AF25" s="10">
        <v>63.563000000000002</v>
      </c>
      <c r="AG25" s="10">
        <v>46.902999999999999</v>
      </c>
      <c r="AH25" s="127">
        <v>78.457999999999998</v>
      </c>
      <c r="AI25" s="173">
        <v>48.225999999999999</v>
      </c>
      <c r="AJ25" s="173">
        <v>42.088999999999999</v>
      </c>
      <c r="AK25" s="173">
        <v>75.275000000000006</v>
      </c>
      <c r="AL25" s="173">
        <v>51.149000000000001</v>
      </c>
      <c r="AM25" s="173">
        <v>50.548999999999999</v>
      </c>
      <c r="AN25" s="173"/>
      <c r="AO25" s="173"/>
      <c r="AP25" s="173"/>
      <c r="AQ25" s="173"/>
      <c r="AR25" s="173"/>
      <c r="AS25" s="173"/>
      <c r="AT25" s="173"/>
      <c r="AU25" s="173"/>
      <c r="AV25" s="173"/>
      <c r="AW25" s="173"/>
      <c r="AX25" s="173"/>
      <c r="AY25" s="173"/>
    </row>
    <row r="26" spans="1:51" ht="15" x14ac:dyDescent="0.25">
      <c r="A26" s="186">
        <v>43800</v>
      </c>
      <c r="B26" s="163"/>
      <c r="C26" s="163"/>
      <c r="D26" s="159">
        <v>34.85</v>
      </c>
      <c r="E26" s="11">
        <v>71.221999999999994</v>
      </c>
      <c r="F26" s="11">
        <v>72.567999999999998</v>
      </c>
      <c r="G26" s="11">
        <v>54.423999999999999</v>
      </c>
      <c r="H26" s="10">
        <v>44.073999999999998</v>
      </c>
      <c r="I26" s="10">
        <v>66.147000000000006</v>
      </c>
      <c r="J26" s="10">
        <v>39.779000000000003</v>
      </c>
      <c r="K26" s="10">
        <v>33.335000000000001</v>
      </c>
      <c r="L26" s="10">
        <v>42.933999999999997</v>
      </c>
      <c r="M26" s="10">
        <v>41.012999999999998</v>
      </c>
      <c r="N26" s="10">
        <v>50.795000000000002</v>
      </c>
      <c r="O26" s="10">
        <v>31.713999999999999</v>
      </c>
      <c r="P26" s="10">
        <v>53.314999999999998</v>
      </c>
      <c r="Q26" s="10">
        <v>38.357999999999997</v>
      </c>
      <c r="R26" s="10">
        <v>66.241</v>
      </c>
      <c r="S26" s="10">
        <v>65.593999999999994</v>
      </c>
      <c r="T26" s="10">
        <v>61.927999999999997</v>
      </c>
      <c r="U26" s="10">
        <v>53.915999999999997</v>
      </c>
      <c r="V26" s="10">
        <v>56.323</v>
      </c>
      <c r="W26" s="10">
        <v>37.697000000000003</v>
      </c>
      <c r="X26" s="10">
        <v>34.066000000000003</v>
      </c>
      <c r="Y26" s="10">
        <v>32.668999999999997</v>
      </c>
      <c r="Z26" s="10">
        <v>34.704000000000001</v>
      </c>
      <c r="AA26" s="10">
        <v>50.953000000000003</v>
      </c>
      <c r="AB26" s="10">
        <v>49.924999999999997</v>
      </c>
      <c r="AC26" s="10">
        <v>45.88</v>
      </c>
      <c r="AD26" s="10">
        <v>33.905000000000001</v>
      </c>
      <c r="AE26" s="10">
        <v>45.661000000000001</v>
      </c>
      <c r="AF26" s="10">
        <v>51.85</v>
      </c>
      <c r="AG26" s="10">
        <v>41.058</v>
      </c>
      <c r="AH26" s="127">
        <v>67.254000000000005</v>
      </c>
      <c r="AI26" s="173">
        <v>40.634999999999998</v>
      </c>
      <c r="AJ26" s="173">
        <v>32.052</v>
      </c>
      <c r="AK26" s="173">
        <v>58.819000000000003</v>
      </c>
      <c r="AL26" s="173">
        <v>47.643000000000001</v>
      </c>
      <c r="AM26" s="173">
        <v>43.904000000000003</v>
      </c>
      <c r="AN26" s="173"/>
      <c r="AO26" s="173"/>
      <c r="AP26" s="173"/>
      <c r="AQ26" s="173"/>
      <c r="AR26" s="173"/>
      <c r="AS26" s="173"/>
      <c r="AT26" s="173"/>
      <c r="AU26" s="173"/>
      <c r="AV26" s="173"/>
      <c r="AW26" s="173"/>
      <c r="AX26" s="173"/>
      <c r="AY26" s="173"/>
    </row>
    <row r="27" spans="1:51" ht="15" x14ac:dyDescent="0.25">
      <c r="A27" s="186">
        <v>43831</v>
      </c>
      <c r="B27" s="163"/>
      <c r="C27" s="163"/>
      <c r="D27" s="159">
        <v>40.340000000000003</v>
      </c>
      <c r="E27" s="11">
        <v>65.260000000000005</v>
      </c>
      <c r="F27" s="11">
        <v>63.933999999999997</v>
      </c>
      <c r="G27" s="11">
        <v>48.445</v>
      </c>
      <c r="H27" s="10">
        <v>37.311999999999998</v>
      </c>
      <c r="I27" s="10">
        <v>57.006999999999998</v>
      </c>
      <c r="J27" s="10">
        <v>35.095999999999997</v>
      </c>
      <c r="K27" s="10">
        <v>28.067</v>
      </c>
      <c r="L27" s="10">
        <v>38.713000000000001</v>
      </c>
      <c r="M27" s="10">
        <v>34.984999999999999</v>
      </c>
      <c r="N27" s="10">
        <v>44.25</v>
      </c>
      <c r="O27" s="10">
        <v>28.939</v>
      </c>
      <c r="P27" s="10">
        <v>48.195999999999998</v>
      </c>
      <c r="Q27" s="10">
        <v>35.597999999999999</v>
      </c>
      <c r="R27" s="10">
        <v>55.877000000000002</v>
      </c>
      <c r="S27" s="10">
        <v>79.078000000000003</v>
      </c>
      <c r="T27" s="10">
        <v>54.566000000000003</v>
      </c>
      <c r="U27" s="10">
        <v>47.567</v>
      </c>
      <c r="V27" s="10">
        <v>51.01</v>
      </c>
      <c r="W27" s="10">
        <v>33.42</v>
      </c>
      <c r="X27" s="10">
        <v>28.885999999999999</v>
      </c>
      <c r="Y27" s="10">
        <v>29.332999999999998</v>
      </c>
      <c r="Z27" s="10">
        <v>31.523</v>
      </c>
      <c r="AA27" s="10">
        <v>44.119</v>
      </c>
      <c r="AB27" s="10">
        <v>50.829000000000001</v>
      </c>
      <c r="AC27" s="10">
        <v>42.807000000000002</v>
      </c>
      <c r="AD27" s="10">
        <v>28.46</v>
      </c>
      <c r="AE27" s="10">
        <v>41.988</v>
      </c>
      <c r="AF27" s="10">
        <v>45.423999999999999</v>
      </c>
      <c r="AG27" s="10">
        <v>37.787999999999997</v>
      </c>
      <c r="AH27" s="127">
        <v>62.341999999999999</v>
      </c>
      <c r="AI27" s="173">
        <v>34.566000000000003</v>
      </c>
      <c r="AJ27" s="173">
        <v>28.832999999999998</v>
      </c>
      <c r="AK27" s="173">
        <v>54.685000000000002</v>
      </c>
      <c r="AL27" s="173">
        <v>51.234999999999999</v>
      </c>
      <c r="AM27" s="173">
        <v>39.369</v>
      </c>
      <c r="AN27" s="173"/>
      <c r="AO27" s="173"/>
      <c r="AP27" s="173"/>
      <c r="AQ27" s="173"/>
      <c r="AR27" s="173"/>
      <c r="AS27" s="173"/>
      <c r="AT27" s="173"/>
      <c r="AU27" s="173"/>
      <c r="AV27" s="173"/>
      <c r="AW27" s="173"/>
      <c r="AX27" s="173"/>
      <c r="AY27" s="173"/>
    </row>
    <row r="28" spans="1:51" ht="15" x14ac:dyDescent="0.25">
      <c r="A28" s="186">
        <v>43862</v>
      </c>
      <c r="B28" s="163"/>
      <c r="C28" s="163"/>
      <c r="D28" s="159">
        <v>44.54</v>
      </c>
      <c r="E28" s="11">
        <v>65.052000000000007</v>
      </c>
      <c r="F28" s="11">
        <v>60.731000000000002</v>
      </c>
      <c r="G28" s="11">
        <v>47.738999999999997</v>
      </c>
      <c r="H28" s="10">
        <v>101.842</v>
      </c>
      <c r="I28" s="10">
        <v>57.857999999999997</v>
      </c>
      <c r="J28" s="10">
        <v>36.314</v>
      </c>
      <c r="K28" s="10">
        <v>32</v>
      </c>
      <c r="L28" s="10">
        <v>37.198999999999998</v>
      </c>
      <c r="M28" s="10">
        <v>42.652999999999999</v>
      </c>
      <c r="N28" s="10">
        <v>45.588999999999999</v>
      </c>
      <c r="O28" s="10">
        <v>31.827999999999999</v>
      </c>
      <c r="P28" s="10">
        <v>47.43</v>
      </c>
      <c r="Q28" s="10">
        <v>55.869</v>
      </c>
      <c r="R28" s="10">
        <v>69.628</v>
      </c>
      <c r="S28" s="10">
        <v>63.302</v>
      </c>
      <c r="T28" s="10">
        <v>52.680999999999997</v>
      </c>
      <c r="U28" s="10">
        <v>48.822000000000003</v>
      </c>
      <c r="V28" s="10">
        <v>57.462000000000003</v>
      </c>
      <c r="W28" s="10">
        <v>34.799999999999997</v>
      </c>
      <c r="X28" s="10">
        <v>30.620999999999999</v>
      </c>
      <c r="Y28" s="10">
        <v>42.914999999999999</v>
      </c>
      <c r="Z28" s="10">
        <v>34.512</v>
      </c>
      <c r="AA28" s="10">
        <v>44.88</v>
      </c>
      <c r="AB28" s="10">
        <v>48.868000000000002</v>
      </c>
      <c r="AC28" s="10">
        <v>47.752000000000002</v>
      </c>
      <c r="AD28" s="10">
        <v>29.478000000000002</v>
      </c>
      <c r="AE28" s="10">
        <v>44.088000000000001</v>
      </c>
      <c r="AF28" s="10">
        <v>44.332999999999998</v>
      </c>
      <c r="AG28" s="10">
        <v>40.104999999999997</v>
      </c>
      <c r="AH28" s="127">
        <v>61.386000000000003</v>
      </c>
      <c r="AI28" s="173">
        <v>36.179000000000002</v>
      </c>
      <c r="AJ28" s="173">
        <v>40.383000000000003</v>
      </c>
      <c r="AK28" s="173">
        <v>66.521000000000001</v>
      </c>
      <c r="AL28" s="173">
        <v>49.042000000000002</v>
      </c>
      <c r="AM28" s="173">
        <v>45.433999999999997</v>
      </c>
      <c r="AN28" s="173"/>
      <c r="AO28" s="173"/>
      <c r="AP28" s="173"/>
      <c r="AQ28" s="173"/>
      <c r="AR28" s="173"/>
      <c r="AS28" s="173"/>
      <c r="AT28" s="173"/>
      <c r="AU28" s="173"/>
      <c r="AV28" s="173"/>
      <c r="AW28" s="173"/>
      <c r="AX28" s="173"/>
      <c r="AY28" s="173"/>
    </row>
    <row r="29" spans="1:51" ht="15" x14ac:dyDescent="0.25">
      <c r="A29" s="186">
        <v>43891</v>
      </c>
      <c r="B29" s="163"/>
      <c r="C29" s="163"/>
      <c r="D29" s="159">
        <v>102.32</v>
      </c>
      <c r="E29" s="11">
        <v>118.751</v>
      </c>
      <c r="F29" s="11">
        <v>84.165000000000006</v>
      </c>
      <c r="G29" s="11">
        <v>74.347999999999999</v>
      </c>
      <c r="H29" s="10">
        <v>212.328</v>
      </c>
      <c r="I29" s="10">
        <v>86.596999999999994</v>
      </c>
      <c r="J29" s="10">
        <v>79.296999999999997</v>
      </c>
      <c r="K29" s="10">
        <v>106.133</v>
      </c>
      <c r="L29" s="10">
        <v>75.14</v>
      </c>
      <c r="M29" s="10">
        <v>61.32</v>
      </c>
      <c r="N29" s="10">
        <v>121.81</v>
      </c>
      <c r="O29" s="10">
        <v>94.248999999999995</v>
      </c>
      <c r="P29" s="10">
        <v>109.41200000000001</v>
      </c>
      <c r="Q29" s="10">
        <v>113.706</v>
      </c>
      <c r="R29" s="10">
        <v>102.71599999999999</v>
      </c>
      <c r="S29" s="10">
        <v>117.724</v>
      </c>
      <c r="T29" s="10">
        <v>98.474999999999994</v>
      </c>
      <c r="U29" s="10">
        <v>87.045000000000002</v>
      </c>
      <c r="V29" s="10">
        <v>81.156000000000006</v>
      </c>
      <c r="W29" s="10">
        <v>69.274000000000001</v>
      </c>
      <c r="X29" s="10">
        <v>54.063000000000002</v>
      </c>
      <c r="Y29" s="10">
        <v>67.933999999999997</v>
      </c>
      <c r="Z29" s="10">
        <v>100.854</v>
      </c>
      <c r="AA29" s="10">
        <v>90.768000000000001</v>
      </c>
      <c r="AB29" s="10">
        <v>74.747</v>
      </c>
      <c r="AC29" s="10">
        <v>104.754</v>
      </c>
      <c r="AD29" s="10">
        <v>50.664999999999999</v>
      </c>
      <c r="AE29" s="10">
        <v>82.325000000000003</v>
      </c>
      <c r="AF29" s="10">
        <v>67.972999999999999</v>
      </c>
      <c r="AG29" s="10">
        <v>66.632000000000005</v>
      </c>
      <c r="AH29" s="127">
        <v>117.4</v>
      </c>
      <c r="AI29" s="173">
        <v>67.694999999999993</v>
      </c>
      <c r="AJ29" s="173">
        <v>70.343000000000004</v>
      </c>
      <c r="AK29" s="173">
        <v>110.181</v>
      </c>
      <c r="AL29" s="173">
        <v>79.451999999999998</v>
      </c>
      <c r="AM29" s="173">
        <v>83.335999999999999</v>
      </c>
      <c r="AN29" s="173"/>
      <c r="AO29" s="173"/>
      <c r="AP29" s="173"/>
      <c r="AQ29" s="173"/>
      <c r="AR29" s="173"/>
      <c r="AS29" s="173"/>
      <c r="AT29" s="173"/>
      <c r="AU29" s="173"/>
      <c r="AV29" s="173"/>
      <c r="AW29" s="173"/>
      <c r="AX29" s="173"/>
      <c r="AY29" s="173"/>
    </row>
    <row r="30" spans="1:51" ht="15" x14ac:dyDescent="0.25">
      <c r="A30" s="186">
        <v>43922</v>
      </c>
      <c r="B30" s="154"/>
      <c r="C30" s="154"/>
      <c r="D30" s="159">
        <v>133.5</v>
      </c>
      <c r="E30" s="11">
        <v>173.32</v>
      </c>
      <c r="F30" s="11">
        <v>153.73699999999999</v>
      </c>
      <c r="G30" s="11">
        <v>148.18899999999999</v>
      </c>
      <c r="H30" s="10">
        <v>333.81900000000002</v>
      </c>
      <c r="I30" s="10">
        <v>154.37700000000001</v>
      </c>
      <c r="J30" s="10">
        <v>124.73099999999999</v>
      </c>
      <c r="K30" s="10">
        <v>157.423</v>
      </c>
      <c r="L30" s="10">
        <v>130.29499999999999</v>
      </c>
      <c r="M30" s="10">
        <v>85.531000000000006</v>
      </c>
      <c r="N30" s="10">
        <v>120.375</v>
      </c>
      <c r="O30" s="10">
        <v>163.24799999999999</v>
      </c>
      <c r="P30" s="10">
        <v>138.65199999999999</v>
      </c>
      <c r="Q30" s="10">
        <v>98.462000000000003</v>
      </c>
      <c r="R30" s="10">
        <v>159.565</v>
      </c>
      <c r="S30" s="10">
        <v>141.47900000000001</v>
      </c>
      <c r="T30" s="10">
        <v>164.09399999999999</v>
      </c>
      <c r="U30" s="10">
        <v>117.42700000000001</v>
      </c>
      <c r="V30" s="10">
        <v>117.92100000000001</v>
      </c>
      <c r="W30" s="10">
        <v>104.045</v>
      </c>
      <c r="X30" s="10">
        <v>85.908000000000001</v>
      </c>
      <c r="Y30" s="10">
        <v>94.828000000000003</v>
      </c>
      <c r="Z30" s="10">
        <v>155.452</v>
      </c>
      <c r="AA30" s="10">
        <v>129.40799999999999</v>
      </c>
      <c r="AB30" s="10">
        <v>137.78100000000001</v>
      </c>
      <c r="AC30" s="10">
        <v>102.959</v>
      </c>
      <c r="AD30" s="10">
        <v>54.755000000000003</v>
      </c>
      <c r="AE30" s="10">
        <v>123.863</v>
      </c>
      <c r="AF30" s="10">
        <v>87.254000000000005</v>
      </c>
      <c r="AG30" s="10">
        <v>202.994</v>
      </c>
      <c r="AH30" s="127">
        <v>198.34200000000001</v>
      </c>
      <c r="AI30" s="173">
        <v>71.606999999999999</v>
      </c>
      <c r="AJ30" s="173">
        <v>91.974999999999994</v>
      </c>
      <c r="AK30" s="173">
        <v>112.06399999999999</v>
      </c>
      <c r="AL30" s="173">
        <v>94.777000000000001</v>
      </c>
      <c r="AM30" s="173">
        <v>99.637</v>
      </c>
      <c r="AN30" s="173"/>
      <c r="AO30" s="173"/>
      <c r="AP30" s="173"/>
      <c r="AQ30" s="173"/>
      <c r="AR30" s="173"/>
      <c r="AS30" s="173"/>
      <c r="AT30" s="173"/>
      <c r="AU30" s="173"/>
      <c r="AV30" s="173"/>
      <c r="AW30" s="173"/>
      <c r="AX30" s="173"/>
      <c r="AY30" s="173"/>
    </row>
    <row r="31" spans="1:51" ht="15" x14ac:dyDescent="0.25">
      <c r="A31" s="186">
        <v>43952</v>
      </c>
      <c r="B31" s="154"/>
      <c r="C31" s="154"/>
      <c r="D31" s="159">
        <v>245.16</v>
      </c>
      <c r="E31" s="11">
        <v>405.50099999999998</v>
      </c>
      <c r="F31" s="11">
        <v>387.79700000000003</v>
      </c>
      <c r="G31" s="11">
        <v>358.18799999999999</v>
      </c>
      <c r="H31" s="10">
        <v>512.92200000000003</v>
      </c>
      <c r="I31" s="10">
        <v>394.98899999999998</v>
      </c>
      <c r="J31" s="10">
        <v>175.13800000000001</v>
      </c>
      <c r="K31" s="10">
        <v>171.02199999999999</v>
      </c>
      <c r="L31" s="10">
        <v>105.99</v>
      </c>
      <c r="M31" s="10">
        <v>138.19800000000001</v>
      </c>
      <c r="N31" s="10">
        <v>205.99</v>
      </c>
      <c r="O31" s="10">
        <v>323.959</v>
      </c>
      <c r="P31" s="10">
        <v>241.61099999999999</v>
      </c>
      <c r="Q31" s="10">
        <v>165.84700000000001</v>
      </c>
      <c r="R31" s="10">
        <v>252.32900000000001</v>
      </c>
      <c r="S31" s="10">
        <v>482.70699999999999</v>
      </c>
      <c r="T31" s="10">
        <v>260.64600000000002</v>
      </c>
      <c r="U31" s="10">
        <v>358.97500000000002</v>
      </c>
      <c r="V31" s="10">
        <v>208.36099999999999</v>
      </c>
      <c r="W31" s="10">
        <v>175.94200000000001</v>
      </c>
      <c r="X31" s="10">
        <v>62.957999999999998</v>
      </c>
      <c r="Y31" s="10">
        <v>91.203999999999994</v>
      </c>
      <c r="Z31" s="10">
        <v>135.73599999999999</v>
      </c>
      <c r="AA31" s="10">
        <v>275.589</v>
      </c>
      <c r="AB31" s="10">
        <v>297.66399999999999</v>
      </c>
      <c r="AC31" s="10">
        <v>221.279</v>
      </c>
      <c r="AD31" s="10">
        <v>138.68799999999999</v>
      </c>
      <c r="AE31" s="10">
        <v>201.55500000000001</v>
      </c>
      <c r="AF31" s="10">
        <v>66.284999999999997</v>
      </c>
      <c r="AG31" s="10">
        <v>354.95699999999999</v>
      </c>
      <c r="AH31" s="127">
        <v>241.27</v>
      </c>
      <c r="AI31" s="173">
        <v>99.334999999999994</v>
      </c>
      <c r="AJ31" s="173">
        <v>201.47200000000001</v>
      </c>
      <c r="AK31" s="173">
        <v>249.28700000000001</v>
      </c>
      <c r="AL31" s="173">
        <v>157.684</v>
      </c>
      <c r="AM31" s="173">
        <v>309.50799999999998</v>
      </c>
      <c r="AN31" s="173"/>
      <c r="AO31" s="173"/>
      <c r="AP31" s="173"/>
      <c r="AQ31" s="173"/>
      <c r="AR31" s="173"/>
      <c r="AS31" s="173"/>
      <c r="AT31" s="173"/>
      <c r="AU31" s="173"/>
      <c r="AV31" s="173"/>
      <c r="AW31" s="173"/>
      <c r="AX31" s="173"/>
      <c r="AY31" s="173"/>
    </row>
    <row r="32" spans="1:51" ht="15" x14ac:dyDescent="0.25">
      <c r="A32" s="186">
        <v>43983</v>
      </c>
      <c r="B32" s="154"/>
      <c r="C32" s="154"/>
      <c r="D32" s="159">
        <v>389.71</v>
      </c>
      <c r="E32" s="11">
        <v>1016.443</v>
      </c>
      <c r="F32" s="11">
        <v>590.06399999999996</v>
      </c>
      <c r="G32" s="11">
        <v>287.125</v>
      </c>
      <c r="H32" s="10">
        <v>1124.6089999999999</v>
      </c>
      <c r="I32" s="10">
        <v>279.58699999999999</v>
      </c>
      <c r="J32" s="10">
        <v>180.50700000000001</v>
      </c>
      <c r="K32" s="10">
        <v>280.97399999999999</v>
      </c>
      <c r="L32" s="10">
        <v>302.37099999999998</v>
      </c>
      <c r="M32" s="10">
        <v>488.83699999999999</v>
      </c>
      <c r="N32" s="10">
        <v>84.143000000000001</v>
      </c>
      <c r="O32" s="10">
        <v>501.77199999999999</v>
      </c>
      <c r="P32" s="10">
        <v>212.268</v>
      </c>
      <c r="Q32" s="10">
        <v>619.63300000000004</v>
      </c>
      <c r="R32" s="10">
        <v>710.60500000000002</v>
      </c>
      <c r="S32" s="10">
        <v>879.74599999999998</v>
      </c>
      <c r="T32" s="10">
        <v>484.863</v>
      </c>
      <c r="U32" s="10">
        <v>771.16499999999996</v>
      </c>
      <c r="V32" s="10">
        <v>258.98500000000001</v>
      </c>
      <c r="W32" s="10">
        <v>167.893</v>
      </c>
      <c r="X32" s="10">
        <v>207.16499999999999</v>
      </c>
      <c r="Y32" s="10">
        <v>271.73099999999999</v>
      </c>
      <c r="Z32" s="10">
        <v>268.31200000000001</v>
      </c>
      <c r="AA32" s="10">
        <v>482.267</v>
      </c>
      <c r="AB32" s="10">
        <v>351.25400000000002</v>
      </c>
      <c r="AC32" s="10">
        <v>85.858000000000004</v>
      </c>
      <c r="AD32" s="10">
        <v>341.34300000000002</v>
      </c>
      <c r="AE32" s="10">
        <v>559.50599999999997</v>
      </c>
      <c r="AF32" s="10">
        <v>293.44299999999998</v>
      </c>
      <c r="AG32" s="10">
        <v>698.56500000000005</v>
      </c>
      <c r="AH32" s="127">
        <v>231.63399999999999</v>
      </c>
      <c r="AI32" s="173">
        <v>115.04300000000001</v>
      </c>
      <c r="AJ32" s="173">
        <v>516.25800000000004</v>
      </c>
      <c r="AK32" s="173">
        <v>371.27800000000002</v>
      </c>
      <c r="AL32" s="173">
        <v>230.59200000000001</v>
      </c>
      <c r="AM32" s="173">
        <v>588.81799999999998</v>
      </c>
      <c r="AN32" s="173"/>
      <c r="AO32" s="173"/>
      <c r="AP32" s="173"/>
      <c r="AQ32" s="173"/>
      <c r="AR32" s="173"/>
      <c r="AS32" s="173"/>
      <c r="AT32" s="173"/>
      <c r="AU32" s="173"/>
      <c r="AV32" s="173"/>
      <c r="AW32" s="173"/>
      <c r="AX32" s="173"/>
      <c r="AY32" s="173"/>
    </row>
    <row r="33" spans="1:51" ht="15" x14ac:dyDescent="0.25">
      <c r="A33" s="186">
        <v>44013</v>
      </c>
      <c r="B33" s="157"/>
      <c r="C33" s="157"/>
      <c r="D33" s="155">
        <v>210.17</v>
      </c>
      <c r="E33" s="11">
        <v>580.08100000000002</v>
      </c>
      <c r="F33" s="11">
        <v>311.995</v>
      </c>
      <c r="G33" s="11">
        <v>107.238</v>
      </c>
      <c r="H33" s="10">
        <v>377.01499999999999</v>
      </c>
      <c r="I33" s="10">
        <v>104.461</v>
      </c>
      <c r="J33" s="10">
        <v>33.174999999999997</v>
      </c>
      <c r="K33" s="10">
        <v>164.27099999999999</v>
      </c>
      <c r="L33" s="10">
        <v>202.869</v>
      </c>
      <c r="M33" s="10">
        <v>216.14599999999999</v>
      </c>
      <c r="N33" s="10">
        <v>45.594999999999999</v>
      </c>
      <c r="O33" s="10">
        <v>281.01</v>
      </c>
      <c r="P33" s="10">
        <v>44.463999999999999</v>
      </c>
      <c r="Q33" s="10">
        <v>593.70899999999995</v>
      </c>
      <c r="R33" s="10">
        <v>327.34399999999999</v>
      </c>
      <c r="S33" s="10">
        <v>360.37099999999998</v>
      </c>
      <c r="T33" s="10">
        <v>462.49299999999999</v>
      </c>
      <c r="U33" s="10">
        <v>405.78399999999999</v>
      </c>
      <c r="V33" s="10">
        <v>78.741</v>
      </c>
      <c r="W33" s="10">
        <v>45.671999999999997</v>
      </c>
      <c r="X33" s="10">
        <v>94.897999999999996</v>
      </c>
      <c r="Y33" s="10">
        <v>107.096</v>
      </c>
      <c r="Z33" s="10">
        <v>192.596</v>
      </c>
      <c r="AA33" s="10">
        <v>323.95800000000003</v>
      </c>
      <c r="AB33" s="10">
        <v>92.731999999999999</v>
      </c>
      <c r="AC33" s="10">
        <v>15.122</v>
      </c>
      <c r="AD33" s="10">
        <v>245.22499999999999</v>
      </c>
      <c r="AE33" s="10">
        <v>412.11</v>
      </c>
      <c r="AF33" s="10">
        <v>232.68600000000001</v>
      </c>
      <c r="AG33" s="10">
        <v>825.21900000000005</v>
      </c>
      <c r="AH33" s="127">
        <v>88.036000000000001</v>
      </c>
      <c r="AI33" s="173">
        <v>45.005000000000003</v>
      </c>
      <c r="AJ33" s="173">
        <v>313.85300000000001</v>
      </c>
      <c r="AK33" s="173">
        <v>162.09</v>
      </c>
      <c r="AL33" s="173">
        <v>84.884</v>
      </c>
      <c r="AM33" s="173">
        <v>549.51599999999996</v>
      </c>
      <c r="AN33" s="173"/>
      <c r="AO33" s="173"/>
      <c r="AP33" s="173"/>
      <c r="AQ33" s="173"/>
      <c r="AR33" s="173"/>
      <c r="AS33" s="173"/>
      <c r="AT33" s="173"/>
      <c r="AU33" s="173"/>
      <c r="AV33" s="173"/>
      <c r="AW33" s="173"/>
      <c r="AX33" s="173"/>
      <c r="AY33" s="173"/>
    </row>
    <row r="34" spans="1:51" ht="15" x14ac:dyDescent="0.25">
      <c r="A34" s="186">
        <v>44044</v>
      </c>
      <c r="B34" s="154"/>
      <c r="C34" s="154"/>
      <c r="D34" s="155">
        <v>88.63</v>
      </c>
      <c r="E34" s="11">
        <v>205.202</v>
      </c>
      <c r="F34" s="11">
        <v>114.563</v>
      </c>
      <c r="G34" s="11">
        <v>55.112000000000002</v>
      </c>
      <c r="H34" s="10">
        <v>132.54400000000001</v>
      </c>
      <c r="I34" s="10">
        <v>73.56</v>
      </c>
      <c r="J34" s="10">
        <v>30.739000000000001</v>
      </c>
      <c r="K34" s="10">
        <v>69.224000000000004</v>
      </c>
      <c r="L34" s="10">
        <v>65.766999999999996</v>
      </c>
      <c r="M34" s="10">
        <v>93.268000000000001</v>
      </c>
      <c r="N34" s="10">
        <v>28.812999999999999</v>
      </c>
      <c r="O34" s="10">
        <v>209.82599999999999</v>
      </c>
      <c r="P34" s="10">
        <v>37.100999999999999</v>
      </c>
      <c r="Q34" s="10">
        <v>186.03299999999999</v>
      </c>
      <c r="R34" s="10">
        <v>104.26</v>
      </c>
      <c r="S34" s="10">
        <v>175.69399999999999</v>
      </c>
      <c r="T34" s="10">
        <v>152.464</v>
      </c>
      <c r="U34" s="10">
        <v>137.36799999999999</v>
      </c>
      <c r="V34" s="10">
        <v>44.350999999999999</v>
      </c>
      <c r="W34" s="10">
        <v>27.882000000000001</v>
      </c>
      <c r="X34" s="10">
        <v>39.686</v>
      </c>
      <c r="Y34" s="10">
        <v>43.646999999999998</v>
      </c>
      <c r="Z34" s="10">
        <v>75.757999999999996</v>
      </c>
      <c r="AA34" s="10">
        <v>101.464</v>
      </c>
      <c r="AB34" s="10">
        <v>52.399000000000001</v>
      </c>
      <c r="AC34" s="10">
        <v>32.435000000000002</v>
      </c>
      <c r="AD34" s="10">
        <v>72.938999999999993</v>
      </c>
      <c r="AE34" s="10">
        <v>128.4</v>
      </c>
      <c r="AF34" s="10">
        <v>72.989999999999995</v>
      </c>
      <c r="AG34" s="10">
        <v>218.221</v>
      </c>
      <c r="AH34" s="127">
        <v>45.613999999999997</v>
      </c>
      <c r="AI34" s="173">
        <v>27.431999999999999</v>
      </c>
      <c r="AJ34" s="173">
        <v>111.699</v>
      </c>
      <c r="AK34" s="173">
        <v>61.222999999999999</v>
      </c>
      <c r="AL34" s="173">
        <v>39.616999999999997</v>
      </c>
      <c r="AM34" s="173">
        <v>228.48699999999999</v>
      </c>
      <c r="AN34" s="173"/>
      <c r="AO34" s="173"/>
      <c r="AP34" s="173"/>
      <c r="AQ34" s="173"/>
      <c r="AR34" s="173"/>
      <c r="AS34" s="173"/>
      <c r="AT34" s="173"/>
      <c r="AU34" s="173"/>
      <c r="AV34" s="173"/>
      <c r="AW34" s="173"/>
      <c r="AX34" s="173"/>
      <c r="AY34" s="173"/>
    </row>
    <row r="35" spans="1:51" ht="15" x14ac:dyDescent="0.25">
      <c r="A35" s="186">
        <v>44075</v>
      </c>
      <c r="B35" s="154"/>
      <c r="C35" s="154"/>
      <c r="D35" s="155">
        <v>55.11</v>
      </c>
      <c r="E35" s="11">
        <v>113.274</v>
      </c>
      <c r="F35" s="11">
        <v>80.855000000000004</v>
      </c>
      <c r="G35" s="11">
        <v>53.951000000000001</v>
      </c>
      <c r="H35" s="10">
        <v>80.275000000000006</v>
      </c>
      <c r="I35" s="10">
        <v>48.238</v>
      </c>
      <c r="J35" s="10">
        <v>26.472999999999999</v>
      </c>
      <c r="K35" s="10">
        <v>50.167000000000002</v>
      </c>
      <c r="L35" s="10">
        <v>42.463999999999999</v>
      </c>
      <c r="M35" s="10">
        <v>73.275000000000006</v>
      </c>
      <c r="N35" s="10">
        <v>29.312000000000001</v>
      </c>
      <c r="O35" s="10">
        <v>82.197000000000003</v>
      </c>
      <c r="P35" s="10">
        <v>30.824000000000002</v>
      </c>
      <c r="Q35" s="10">
        <v>76.661000000000001</v>
      </c>
      <c r="R35" s="10">
        <v>63.698999999999998</v>
      </c>
      <c r="S35" s="10">
        <v>110.30200000000001</v>
      </c>
      <c r="T35" s="10">
        <v>69.144000000000005</v>
      </c>
      <c r="U35" s="10">
        <v>97.484999999999999</v>
      </c>
      <c r="V35" s="10">
        <v>52.573</v>
      </c>
      <c r="W35" s="10">
        <v>23.542999999999999</v>
      </c>
      <c r="X35" s="10">
        <v>36.368000000000002</v>
      </c>
      <c r="Y35" s="10">
        <v>40.744999999999997</v>
      </c>
      <c r="Z35" s="10">
        <v>59.765000000000001</v>
      </c>
      <c r="AA35" s="10">
        <v>56.701999999999998</v>
      </c>
      <c r="AB35" s="10">
        <v>42.052999999999997</v>
      </c>
      <c r="AC35" s="10">
        <v>29.681000000000001</v>
      </c>
      <c r="AD35" s="10">
        <v>57.192999999999998</v>
      </c>
      <c r="AE35" s="10">
        <v>58.408999999999999</v>
      </c>
      <c r="AF35" s="10">
        <v>46.363</v>
      </c>
      <c r="AG35" s="10">
        <v>94.638000000000005</v>
      </c>
      <c r="AH35" s="127">
        <v>34.631</v>
      </c>
      <c r="AI35" s="173">
        <v>31.183</v>
      </c>
      <c r="AJ35" s="173">
        <v>77.897000000000006</v>
      </c>
      <c r="AK35" s="173">
        <v>43.165999999999997</v>
      </c>
      <c r="AL35" s="173">
        <v>26.626999999999999</v>
      </c>
      <c r="AM35" s="173">
        <v>126.71</v>
      </c>
      <c r="AN35" s="173"/>
      <c r="AO35" s="173"/>
      <c r="AP35" s="173"/>
      <c r="AQ35" s="173"/>
      <c r="AR35" s="173"/>
      <c r="AS35" s="173"/>
      <c r="AT35" s="173"/>
      <c r="AU35" s="173"/>
      <c r="AV35" s="173"/>
      <c r="AW35" s="173"/>
      <c r="AX35" s="173"/>
      <c r="AY35" s="173"/>
    </row>
    <row r="36" spans="1:51" ht="15" x14ac:dyDescent="0.25">
      <c r="A36" s="186">
        <v>44105</v>
      </c>
      <c r="B36" s="156"/>
      <c r="C36" s="156"/>
      <c r="D36" s="155">
        <v>59.05</v>
      </c>
      <c r="E36" s="10">
        <v>109.43899999999999</v>
      </c>
      <c r="F36" s="10">
        <v>88.364000000000004</v>
      </c>
      <c r="G36" s="10">
        <v>60.685000000000002</v>
      </c>
      <c r="H36" s="10">
        <v>89.165000000000006</v>
      </c>
      <c r="I36" s="10">
        <v>42.426000000000002</v>
      </c>
      <c r="J36" s="10">
        <v>28.795000000000002</v>
      </c>
      <c r="K36" s="10">
        <v>48.624000000000002</v>
      </c>
      <c r="L36" s="10">
        <v>55.664999999999999</v>
      </c>
      <c r="M36" s="10">
        <v>49.091000000000001</v>
      </c>
      <c r="N36" s="10">
        <v>28.193999999999999</v>
      </c>
      <c r="O36" s="10">
        <v>69.236999999999995</v>
      </c>
      <c r="P36" s="10">
        <v>58.975999999999999</v>
      </c>
      <c r="Q36" s="10">
        <v>68.665999999999997</v>
      </c>
      <c r="R36" s="10">
        <v>62.023000000000003</v>
      </c>
      <c r="S36" s="10">
        <v>101.294</v>
      </c>
      <c r="T36" s="10">
        <v>70.186999999999998</v>
      </c>
      <c r="U36" s="10">
        <v>65.825000000000003</v>
      </c>
      <c r="V36" s="10">
        <v>52.46</v>
      </c>
      <c r="W36" s="10">
        <v>27.945</v>
      </c>
      <c r="X36" s="10">
        <v>41.1</v>
      </c>
      <c r="Y36" s="10">
        <v>33.094999999999999</v>
      </c>
      <c r="Z36" s="10">
        <v>60.848999999999997</v>
      </c>
      <c r="AA36" s="10">
        <v>55.720999999999997</v>
      </c>
      <c r="AB36" s="10">
        <v>64.858000000000004</v>
      </c>
      <c r="AC36" s="10">
        <v>58.863999999999997</v>
      </c>
      <c r="AD36" s="10">
        <v>48.234999999999999</v>
      </c>
      <c r="AE36" s="127">
        <v>61.026000000000003</v>
      </c>
      <c r="AF36" s="10">
        <v>39.795999999999999</v>
      </c>
      <c r="AG36" s="10">
        <v>87.432000000000002</v>
      </c>
      <c r="AH36" s="10">
        <v>39.273000000000003</v>
      </c>
      <c r="AI36" s="173">
        <v>54.218000000000004</v>
      </c>
      <c r="AJ36" s="173">
        <v>130.26300000000001</v>
      </c>
      <c r="AK36" s="173">
        <v>47.064999999999998</v>
      </c>
      <c r="AL36" s="173">
        <v>42.622999999999998</v>
      </c>
      <c r="AM36" s="173">
        <v>167.66300000000001</v>
      </c>
      <c r="AN36" s="173"/>
      <c r="AO36" s="173"/>
      <c r="AP36" s="173"/>
      <c r="AQ36" s="173"/>
      <c r="AR36" s="173"/>
      <c r="AS36" s="173"/>
      <c r="AT36" s="173"/>
      <c r="AU36" s="173"/>
      <c r="AV36" s="173"/>
      <c r="AW36" s="173"/>
      <c r="AX36" s="173"/>
      <c r="AY36" s="173"/>
    </row>
    <row r="37" spans="1:51" ht="15" x14ac:dyDescent="0.25">
      <c r="A37" s="186">
        <v>44136</v>
      </c>
      <c r="B37" s="156"/>
      <c r="C37" s="156"/>
      <c r="D37" s="155">
        <v>51.13</v>
      </c>
      <c r="E37" s="10">
        <v>90.551000000000002</v>
      </c>
      <c r="F37" s="10">
        <v>65.876999999999995</v>
      </c>
      <c r="G37" s="10">
        <v>61.686</v>
      </c>
      <c r="H37" s="10">
        <v>79.856999999999999</v>
      </c>
      <c r="I37" s="10">
        <v>47.011000000000003</v>
      </c>
      <c r="J37" s="10">
        <v>37.476999999999997</v>
      </c>
      <c r="K37" s="10">
        <v>47.26</v>
      </c>
      <c r="L37" s="10">
        <v>52.658000000000001</v>
      </c>
      <c r="M37" s="10">
        <v>58.764000000000003</v>
      </c>
      <c r="N37" s="10">
        <v>34.893000000000001</v>
      </c>
      <c r="O37" s="10">
        <v>62.567</v>
      </c>
      <c r="P37" s="10">
        <v>49.944000000000003</v>
      </c>
      <c r="Q37" s="10">
        <v>65.754999999999995</v>
      </c>
      <c r="R37" s="10">
        <v>68.084000000000003</v>
      </c>
      <c r="S37" s="10">
        <v>74.914000000000001</v>
      </c>
      <c r="T37" s="10">
        <v>62.973999999999997</v>
      </c>
      <c r="U37" s="10">
        <v>62.725999999999999</v>
      </c>
      <c r="V37" s="10">
        <v>46.935000000000002</v>
      </c>
      <c r="W37" s="10">
        <v>41.094000000000001</v>
      </c>
      <c r="X37" s="10">
        <v>37.616</v>
      </c>
      <c r="Y37" s="10">
        <v>38.045000000000002</v>
      </c>
      <c r="Z37" s="10">
        <v>80.665000000000006</v>
      </c>
      <c r="AA37" s="10">
        <v>55.341999999999999</v>
      </c>
      <c r="AB37" s="10">
        <v>54.567</v>
      </c>
      <c r="AC37" s="10">
        <v>47.082000000000001</v>
      </c>
      <c r="AD37" s="10">
        <v>53.033999999999999</v>
      </c>
      <c r="AE37" s="127">
        <v>62.557000000000002</v>
      </c>
      <c r="AF37" s="10">
        <v>46.344999999999999</v>
      </c>
      <c r="AG37" s="10">
        <v>76.867000000000004</v>
      </c>
      <c r="AH37" s="10">
        <v>52.826999999999998</v>
      </c>
      <c r="AI37" s="173">
        <v>41.366999999999997</v>
      </c>
      <c r="AJ37" s="173">
        <v>73.835999999999999</v>
      </c>
      <c r="AK37" s="173">
        <v>50.316000000000003</v>
      </c>
      <c r="AL37" s="173">
        <v>50.07</v>
      </c>
      <c r="AM37" s="173">
        <v>87.022000000000006</v>
      </c>
      <c r="AN37" s="173"/>
      <c r="AO37" s="173"/>
      <c r="AP37" s="173"/>
      <c r="AQ37" s="173"/>
      <c r="AR37" s="173"/>
      <c r="AS37" s="173"/>
      <c r="AT37" s="173"/>
      <c r="AU37" s="173"/>
      <c r="AV37" s="173"/>
      <c r="AW37" s="173"/>
      <c r="AX37" s="173"/>
      <c r="AY37" s="173"/>
    </row>
    <row r="38" spans="1:51" ht="15" x14ac:dyDescent="0.25">
      <c r="A38" s="186">
        <v>44166</v>
      </c>
      <c r="B38" s="156"/>
      <c r="C38" s="156"/>
      <c r="D38" s="155">
        <v>34.85</v>
      </c>
      <c r="E38" s="10">
        <v>72.763000000000005</v>
      </c>
      <c r="F38" s="10">
        <v>55.933</v>
      </c>
      <c r="G38" s="10">
        <v>45.43</v>
      </c>
      <c r="H38" s="10">
        <v>65.944000000000003</v>
      </c>
      <c r="I38" s="10">
        <v>43.496000000000002</v>
      </c>
      <c r="J38" s="10">
        <v>33.011000000000003</v>
      </c>
      <c r="K38" s="10">
        <v>41.554000000000002</v>
      </c>
      <c r="L38" s="10">
        <v>41.319000000000003</v>
      </c>
      <c r="M38" s="10">
        <v>49.317</v>
      </c>
      <c r="N38" s="10">
        <v>30.221</v>
      </c>
      <c r="O38" s="10">
        <v>53.078000000000003</v>
      </c>
      <c r="P38" s="10">
        <v>38.616999999999997</v>
      </c>
      <c r="Q38" s="10">
        <v>64.742999999999995</v>
      </c>
      <c r="R38" s="10">
        <v>64.228999999999999</v>
      </c>
      <c r="S38" s="10">
        <v>62.143000000000001</v>
      </c>
      <c r="T38" s="10">
        <v>56.274999999999999</v>
      </c>
      <c r="U38" s="10">
        <v>56.33</v>
      </c>
      <c r="V38" s="10">
        <v>37.747999999999998</v>
      </c>
      <c r="W38" s="10">
        <v>32.93</v>
      </c>
      <c r="X38" s="10">
        <v>31.053999999999998</v>
      </c>
      <c r="Y38" s="10">
        <v>32.905000000000001</v>
      </c>
      <c r="Z38" s="10">
        <v>47.97</v>
      </c>
      <c r="AA38" s="10">
        <v>49.646999999999998</v>
      </c>
      <c r="AB38" s="10">
        <v>46.356000000000002</v>
      </c>
      <c r="AC38" s="10">
        <v>33.902000000000001</v>
      </c>
      <c r="AD38" s="10">
        <v>43.771000000000001</v>
      </c>
      <c r="AE38" s="127">
        <v>50.994999999999997</v>
      </c>
      <c r="AF38" s="10">
        <v>40.353999999999999</v>
      </c>
      <c r="AG38" s="10">
        <v>66.138999999999996</v>
      </c>
      <c r="AH38" s="10">
        <v>43.215000000000003</v>
      </c>
      <c r="AI38" s="173">
        <v>31.614999999999998</v>
      </c>
      <c r="AJ38" s="173">
        <v>57.372999999999998</v>
      </c>
      <c r="AK38" s="173">
        <v>47.198999999999998</v>
      </c>
      <c r="AL38" s="173">
        <v>43.77</v>
      </c>
      <c r="AM38" s="173">
        <v>69.533000000000001</v>
      </c>
      <c r="AN38" s="173"/>
      <c r="AO38" s="173"/>
      <c r="AP38" s="173"/>
      <c r="AQ38" s="173"/>
      <c r="AR38" s="173"/>
      <c r="AS38" s="173"/>
      <c r="AT38" s="173"/>
      <c r="AU38" s="173"/>
      <c r="AV38" s="173"/>
      <c r="AW38" s="173"/>
      <c r="AX38" s="173"/>
      <c r="AY38" s="173"/>
    </row>
    <row r="39" spans="1:51" ht="15" x14ac:dyDescent="0.25">
      <c r="A39" s="186">
        <v>44197</v>
      </c>
      <c r="B39" s="156"/>
      <c r="C39" s="156"/>
      <c r="D39" s="155">
        <v>40.340000000000003</v>
      </c>
      <c r="E39" s="10">
        <v>64.433000000000007</v>
      </c>
      <c r="F39" s="10">
        <v>49.914000000000001</v>
      </c>
      <c r="G39" s="10">
        <v>40.213000000000001</v>
      </c>
      <c r="H39" s="10">
        <v>56.853000000000002</v>
      </c>
      <c r="I39" s="10">
        <v>36.027000000000001</v>
      </c>
      <c r="J39" s="10">
        <v>27.797999999999998</v>
      </c>
      <c r="K39" s="10">
        <v>37.256</v>
      </c>
      <c r="L39" s="10">
        <v>34.552</v>
      </c>
      <c r="M39" s="10">
        <v>42.94</v>
      </c>
      <c r="N39" s="10">
        <v>27.619</v>
      </c>
      <c r="O39" s="10">
        <v>48.076000000000001</v>
      </c>
      <c r="P39" s="10">
        <v>35.889000000000003</v>
      </c>
      <c r="Q39" s="10">
        <v>54.677999999999997</v>
      </c>
      <c r="R39" s="10">
        <v>78.421000000000006</v>
      </c>
      <c r="S39" s="10">
        <v>54.883000000000003</v>
      </c>
      <c r="T39" s="10">
        <v>50.088000000000001</v>
      </c>
      <c r="U39" s="10">
        <v>51.085000000000001</v>
      </c>
      <c r="V39" s="10">
        <v>33.551000000000002</v>
      </c>
      <c r="W39" s="10">
        <v>28.012</v>
      </c>
      <c r="X39" s="10">
        <v>27.92</v>
      </c>
      <c r="Y39" s="10">
        <v>29.957999999999998</v>
      </c>
      <c r="Z39" s="10">
        <v>42.390999999999998</v>
      </c>
      <c r="AA39" s="10">
        <v>50.332000000000001</v>
      </c>
      <c r="AB39" s="10">
        <v>43.276000000000003</v>
      </c>
      <c r="AC39" s="10">
        <v>28.605</v>
      </c>
      <c r="AD39" s="10">
        <v>40.551000000000002</v>
      </c>
      <c r="AE39" s="127">
        <v>44.79</v>
      </c>
      <c r="AF39" s="10">
        <v>37.173999999999999</v>
      </c>
      <c r="AG39" s="10">
        <v>61.500999999999998</v>
      </c>
      <c r="AH39" s="10">
        <v>35.973999999999997</v>
      </c>
      <c r="AI39" s="173">
        <v>28.542000000000002</v>
      </c>
      <c r="AJ39" s="173">
        <v>53.412999999999997</v>
      </c>
      <c r="AK39" s="173">
        <v>49.65</v>
      </c>
      <c r="AL39" s="173">
        <v>38.787999999999997</v>
      </c>
      <c r="AM39" s="173">
        <v>63.832999999999998</v>
      </c>
      <c r="AN39" s="173"/>
      <c r="AO39" s="173"/>
      <c r="AP39" s="173"/>
      <c r="AQ39" s="173"/>
      <c r="AR39" s="173"/>
      <c r="AS39" s="173"/>
      <c r="AT39" s="173"/>
      <c r="AU39" s="173"/>
      <c r="AV39" s="173"/>
      <c r="AW39" s="173"/>
      <c r="AX39" s="173"/>
      <c r="AY39" s="173"/>
    </row>
    <row r="40" spans="1:51" ht="15" x14ac:dyDescent="0.25">
      <c r="A40" s="186">
        <v>44228</v>
      </c>
      <c r="B40" s="156"/>
      <c r="C40" s="156"/>
      <c r="D40" s="155">
        <v>44.54</v>
      </c>
      <c r="E40" s="10">
        <v>58.801000000000002</v>
      </c>
      <c r="F40" s="10">
        <v>47.19</v>
      </c>
      <c r="G40" s="10">
        <v>102.306</v>
      </c>
      <c r="H40" s="10">
        <v>55.591000000000001</v>
      </c>
      <c r="I40" s="10">
        <v>35.606999999999999</v>
      </c>
      <c r="J40" s="10">
        <v>30.478000000000002</v>
      </c>
      <c r="K40" s="10">
        <v>34.768999999999998</v>
      </c>
      <c r="L40" s="10">
        <v>40.302999999999997</v>
      </c>
      <c r="M40" s="10">
        <v>42.680999999999997</v>
      </c>
      <c r="N40" s="10">
        <v>29.43</v>
      </c>
      <c r="O40" s="10">
        <v>45.491</v>
      </c>
      <c r="P40" s="10">
        <v>52.841000000000001</v>
      </c>
      <c r="Q40" s="10">
        <v>66.430000000000007</v>
      </c>
      <c r="R40" s="10">
        <v>60.411000000000001</v>
      </c>
      <c r="S40" s="10">
        <v>50.933999999999997</v>
      </c>
      <c r="T40" s="10">
        <v>49.404000000000003</v>
      </c>
      <c r="U40" s="10">
        <v>55.557000000000002</v>
      </c>
      <c r="V40" s="10">
        <v>33.5</v>
      </c>
      <c r="W40" s="10">
        <v>28.646999999999998</v>
      </c>
      <c r="X40" s="10">
        <v>40.215000000000003</v>
      </c>
      <c r="Y40" s="10">
        <v>31.824999999999999</v>
      </c>
      <c r="Z40" s="10">
        <v>41.531999999999996</v>
      </c>
      <c r="AA40" s="10">
        <v>46.744</v>
      </c>
      <c r="AB40" s="10">
        <v>46.283000000000001</v>
      </c>
      <c r="AC40" s="10">
        <v>28.370999999999999</v>
      </c>
      <c r="AD40" s="10">
        <v>40.552999999999997</v>
      </c>
      <c r="AE40" s="127">
        <v>42.100999999999999</v>
      </c>
      <c r="AF40" s="10">
        <v>38.209000000000003</v>
      </c>
      <c r="AG40" s="10">
        <v>58.249000000000002</v>
      </c>
      <c r="AH40" s="10">
        <v>35.866999999999997</v>
      </c>
      <c r="AI40" s="173">
        <v>38.784999999999997</v>
      </c>
      <c r="AJ40" s="173">
        <v>63.024000000000001</v>
      </c>
      <c r="AK40" s="173">
        <v>46.542999999999999</v>
      </c>
      <c r="AL40" s="173">
        <v>43.52</v>
      </c>
      <c r="AM40" s="173">
        <v>61.517000000000003</v>
      </c>
      <c r="AN40" s="173"/>
      <c r="AO40" s="173"/>
      <c r="AP40" s="173"/>
      <c r="AQ40" s="173"/>
      <c r="AR40" s="173"/>
      <c r="AS40" s="173"/>
      <c r="AT40" s="173"/>
      <c r="AU40" s="173"/>
      <c r="AV40" s="173"/>
      <c r="AW40" s="173"/>
      <c r="AX40" s="173"/>
      <c r="AY40" s="173"/>
    </row>
    <row r="41" spans="1:51" ht="15" x14ac:dyDescent="0.25">
      <c r="A41" s="186">
        <v>44256</v>
      </c>
      <c r="B41" s="156"/>
      <c r="C41" s="156"/>
      <c r="D41" s="155">
        <v>102.32</v>
      </c>
      <c r="E41" s="10">
        <v>84.594999999999999</v>
      </c>
      <c r="F41" s="10">
        <v>75.698999999999998</v>
      </c>
      <c r="G41" s="10">
        <v>213.99100000000001</v>
      </c>
      <c r="H41" s="10">
        <v>86.28</v>
      </c>
      <c r="I41" s="10">
        <v>79.837999999999994</v>
      </c>
      <c r="J41" s="10">
        <v>106.167</v>
      </c>
      <c r="K41" s="10">
        <v>74.238</v>
      </c>
      <c r="L41" s="10">
        <v>61.103999999999999</v>
      </c>
      <c r="M41" s="10">
        <v>120.465</v>
      </c>
      <c r="N41" s="10">
        <v>92.915999999999997</v>
      </c>
      <c r="O41" s="10">
        <v>109.32599999999999</v>
      </c>
      <c r="P41" s="10">
        <v>114.628</v>
      </c>
      <c r="Q41" s="10">
        <v>101.947</v>
      </c>
      <c r="R41" s="10">
        <v>117.61199999999999</v>
      </c>
      <c r="S41" s="10">
        <v>98.68</v>
      </c>
      <c r="T41" s="10">
        <v>88.971999999999994</v>
      </c>
      <c r="U41" s="10">
        <v>81.554000000000002</v>
      </c>
      <c r="V41" s="10">
        <v>69.397000000000006</v>
      </c>
      <c r="W41" s="10">
        <v>53.414000000000001</v>
      </c>
      <c r="X41" s="10">
        <v>66.108999999999995</v>
      </c>
      <c r="Y41" s="10">
        <v>99.293999999999997</v>
      </c>
      <c r="Z41" s="10">
        <v>88.831000000000003</v>
      </c>
      <c r="AA41" s="10">
        <v>74.539000000000001</v>
      </c>
      <c r="AB41" s="10">
        <v>103.76</v>
      </c>
      <c r="AC41" s="10">
        <v>50.734000000000002</v>
      </c>
      <c r="AD41" s="10">
        <v>81.091999999999999</v>
      </c>
      <c r="AE41" s="127">
        <v>67.486000000000004</v>
      </c>
      <c r="AF41" s="10">
        <v>65.722999999999999</v>
      </c>
      <c r="AG41" s="10">
        <v>116.61799999999999</v>
      </c>
      <c r="AH41" s="10">
        <v>69.204999999999998</v>
      </c>
      <c r="AI41" s="173">
        <v>70.313000000000002</v>
      </c>
      <c r="AJ41" s="173">
        <v>106.80200000000001</v>
      </c>
      <c r="AK41" s="173">
        <v>78.843999999999994</v>
      </c>
      <c r="AL41" s="173">
        <v>82.948999999999998</v>
      </c>
      <c r="AM41" s="173">
        <v>117.383</v>
      </c>
      <c r="AN41" s="173"/>
      <c r="AO41" s="173"/>
      <c r="AP41" s="173"/>
      <c r="AQ41" s="173"/>
      <c r="AR41" s="173"/>
      <c r="AS41" s="173"/>
      <c r="AT41" s="173"/>
      <c r="AU41" s="173"/>
      <c r="AV41" s="173"/>
      <c r="AW41" s="173"/>
      <c r="AX41" s="173"/>
      <c r="AY41" s="173"/>
    </row>
    <row r="42" spans="1:51" ht="15" x14ac:dyDescent="0.25">
      <c r="A42" s="186">
        <v>44287</v>
      </c>
      <c r="B42" s="156"/>
      <c r="C42" s="156"/>
      <c r="D42" s="155">
        <v>133.5</v>
      </c>
      <c r="E42" s="10">
        <v>154.828</v>
      </c>
      <c r="F42" s="10">
        <v>150.97900000000001</v>
      </c>
      <c r="G42" s="10">
        <v>337.86799999999999</v>
      </c>
      <c r="H42" s="10">
        <v>145.339</v>
      </c>
      <c r="I42" s="10">
        <v>127.014</v>
      </c>
      <c r="J42" s="10">
        <v>158.71700000000001</v>
      </c>
      <c r="K42" s="10">
        <v>130.19800000000001</v>
      </c>
      <c r="L42" s="10">
        <v>83.912000000000006</v>
      </c>
      <c r="M42" s="10">
        <v>120.416</v>
      </c>
      <c r="N42" s="10">
        <v>162.655</v>
      </c>
      <c r="O42" s="10">
        <v>139.566</v>
      </c>
      <c r="P42" s="10">
        <v>97.888000000000005</v>
      </c>
      <c r="Q42" s="10">
        <v>159.21100000000001</v>
      </c>
      <c r="R42" s="10">
        <v>142.54599999999999</v>
      </c>
      <c r="S42" s="10">
        <v>165.38</v>
      </c>
      <c r="T42" s="10">
        <v>109.581</v>
      </c>
      <c r="U42" s="10">
        <v>119.46599999999999</v>
      </c>
      <c r="V42" s="10">
        <v>105.517</v>
      </c>
      <c r="W42" s="10">
        <v>86.218000000000004</v>
      </c>
      <c r="X42" s="10">
        <v>93.131</v>
      </c>
      <c r="Y42" s="10">
        <v>154.79</v>
      </c>
      <c r="Z42" s="10">
        <v>128.39400000000001</v>
      </c>
      <c r="AA42" s="10">
        <v>138.72</v>
      </c>
      <c r="AB42" s="10">
        <v>104.05800000000001</v>
      </c>
      <c r="AC42" s="10">
        <v>55.679000000000002</v>
      </c>
      <c r="AD42" s="10">
        <v>123.398</v>
      </c>
      <c r="AE42" s="127">
        <v>87.884</v>
      </c>
      <c r="AF42" s="10">
        <v>199.40700000000001</v>
      </c>
      <c r="AG42" s="10">
        <v>198.17699999999999</v>
      </c>
      <c r="AH42" s="10">
        <v>74.039000000000001</v>
      </c>
      <c r="AI42" s="173">
        <v>92.941999999999993</v>
      </c>
      <c r="AJ42" s="173">
        <v>111.82</v>
      </c>
      <c r="AK42" s="173">
        <v>95.481999999999999</v>
      </c>
      <c r="AL42" s="173">
        <v>99.531000000000006</v>
      </c>
      <c r="AM42" s="173">
        <v>172.35300000000001</v>
      </c>
      <c r="AN42" s="173"/>
      <c r="AO42" s="173"/>
      <c r="AP42" s="173"/>
      <c r="AQ42" s="173"/>
      <c r="AR42" s="173"/>
      <c r="AS42" s="173"/>
      <c r="AT42" s="173"/>
      <c r="AU42" s="173"/>
      <c r="AV42" s="173"/>
      <c r="AW42" s="173"/>
      <c r="AX42" s="173"/>
      <c r="AY42" s="173"/>
    </row>
    <row r="43" spans="1:51" ht="15" x14ac:dyDescent="0.25">
      <c r="A43" s="186">
        <v>44317</v>
      </c>
      <c r="B43" s="156"/>
      <c r="C43" s="156"/>
      <c r="D43" s="155">
        <v>245.16</v>
      </c>
      <c r="E43" s="10">
        <v>389.47399999999999</v>
      </c>
      <c r="F43" s="10">
        <v>360.94400000000002</v>
      </c>
      <c r="G43" s="10">
        <v>517.9</v>
      </c>
      <c r="H43" s="10">
        <v>392.83800000000002</v>
      </c>
      <c r="I43" s="10">
        <v>177.727</v>
      </c>
      <c r="J43" s="10">
        <v>171.953</v>
      </c>
      <c r="K43" s="10">
        <v>105.575</v>
      </c>
      <c r="L43" s="10">
        <v>130.501</v>
      </c>
      <c r="M43" s="10">
        <v>203.52600000000001</v>
      </c>
      <c r="N43" s="10">
        <v>322.791</v>
      </c>
      <c r="O43" s="10">
        <v>242.18299999999999</v>
      </c>
      <c r="P43" s="10">
        <v>156.965</v>
      </c>
      <c r="Q43" s="10">
        <v>251.50200000000001</v>
      </c>
      <c r="R43" s="10">
        <v>483.11200000000002</v>
      </c>
      <c r="S43" s="10">
        <v>263.10599999999999</v>
      </c>
      <c r="T43" s="10">
        <v>344.59899999999999</v>
      </c>
      <c r="U43" s="10">
        <v>209.35400000000001</v>
      </c>
      <c r="V43" s="10">
        <v>178.05600000000001</v>
      </c>
      <c r="W43" s="10">
        <v>63.177</v>
      </c>
      <c r="X43" s="10">
        <v>79.659000000000006</v>
      </c>
      <c r="Y43" s="10">
        <v>135.23500000000001</v>
      </c>
      <c r="Z43" s="10">
        <v>273.34800000000001</v>
      </c>
      <c r="AA43" s="10">
        <v>297.88900000000001</v>
      </c>
      <c r="AB43" s="10">
        <v>220.13399999999999</v>
      </c>
      <c r="AC43" s="10">
        <v>139.78100000000001</v>
      </c>
      <c r="AD43" s="10">
        <v>200.27600000000001</v>
      </c>
      <c r="AE43" s="127">
        <v>66.685000000000002</v>
      </c>
      <c r="AF43" s="10">
        <v>336.67399999999998</v>
      </c>
      <c r="AG43" s="10">
        <v>240.452</v>
      </c>
      <c r="AH43" s="10">
        <v>101.761</v>
      </c>
      <c r="AI43" s="173">
        <v>201.52699999999999</v>
      </c>
      <c r="AJ43" s="173">
        <v>237.51</v>
      </c>
      <c r="AK43" s="173">
        <v>157.596</v>
      </c>
      <c r="AL43" s="173">
        <v>309.452</v>
      </c>
      <c r="AM43" s="173">
        <v>403.00599999999997</v>
      </c>
      <c r="AN43" s="173"/>
      <c r="AO43" s="173"/>
      <c r="AP43" s="173"/>
      <c r="AQ43" s="173"/>
      <c r="AR43" s="173"/>
      <c r="AS43" s="173"/>
      <c r="AT43" s="173"/>
      <c r="AU43" s="173"/>
      <c r="AV43" s="173"/>
      <c r="AW43" s="173"/>
      <c r="AX43" s="173"/>
      <c r="AY43" s="173"/>
    </row>
    <row r="44" spans="1:51" ht="15" x14ac:dyDescent="0.25">
      <c r="A44" s="186">
        <v>44348</v>
      </c>
      <c r="B44" s="156"/>
      <c r="C44" s="156"/>
      <c r="D44" s="155">
        <v>389.71</v>
      </c>
      <c r="E44" s="10">
        <v>588.26700000000005</v>
      </c>
      <c r="F44" s="10">
        <v>286.59500000000003</v>
      </c>
      <c r="G44" s="10">
        <v>1124.5530000000001</v>
      </c>
      <c r="H44" s="10">
        <v>285.166</v>
      </c>
      <c r="I44" s="10">
        <v>179.97900000000001</v>
      </c>
      <c r="J44" s="10">
        <v>279.59899999999999</v>
      </c>
      <c r="K44" s="10">
        <v>299.08699999999999</v>
      </c>
      <c r="L44" s="10">
        <v>476.65899999999999</v>
      </c>
      <c r="M44" s="10">
        <v>82.709000000000003</v>
      </c>
      <c r="N44" s="10">
        <v>499.63400000000001</v>
      </c>
      <c r="O44" s="10">
        <v>210.77699999999999</v>
      </c>
      <c r="P44" s="10">
        <v>600.74400000000003</v>
      </c>
      <c r="Q44" s="10">
        <v>706.70699999999999</v>
      </c>
      <c r="R44" s="10">
        <v>877.88699999999994</v>
      </c>
      <c r="S44" s="10">
        <v>483.68700000000001</v>
      </c>
      <c r="T44" s="10">
        <v>772.322</v>
      </c>
      <c r="U44" s="10">
        <v>257.459</v>
      </c>
      <c r="V44" s="10">
        <v>166.76499999999999</v>
      </c>
      <c r="W44" s="10">
        <v>204.56800000000001</v>
      </c>
      <c r="X44" s="10">
        <v>273.59699999999998</v>
      </c>
      <c r="Y44" s="10">
        <v>265.66199999999998</v>
      </c>
      <c r="Z44" s="10">
        <v>478.64800000000002</v>
      </c>
      <c r="AA44" s="10">
        <v>349.38600000000002</v>
      </c>
      <c r="AB44" s="10">
        <v>88.686000000000007</v>
      </c>
      <c r="AC44" s="10">
        <v>344.673</v>
      </c>
      <c r="AD44" s="10">
        <v>554.91600000000005</v>
      </c>
      <c r="AE44" s="127">
        <v>292.70400000000001</v>
      </c>
      <c r="AF44" s="10">
        <v>672.78700000000003</v>
      </c>
      <c r="AG44" s="10">
        <v>229.50899999999999</v>
      </c>
      <c r="AH44" s="10">
        <v>114.253</v>
      </c>
      <c r="AI44" s="173">
        <v>514.22</v>
      </c>
      <c r="AJ44" s="173">
        <v>367.58699999999999</v>
      </c>
      <c r="AK44" s="173">
        <v>229.74600000000001</v>
      </c>
      <c r="AL44" s="173">
        <v>587.58900000000006</v>
      </c>
      <c r="AM44" s="173">
        <v>1011.386</v>
      </c>
      <c r="AN44" s="173"/>
      <c r="AO44" s="173"/>
      <c r="AP44" s="173"/>
      <c r="AQ44" s="173"/>
      <c r="AR44" s="173"/>
      <c r="AS44" s="173"/>
      <c r="AT44" s="173"/>
      <c r="AU44" s="173"/>
      <c r="AV44" s="173"/>
      <c r="AW44" s="173"/>
      <c r="AX44" s="173"/>
      <c r="AY44" s="173"/>
    </row>
    <row r="45" spans="1:51" ht="15" x14ac:dyDescent="0.25">
      <c r="A45" s="186">
        <v>44378</v>
      </c>
      <c r="B45" s="156"/>
      <c r="C45" s="156"/>
      <c r="D45" s="155">
        <v>210.17</v>
      </c>
      <c r="E45" s="10">
        <v>309.27100000000002</v>
      </c>
      <c r="F45" s="10">
        <v>105.599</v>
      </c>
      <c r="G45" s="10">
        <v>374.947</v>
      </c>
      <c r="H45" s="10">
        <v>103.944</v>
      </c>
      <c r="I45" s="10">
        <v>31.516999999999999</v>
      </c>
      <c r="J45" s="10">
        <v>162.17500000000001</v>
      </c>
      <c r="K45" s="10">
        <v>199.84800000000001</v>
      </c>
      <c r="L45" s="10">
        <v>222.33500000000001</v>
      </c>
      <c r="M45" s="10">
        <v>43.353999999999999</v>
      </c>
      <c r="N45" s="10">
        <v>278.07400000000001</v>
      </c>
      <c r="O45" s="10">
        <v>42.295000000000002</v>
      </c>
      <c r="P45" s="10">
        <v>606.68399999999997</v>
      </c>
      <c r="Q45" s="10">
        <v>324.19499999999999</v>
      </c>
      <c r="R45" s="10">
        <v>358.06299999999999</v>
      </c>
      <c r="S45" s="10">
        <v>459.59100000000001</v>
      </c>
      <c r="T45" s="10">
        <v>421.49599999999998</v>
      </c>
      <c r="U45" s="10">
        <v>76.64</v>
      </c>
      <c r="V45" s="10">
        <v>43.484999999999999</v>
      </c>
      <c r="W45" s="10">
        <v>92.111000000000004</v>
      </c>
      <c r="X45" s="10">
        <v>109.30200000000001</v>
      </c>
      <c r="Y45" s="10">
        <v>189.84700000000001</v>
      </c>
      <c r="Z45" s="10">
        <v>320.50900000000001</v>
      </c>
      <c r="AA45" s="10">
        <v>90.59</v>
      </c>
      <c r="AB45" s="10">
        <v>13.763</v>
      </c>
      <c r="AC45" s="10">
        <v>242.29400000000001</v>
      </c>
      <c r="AD45" s="10">
        <v>408.613</v>
      </c>
      <c r="AE45" s="127">
        <v>229.429</v>
      </c>
      <c r="AF45" s="10">
        <v>845.23400000000004</v>
      </c>
      <c r="AG45" s="10">
        <v>85.344999999999999</v>
      </c>
      <c r="AH45" s="10">
        <v>43.149000000000001</v>
      </c>
      <c r="AI45" s="173">
        <v>311.238</v>
      </c>
      <c r="AJ45" s="173">
        <v>164.4</v>
      </c>
      <c r="AK45" s="173">
        <v>82.491</v>
      </c>
      <c r="AL45" s="173">
        <v>546.50900000000001</v>
      </c>
      <c r="AM45" s="173">
        <v>576.23400000000004</v>
      </c>
      <c r="AN45" s="173"/>
      <c r="AO45" s="173"/>
      <c r="AP45" s="173"/>
      <c r="AQ45" s="173"/>
      <c r="AR45" s="173"/>
      <c r="AS45" s="173"/>
      <c r="AT45" s="173"/>
      <c r="AU45" s="173"/>
      <c r="AV45" s="173"/>
      <c r="AW45" s="173"/>
      <c r="AX45" s="173"/>
      <c r="AY45" s="173"/>
    </row>
    <row r="46" spans="1:51" ht="15" x14ac:dyDescent="0.25">
      <c r="A46" s="186">
        <v>44409</v>
      </c>
      <c r="B46" s="156"/>
      <c r="C46" s="156"/>
      <c r="D46" s="155">
        <v>88.63</v>
      </c>
      <c r="E46" s="10">
        <v>114.041</v>
      </c>
      <c r="F46" s="10">
        <v>55.375999999999998</v>
      </c>
      <c r="G46" s="10">
        <v>132.428</v>
      </c>
      <c r="H46" s="10">
        <v>73.358000000000004</v>
      </c>
      <c r="I46" s="10">
        <v>30.629000000000001</v>
      </c>
      <c r="J46" s="10">
        <v>68.706000000000003</v>
      </c>
      <c r="K46" s="10">
        <v>64.867000000000004</v>
      </c>
      <c r="L46" s="10">
        <v>96.587000000000003</v>
      </c>
      <c r="M46" s="10">
        <v>27.852</v>
      </c>
      <c r="N46" s="10">
        <v>208.667</v>
      </c>
      <c r="O46" s="10">
        <v>36.569000000000003</v>
      </c>
      <c r="P46" s="10">
        <v>191.822</v>
      </c>
      <c r="Q46" s="10">
        <v>103.42</v>
      </c>
      <c r="R46" s="10">
        <v>175.07499999999999</v>
      </c>
      <c r="S46" s="10">
        <v>151.898</v>
      </c>
      <c r="T46" s="10">
        <v>141.22</v>
      </c>
      <c r="U46" s="10">
        <v>43.734000000000002</v>
      </c>
      <c r="V46" s="10">
        <v>27.19</v>
      </c>
      <c r="W46" s="10">
        <v>38.68</v>
      </c>
      <c r="X46" s="10">
        <v>43.301000000000002</v>
      </c>
      <c r="Y46" s="10">
        <v>74.709999999999994</v>
      </c>
      <c r="Z46" s="10">
        <v>100.315</v>
      </c>
      <c r="AA46" s="10">
        <v>51.841999999999999</v>
      </c>
      <c r="AB46" s="10">
        <v>32.779000000000003</v>
      </c>
      <c r="AC46" s="10">
        <v>72.186999999999998</v>
      </c>
      <c r="AD46" s="10">
        <v>127.33499999999999</v>
      </c>
      <c r="AE46" s="127">
        <v>72.096999999999994</v>
      </c>
      <c r="AF46" s="10">
        <v>225.92599999999999</v>
      </c>
      <c r="AG46" s="10">
        <v>44.715000000000003</v>
      </c>
      <c r="AH46" s="10">
        <v>27.681000000000001</v>
      </c>
      <c r="AI46" s="173">
        <v>111.09099999999999</v>
      </c>
      <c r="AJ46" s="173">
        <v>61.697000000000003</v>
      </c>
      <c r="AK46" s="173">
        <v>38.636000000000003</v>
      </c>
      <c r="AL46" s="173">
        <v>227.61500000000001</v>
      </c>
      <c r="AM46" s="173">
        <v>203.685</v>
      </c>
      <c r="AN46" s="173"/>
      <c r="AO46" s="173"/>
      <c r="AP46" s="173"/>
      <c r="AQ46" s="173"/>
      <c r="AR46" s="173"/>
      <c r="AS46" s="173"/>
      <c r="AT46" s="173"/>
      <c r="AU46" s="173"/>
      <c r="AV46" s="173"/>
      <c r="AW46" s="173"/>
      <c r="AX46" s="173"/>
      <c r="AY46" s="173"/>
    </row>
    <row r="47" spans="1:51" ht="15" x14ac:dyDescent="0.25">
      <c r="A47" s="186">
        <v>44440</v>
      </c>
      <c r="B47" s="156"/>
      <c r="C47" s="156"/>
      <c r="D47" s="155">
        <v>55.11</v>
      </c>
      <c r="E47" s="10">
        <v>80.911000000000001</v>
      </c>
      <c r="F47" s="10">
        <v>54.621000000000002</v>
      </c>
      <c r="G47" s="10">
        <v>80.668000000000006</v>
      </c>
      <c r="H47" s="10">
        <v>49.365000000000002</v>
      </c>
      <c r="I47" s="10">
        <v>26.792999999999999</v>
      </c>
      <c r="J47" s="10">
        <v>50.154000000000003</v>
      </c>
      <c r="K47" s="10">
        <v>42.040999999999997</v>
      </c>
      <c r="L47" s="10">
        <v>73.736000000000004</v>
      </c>
      <c r="M47" s="10">
        <v>28.635999999999999</v>
      </c>
      <c r="N47" s="10">
        <v>81.795000000000002</v>
      </c>
      <c r="O47" s="10">
        <v>30.684999999999999</v>
      </c>
      <c r="P47" s="10">
        <v>78.27</v>
      </c>
      <c r="Q47" s="10">
        <v>63.478000000000002</v>
      </c>
      <c r="R47" s="10">
        <v>110.21299999999999</v>
      </c>
      <c r="S47" s="10">
        <v>69.161000000000001</v>
      </c>
      <c r="T47" s="10">
        <v>97.941999999999993</v>
      </c>
      <c r="U47" s="10">
        <v>52.616999999999997</v>
      </c>
      <c r="V47" s="10">
        <v>23.402000000000001</v>
      </c>
      <c r="W47" s="10">
        <v>35.987000000000002</v>
      </c>
      <c r="X47" s="10">
        <v>39.880000000000003</v>
      </c>
      <c r="Y47" s="10">
        <v>59.262999999999998</v>
      </c>
      <c r="Z47" s="10">
        <v>56.156999999999996</v>
      </c>
      <c r="AA47" s="10">
        <v>41.963999999999999</v>
      </c>
      <c r="AB47" s="10">
        <v>29.516999999999999</v>
      </c>
      <c r="AC47" s="10">
        <v>57.005000000000003</v>
      </c>
      <c r="AD47" s="10">
        <v>57.969000000000001</v>
      </c>
      <c r="AE47" s="127">
        <v>46.064999999999998</v>
      </c>
      <c r="AF47" s="10">
        <v>96.015000000000001</v>
      </c>
      <c r="AG47" s="10">
        <v>34.308999999999997</v>
      </c>
      <c r="AH47" s="10">
        <v>31.446000000000002</v>
      </c>
      <c r="AI47" s="173">
        <v>77.897000000000006</v>
      </c>
      <c r="AJ47" s="173">
        <v>42.451000000000001</v>
      </c>
      <c r="AK47" s="173">
        <v>26.288</v>
      </c>
      <c r="AL47" s="173">
        <v>126.411</v>
      </c>
      <c r="AM47" s="173">
        <v>112.81100000000001</v>
      </c>
      <c r="AN47" s="173"/>
      <c r="AO47" s="173"/>
      <c r="AP47" s="173"/>
      <c r="AQ47" s="173"/>
      <c r="AR47" s="173"/>
      <c r="AS47" s="173"/>
      <c r="AT47" s="173"/>
      <c r="AU47" s="173"/>
      <c r="AV47" s="173"/>
      <c r="AW47" s="173"/>
      <c r="AX47" s="173"/>
      <c r="AY47" s="173"/>
    </row>
    <row r="48" spans="1:51" ht="15" x14ac:dyDescent="0.25">
      <c r="A48" s="186">
        <v>44470</v>
      </c>
      <c r="B48" s="156"/>
      <c r="C48" s="156"/>
      <c r="D48" s="157">
        <v>59.05</v>
      </c>
      <c r="E48" s="10">
        <v>88.369</v>
      </c>
      <c r="F48" s="10">
        <v>61.164999999999999</v>
      </c>
      <c r="G48" s="10">
        <v>89.433000000000007</v>
      </c>
      <c r="H48" s="10">
        <v>42.277999999999999</v>
      </c>
      <c r="I48" s="10">
        <v>28.855</v>
      </c>
      <c r="J48" s="10">
        <v>48.478000000000002</v>
      </c>
      <c r="K48" s="10">
        <v>55.122</v>
      </c>
      <c r="L48" s="10">
        <v>48.951999999999998</v>
      </c>
      <c r="M48" s="10">
        <v>27.623000000000001</v>
      </c>
      <c r="N48" s="10">
        <v>68.742000000000004</v>
      </c>
      <c r="O48" s="10">
        <v>58.762</v>
      </c>
      <c r="P48" s="10">
        <v>68.775000000000006</v>
      </c>
      <c r="Q48" s="10">
        <v>61.722000000000001</v>
      </c>
      <c r="R48" s="10">
        <v>101.044</v>
      </c>
      <c r="S48" s="10">
        <v>70.05</v>
      </c>
      <c r="T48" s="10">
        <v>66.792000000000002</v>
      </c>
      <c r="U48" s="10">
        <v>52.420999999999999</v>
      </c>
      <c r="V48" s="10">
        <v>27.646000000000001</v>
      </c>
      <c r="W48" s="10">
        <v>40.707999999999998</v>
      </c>
      <c r="X48" s="10">
        <v>32.427999999999997</v>
      </c>
      <c r="Y48" s="10">
        <v>60.259</v>
      </c>
      <c r="Z48" s="10">
        <v>54.984000000000002</v>
      </c>
      <c r="AA48" s="10">
        <v>64.578000000000003</v>
      </c>
      <c r="AB48" s="10">
        <v>58.548000000000002</v>
      </c>
      <c r="AC48" s="10">
        <v>47.878</v>
      </c>
      <c r="AD48" s="10">
        <v>60.512999999999998</v>
      </c>
      <c r="AE48" s="127">
        <v>39.305999999999997</v>
      </c>
      <c r="AF48" s="10">
        <v>86.656999999999996</v>
      </c>
      <c r="AG48" s="10">
        <v>38.798000000000002</v>
      </c>
      <c r="AH48" s="10">
        <v>54.41</v>
      </c>
      <c r="AI48" s="173">
        <v>130.05500000000001</v>
      </c>
      <c r="AJ48" s="173">
        <v>46.850999999999999</v>
      </c>
      <c r="AK48" s="173">
        <v>42.118000000000002</v>
      </c>
      <c r="AL48" s="173">
        <v>167.25800000000001</v>
      </c>
      <c r="AM48" s="173">
        <v>108.78400000000001</v>
      </c>
      <c r="AN48" s="173"/>
      <c r="AO48" s="173"/>
      <c r="AP48" s="173"/>
      <c r="AQ48" s="173"/>
      <c r="AR48" s="173"/>
      <c r="AS48" s="173"/>
      <c r="AT48" s="173"/>
      <c r="AU48" s="173"/>
      <c r="AV48" s="173"/>
      <c r="AW48" s="173"/>
      <c r="AX48" s="173"/>
      <c r="AY48" s="173"/>
    </row>
    <row r="49" spans="1:1005" ht="15" x14ac:dyDescent="0.25">
      <c r="A49" s="186">
        <v>44501</v>
      </c>
      <c r="B49" s="156"/>
      <c r="C49" s="156"/>
      <c r="D49" s="157">
        <v>51.13</v>
      </c>
      <c r="E49" s="10">
        <v>65.802000000000007</v>
      </c>
      <c r="F49" s="10">
        <v>62.118000000000002</v>
      </c>
      <c r="G49" s="10">
        <v>80.070999999999998</v>
      </c>
      <c r="H49" s="10">
        <v>46.820999999999998</v>
      </c>
      <c r="I49" s="10">
        <v>37.58</v>
      </c>
      <c r="J49" s="10">
        <v>47.094000000000001</v>
      </c>
      <c r="K49" s="10">
        <v>52.234000000000002</v>
      </c>
      <c r="L49" s="10">
        <v>58.518999999999998</v>
      </c>
      <c r="M49" s="10">
        <v>34.409999999999997</v>
      </c>
      <c r="N49" s="10">
        <v>62.18</v>
      </c>
      <c r="O49" s="10">
        <v>49.843000000000004</v>
      </c>
      <c r="P49" s="10">
        <v>65.435000000000002</v>
      </c>
      <c r="Q49" s="10">
        <v>67.747</v>
      </c>
      <c r="R49" s="10">
        <v>74.676000000000002</v>
      </c>
      <c r="S49" s="10">
        <v>62.887</v>
      </c>
      <c r="T49" s="10">
        <v>62.953000000000003</v>
      </c>
      <c r="U49" s="10">
        <v>46.831000000000003</v>
      </c>
      <c r="V49" s="10">
        <v>40.869</v>
      </c>
      <c r="W49" s="10">
        <v>37.279000000000003</v>
      </c>
      <c r="X49" s="10">
        <v>37.584000000000003</v>
      </c>
      <c r="Y49" s="10">
        <v>79.513000000000005</v>
      </c>
      <c r="Z49" s="10">
        <v>54.743000000000002</v>
      </c>
      <c r="AA49" s="10">
        <v>54.344999999999999</v>
      </c>
      <c r="AB49" s="10">
        <v>47.953000000000003</v>
      </c>
      <c r="AC49" s="10">
        <v>52.743000000000002</v>
      </c>
      <c r="AD49" s="10">
        <v>62.055999999999997</v>
      </c>
      <c r="AE49" s="127">
        <v>45.947000000000003</v>
      </c>
      <c r="AF49" s="10">
        <v>77.116</v>
      </c>
      <c r="AG49" s="10">
        <v>52.411999999999999</v>
      </c>
      <c r="AH49" s="10">
        <v>41.697000000000003</v>
      </c>
      <c r="AI49" s="173">
        <v>73.664000000000001</v>
      </c>
      <c r="AJ49" s="173">
        <v>49.968000000000004</v>
      </c>
      <c r="AK49" s="173">
        <v>49.63</v>
      </c>
      <c r="AL49" s="173">
        <v>86.710999999999999</v>
      </c>
      <c r="AM49" s="173">
        <v>90.046999999999997</v>
      </c>
      <c r="AN49" s="173"/>
      <c r="AO49" s="173"/>
      <c r="AP49" s="173"/>
      <c r="AQ49" s="173"/>
      <c r="AR49" s="173"/>
      <c r="AS49" s="173"/>
      <c r="AT49" s="173"/>
      <c r="AU49" s="173"/>
      <c r="AV49" s="173"/>
      <c r="AW49" s="173"/>
      <c r="AX49" s="173"/>
      <c r="AY49" s="173"/>
    </row>
    <row r="50" spans="1:1005" ht="15" x14ac:dyDescent="0.25">
      <c r="A50" s="186">
        <v>44531</v>
      </c>
      <c r="B50" s="156"/>
      <c r="C50" s="156"/>
      <c r="D50" s="157">
        <v>34.85</v>
      </c>
      <c r="E50" s="10">
        <v>55.997</v>
      </c>
      <c r="F50" s="10">
        <v>45.976999999999997</v>
      </c>
      <c r="G50" s="10">
        <v>66.277000000000001</v>
      </c>
      <c r="H50" s="10">
        <v>43.500999999999998</v>
      </c>
      <c r="I50" s="10">
        <v>33.295000000000002</v>
      </c>
      <c r="J50" s="10">
        <v>41.552</v>
      </c>
      <c r="K50" s="10">
        <v>40.706000000000003</v>
      </c>
      <c r="L50" s="10">
        <v>49.542000000000002</v>
      </c>
      <c r="M50" s="10">
        <v>29.907</v>
      </c>
      <c r="N50" s="10">
        <v>52.79</v>
      </c>
      <c r="O50" s="10">
        <v>38.664999999999999</v>
      </c>
      <c r="P50" s="10">
        <v>65.043999999999997</v>
      </c>
      <c r="Q50" s="10">
        <v>64.069000000000003</v>
      </c>
      <c r="R50" s="10">
        <v>62.069000000000003</v>
      </c>
      <c r="S50" s="10">
        <v>56.317999999999998</v>
      </c>
      <c r="T50" s="10">
        <v>56.64</v>
      </c>
      <c r="U50" s="10">
        <v>37.834000000000003</v>
      </c>
      <c r="V50" s="10">
        <v>32.896000000000001</v>
      </c>
      <c r="W50" s="10">
        <v>30.847999999999999</v>
      </c>
      <c r="X50" s="10">
        <v>32.578000000000003</v>
      </c>
      <c r="Y50" s="10">
        <v>47.567999999999998</v>
      </c>
      <c r="Z50" s="10">
        <v>49.241999999999997</v>
      </c>
      <c r="AA50" s="10">
        <v>46.295999999999999</v>
      </c>
      <c r="AB50" s="10">
        <v>34.307000000000002</v>
      </c>
      <c r="AC50" s="10">
        <v>43.667999999999999</v>
      </c>
      <c r="AD50" s="10">
        <v>50.691000000000003</v>
      </c>
      <c r="AE50" s="127">
        <v>40.159999999999997</v>
      </c>
      <c r="AF50" s="10">
        <v>66.033000000000001</v>
      </c>
      <c r="AG50" s="10">
        <v>42.741999999999997</v>
      </c>
      <c r="AH50" s="10">
        <v>32.084000000000003</v>
      </c>
      <c r="AI50" s="173">
        <v>57.351999999999997</v>
      </c>
      <c r="AJ50" s="173">
        <v>46.527000000000001</v>
      </c>
      <c r="AK50" s="173">
        <v>43.548999999999999</v>
      </c>
      <c r="AL50" s="173">
        <v>68.734999999999999</v>
      </c>
      <c r="AM50" s="173">
        <v>72.492000000000004</v>
      </c>
      <c r="AN50" s="173"/>
      <c r="AO50" s="173"/>
      <c r="AP50" s="173"/>
      <c r="AQ50" s="173"/>
      <c r="AR50" s="173"/>
      <c r="AS50" s="173"/>
      <c r="AT50" s="173"/>
      <c r="AU50" s="173"/>
      <c r="AV50" s="173"/>
      <c r="AW50" s="173"/>
      <c r="AX50" s="173"/>
      <c r="AY50" s="173"/>
    </row>
    <row r="51" spans="1:1005" ht="15" x14ac:dyDescent="0.25">
      <c r="A51" s="186">
        <v>44562</v>
      </c>
      <c r="B51" s="156"/>
      <c r="C51" s="156"/>
      <c r="D51" s="157">
        <v>40.340000000000003</v>
      </c>
      <c r="E51" s="10">
        <v>49.941000000000003</v>
      </c>
      <c r="F51" s="10">
        <v>40.585000000000001</v>
      </c>
      <c r="G51" s="10">
        <v>57.116</v>
      </c>
      <c r="H51" s="10">
        <v>35.999000000000002</v>
      </c>
      <c r="I51" s="10">
        <v>28.015000000000001</v>
      </c>
      <c r="J51" s="10">
        <v>37.177999999999997</v>
      </c>
      <c r="K51" s="10">
        <v>34.302</v>
      </c>
      <c r="L51" s="10">
        <v>42.892000000000003</v>
      </c>
      <c r="M51" s="10">
        <v>27.300999999999998</v>
      </c>
      <c r="N51" s="10">
        <v>47.783000000000001</v>
      </c>
      <c r="O51" s="10">
        <v>35.905000000000001</v>
      </c>
      <c r="P51" s="10">
        <v>54.898000000000003</v>
      </c>
      <c r="Q51" s="10">
        <v>78.242000000000004</v>
      </c>
      <c r="R51" s="10">
        <v>54.784999999999997</v>
      </c>
      <c r="S51" s="10">
        <v>49.664999999999999</v>
      </c>
      <c r="T51" s="10">
        <v>51.305999999999997</v>
      </c>
      <c r="U51" s="10">
        <v>33.6</v>
      </c>
      <c r="V51" s="10">
        <v>27.951000000000001</v>
      </c>
      <c r="W51" s="10">
        <v>27.701000000000001</v>
      </c>
      <c r="X51" s="10">
        <v>29.594999999999999</v>
      </c>
      <c r="Y51" s="10">
        <v>41.994</v>
      </c>
      <c r="Z51" s="10">
        <v>49.929000000000002</v>
      </c>
      <c r="AA51" s="10">
        <v>43.191000000000003</v>
      </c>
      <c r="AB51" s="10">
        <v>28.803000000000001</v>
      </c>
      <c r="AC51" s="10">
        <v>40.424999999999997</v>
      </c>
      <c r="AD51" s="10">
        <v>44.484000000000002</v>
      </c>
      <c r="AE51" s="127">
        <v>36.966999999999999</v>
      </c>
      <c r="AF51" s="10">
        <v>61.250999999999998</v>
      </c>
      <c r="AG51" s="10">
        <v>35.744</v>
      </c>
      <c r="AH51" s="10">
        <v>28.942</v>
      </c>
      <c r="AI51" s="173">
        <v>53.369</v>
      </c>
      <c r="AJ51" s="173">
        <v>49.790999999999997</v>
      </c>
      <c r="AK51" s="173">
        <v>38.56</v>
      </c>
      <c r="AL51" s="173">
        <v>63.651000000000003</v>
      </c>
      <c r="AM51" s="173">
        <v>64.100999999999999</v>
      </c>
      <c r="AN51" s="173"/>
      <c r="AO51" s="173"/>
      <c r="AP51" s="173"/>
      <c r="AQ51" s="173"/>
      <c r="AR51" s="173"/>
      <c r="AS51" s="173"/>
      <c r="AT51" s="173"/>
      <c r="AU51" s="173"/>
      <c r="AV51" s="173"/>
      <c r="AW51" s="173"/>
      <c r="AX51" s="173"/>
      <c r="AY51" s="173"/>
    </row>
    <row r="52" spans="1:1005" ht="15" x14ac:dyDescent="0.25">
      <c r="A52" s="186">
        <v>44593</v>
      </c>
      <c r="B52" s="156"/>
      <c r="C52" s="156"/>
      <c r="D52" s="157">
        <v>44.54</v>
      </c>
      <c r="E52" s="10">
        <v>47.210999999999999</v>
      </c>
      <c r="F52" s="10">
        <v>102.863</v>
      </c>
      <c r="G52" s="10">
        <v>55.819000000000003</v>
      </c>
      <c r="H52" s="10">
        <v>35.292999999999999</v>
      </c>
      <c r="I52" s="10">
        <v>30.657</v>
      </c>
      <c r="J52" s="10">
        <v>34.75</v>
      </c>
      <c r="K52" s="10">
        <v>40.094999999999999</v>
      </c>
      <c r="L52" s="10">
        <v>42.354999999999997</v>
      </c>
      <c r="M52" s="10">
        <v>29.167000000000002</v>
      </c>
      <c r="N52" s="10">
        <v>45.247</v>
      </c>
      <c r="O52" s="10">
        <v>52.868000000000002</v>
      </c>
      <c r="P52" s="10">
        <v>65.959000000000003</v>
      </c>
      <c r="Q52" s="10">
        <v>60.268000000000001</v>
      </c>
      <c r="R52" s="10">
        <v>50.853000000000002</v>
      </c>
      <c r="S52" s="10">
        <v>49.192999999999998</v>
      </c>
      <c r="T52" s="10">
        <v>55.374000000000002</v>
      </c>
      <c r="U52" s="10">
        <v>33.542999999999999</v>
      </c>
      <c r="V52" s="10">
        <v>28.599</v>
      </c>
      <c r="W52" s="10">
        <v>40.027000000000001</v>
      </c>
      <c r="X52" s="10">
        <v>31.465</v>
      </c>
      <c r="Y52" s="10">
        <v>41.204000000000001</v>
      </c>
      <c r="Z52" s="10">
        <v>46.414000000000001</v>
      </c>
      <c r="AA52" s="10">
        <v>46.212000000000003</v>
      </c>
      <c r="AB52" s="10">
        <v>28.515000000000001</v>
      </c>
      <c r="AC52" s="10">
        <v>40.622</v>
      </c>
      <c r="AD52" s="10">
        <v>41.848999999999997</v>
      </c>
      <c r="AE52" s="127">
        <v>37.884</v>
      </c>
      <c r="AF52" s="10">
        <v>58.162999999999997</v>
      </c>
      <c r="AG52" s="10">
        <v>35.677999999999997</v>
      </c>
      <c r="AH52" s="10">
        <v>39.155000000000001</v>
      </c>
      <c r="AI52" s="173">
        <v>62.988</v>
      </c>
      <c r="AJ52" s="173">
        <v>45.488</v>
      </c>
      <c r="AK52" s="173">
        <v>43.329000000000001</v>
      </c>
      <c r="AL52" s="173">
        <v>61.36</v>
      </c>
      <c r="AM52" s="173">
        <v>58.46</v>
      </c>
      <c r="AN52" s="173"/>
      <c r="AO52" s="173"/>
      <c r="AP52" s="173"/>
      <c r="AQ52" s="173"/>
      <c r="AR52" s="173"/>
      <c r="AS52" s="173"/>
      <c r="AT52" s="173"/>
      <c r="AU52" s="173"/>
      <c r="AV52" s="173"/>
      <c r="AW52" s="173"/>
      <c r="AX52" s="173"/>
      <c r="AY52" s="173"/>
    </row>
    <row r="53" spans="1:1005" ht="15" x14ac:dyDescent="0.25">
      <c r="A53" s="186">
        <v>44621</v>
      </c>
      <c r="B53" s="156"/>
      <c r="C53" s="156"/>
      <c r="D53" s="157">
        <v>102.32</v>
      </c>
      <c r="E53" s="10">
        <v>75.715999999999994</v>
      </c>
      <c r="F53" s="10">
        <v>214.63399999999999</v>
      </c>
      <c r="G53" s="10">
        <v>86.536000000000001</v>
      </c>
      <c r="H53" s="10">
        <v>78.991</v>
      </c>
      <c r="I53" s="10">
        <v>106.41</v>
      </c>
      <c r="J53" s="10">
        <v>74.239999999999995</v>
      </c>
      <c r="K53" s="10">
        <v>60.893999999999998</v>
      </c>
      <c r="L53" s="10">
        <v>118.99299999999999</v>
      </c>
      <c r="M53" s="10">
        <v>92.581999999999994</v>
      </c>
      <c r="N53" s="10">
        <v>109.02</v>
      </c>
      <c r="O53" s="10">
        <v>114.66200000000001</v>
      </c>
      <c r="P53" s="10">
        <v>100.961</v>
      </c>
      <c r="Q53" s="10">
        <v>117.318</v>
      </c>
      <c r="R53" s="10">
        <v>98.596999999999994</v>
      </c>
      <c r="S53" s="10">
        <v>88.968999999999994</v>
      </c>
      <c r="T53" s="10">
        <v>81.031000000000006</v>
      </c>
      <c r="U53" s="10">
        <v>69.471000000000004</v>
      </c>
      <c r="V53" s="10">
        <v>53.372999999999998</v>
      </c>
      <c r="W53" s="10">
        <v>65.91</v>
      </c>
      <c r="X53" s="10">
        <v>95.64</v>
      </c>
      <c r="Y53" s="10">
        <v>88.465000000000003</v>
      </c>
      <c r="Z53" s="10">
        <v>74.012</v>
      </c>
      <c r="AA53" s="10">
        <v>103.619</v>
      </c>
      <c r="AB53" s="10">
        <v>50.341999999999999</v>
      </c>
      <c r="AC53" s="10">
        <v>81.003</v>
      </c>
      <c r="AD53" s="10">
        <v>67.221000000000004</v>
      </c>
      <c r="AE53" s="127">
        <v>65.53</v>
      </c>
      <c r="AF53" s="10">
        <v>112.681</v>
      </c>
      <c r="AG53" s="10">
        <v>69.009</v>
      </c>
      <c r="AH53" s="10">
        <v>70.736999999999995</v>
      </c>
      <c r="AI53" s="173">
        <v>106.77</v>
      </c>
      <c r="AJ53" s="173">
        <v>78.265000000000001</v>
      </c>
      <c r="AK53" s="173">
        <v>82.741</v>
      </c>
      <c r="AL53" s="173">
        <v>117.169</v>
      </c>
      <c r="AM53" s="173">
        <v>84.379000000000005</v>
      </c>
      <c r="AN53" s="173"/>
      <c r="AO53" s="173"/>
      <c r="AP53" s="173"/>
      <c r="AQ53" s="173"/>
      <c r="AR53" s="173"/>
      <c r="AS53" s="173"/>
      <c r="AT53" s="173"/>
      <c r="AU53" s="173"/>
      <c r="AV53" s="173"/>
      <c r="AW53" s="173"/>
      <c r="AX53" s="173"/>
      <c r="AY53" s="173"/>
    </row>
    <row r="54" spans="1:1005" ht="15" x14ac:dyDescent="0.25">
      <c r="A54" s="186">
        <v>44652</v>
      </c>
      <c r="B54" s="156"/>
      <c r="C54" s="156"/>
      <c r="D54" s="157">
        <v>133.5</v>
      </c>
      <c r="E54" s="10">
        <v>150.416</v>
      </c>
      <c r="F54" s="10">
        <v>338.45299999999997</v>
      </c>
      <c r="G54" s="10">
        <v>145.71899999999999</v>
      </c>
      <c r="H54" s="10">
        <v>124.215</v>
      </c>
      <c r="I54" s="10">
        <v>158.97300000000001</v>
      </c>
      <c r="J54" s="10">
        <v>130.232</v>
      </c>
      <c r="K54" s="10">
        <v>83.674999999999997</v>
      </c>
      <c r="L54" s="10">
        <v>118.94499999999999</v>
      </c>
      <c r="M54" s="10">
        <v>162.29300000000001</v>
      </c>
      <c r="N54" s="10">
        <v>138.749</v>
      </c>
      <c r="O54" s="10">
        <v>97.891999999999996</v>
      </c>
      <c r="P54" s="10">
        <v>157.06100000000001</v>
      </c>
      <c r="Q54" s="10">
        <v>142.339</v>
      </c>
      <c r="R54" s="10">
        <v>165.35300000000001</v>
      </c>
      <c r="S54" s="10">
        <v>109.592</v>
      </c>
      <c r="T54" s="10">
        <v>116.65300000000001</v>
      </c>
      <c r="U54" s="10">
        <v>105.629</v>
      </c>
      <c r="V54" s="10">
        <v>86.191999999999993</v>
      </c>
      <c r="W54" s="10">
        <v>92.894999999999996</v>
      </c>
      <c r="X54" s="10">
        <v>154.21600000000001</v>
      </c>
      <c r="Y54" s="10">
        <v>128.00299999999999</v>
      </c>
      <c r="Z54" s="10">
        <v>138.232</v>
      </c>
      <c r="AA54" s="10">
        <v>103.964</v>
      </c>
      <c r="AB54" s="10">
        <v>54.844999999999999</v>
      </c>
      <c r="AC54" s="10">
        <v>123.28</v>
      </c>
      <c r="AD54" s="10">
        <v>87.378</v>
      </c>
      <c r="AE54" s="127">
        <v>199.15199999999999</v>
      </c>
      <c r="AF54" s="10">
        <v>191.75399999999999</v>
      </c>
      <c r="AG54" s="10">
        <v>73.846000000000004</v>
      </c>
      <c r="AH54" s="10">
        <v>93.391000000000005</v>
      </c>
      <c r="AI54" s="173">
        <v>111.104</v>
      </c>
      <c r="AJ54" s="173">
        <v>90.43</v>
      </c>
      <c r="AK54" s="173">
        <v>99.320999999999998</v>
      </c>
      <c r="AL54" s="173">
        <v>172.04400000000001</v>
      </c>
      <c r="AM54" s="173">
        <v>154.559</v>
      </c>
      <c r="AN54" s="173"/>
      <c r="AO54" s="173"/>
      <c r="AP54" s="173"/>
      <c r="AQ54" s="173"/>
      <c r="AR54" s="173"/>
      <c r="AS54" s="173"/>
      <c r="AT54" s="173"/>
      <c r="AU54" s="173"/>
      <c r="AV54" s="173"/>
      <c r="AW54" s="173"/>
      <c r="AX54" s="173"/>
      <c r="AY54" s="173"/>
    </row>
    <row r="55" spans="1:1005" ht="15" x14ac:dyDescent="0.25">
      <c r="A55" s="186">
        <v>44682</v>
      </c>
      <c r="B55" s="156"/>
      <c r="C55" s="156"/>
      <c r="D55" s="157">
        <v>245.16</v>
      </c>
      <c r="E55" s="10">
        <v>360.75900000000001</v>
      </c>
      <c r="F55" s="10">
        <v>517.46</v>
      </c>
      <c r="G55" s="10">
        <v>392.28399999999999</v>
      </c>
      <c r="H55" s="10">
        <v>167.93</v>
      </c>
      <c r="I55" s="10">
        <v>172.172</v>
      </c>
      <c r="J55" s="10">
        <v>105.50700000000001</v>
      </c>
      <c r="K55" s="10">
        <v>130.196</v>
      </c>
      <c r="L55" s="10">
        <v>193.815</v>
      </c>
      <c r="M55" s="10">
        <v>322.30200000000002</v>
      </c>
      <c r="N55" s="10">
        <v>241.684</v>
      </c>
      <c r="O55" s="10">
        <v>156.91200000000001</v>
      </c>
      <c r="P55" s="10">
        <v>243.011</v>
      </c>
      <c r="Q55" s="10">
        <v>481.678</v>
      </c>
      <c r="R55" s="10">
        <v>262.22899999999998</v>
      </c>
      <c r="S55" s="10">
        <v>344.57100000000003</v>
      </c>
      <c r="T55" s="10">
        <v>199.38300000000001</v>
      </c>
      <c r="U55" s="10">
        <v>178.15600000000001</v>
      </c>
      <c r="V55" s="10">
        <v>63.110999999999997</v>
      </c>
      <c r="W55" s="10">
        <v>79.396000000000001</v>
      </c>
      <c r="X55" s="10">
        <v>132.251</v>
      </c>
      <c r="Y55" s="10">
        <v>272.65100000000001</v>
      </c>
      <c r="Z55" s="10">
        <v>296.572</v>
      </c>
      <c r="AA55" s="10">
        <v>219.524</v>
      </c>
      <c r="AB55" s="10">
        <v>131.86699999999999</v>
      </c>
      <c r="AC55" s="10">
        <v>199.608</v>
      </c>
      <c r="AD55" s="10">
        <v>66.445999999999998</v>
      </c>
      <c r="AE55" s="127">
        <v>336.25400000000002</v>
      </c>
      <c r="AF55" s="10">
        <v>243.59200000000001</v>
      </c>
      <c r="AG55" s="10">
        <v>101.50700000000001</v>
      </c>
      <c r="AH55" s="10">
        <v>202.08500000000001</v>
      </c>
      <c r="AI55" s="173">
        <v>237.41399999999999</v>
      </c>
      <c r="AJ55" s="173">
        <v>152.09700000000001</v>
      </c>
      <c r="AK55" s="173">
        <v>309.04500000000002</v>
      </c>
      <c r="AL55" s="173">
        <v>402.62299999999999</v>
      </c>
      <c r="AM55" s="173">
        <v>389.03800000000001</v>
      </c>
      <c r="AN55" s="173"/>
      <c r="AO55" s="173"/>
      <c r="AP55" s="173"/>
      <c r="AQ55" s="173"/>
      <c r="AR55" s="173"/>
      <c r="AS55" s="173"/>
      <c r="AT55" s="173"/>
      <c r="AU55" s="173"/>
      <c r="AV55" s="173"/>
      <c r="AW55" s="173"/>
      <c r="AX55" s="173"/>
      <c r="AY55" s="173"/>
    </row>
    <row r="56" spans="1:1005" ht="15" x14ac:dyDescent="0.25">
      <c r="A56" s="186">
        <v>44713</v>
      </c>
      <c r="B56" s="156"/>
      <c r="C56" s="156"/>
      <c r="D56" s="157">
        <v>389.71</v>
      </c>
      <c r="E56" s="10">
        <v>286.601</v>
      </c>
      <c r="F56" s="10">
        <v>1124.83</v>
      </c>
      <c r="G56" s="10">
        <v>285.44400000000002</v>
      </c>
      <c r="H56" s="10">
        <v>187.33799999999999</v>
      </c>
      <c r="I56" s="10">
        <v>279.73399999999998</v>
      </c>
      <c r="J56" s="10">
        <v>299.12799999999999</v>
      </c>
      <c r="K56" s="10">
        <v>479.00299999999999</v>
      </c>
      <c r="L56" s="10">
        <v>87.477999999999994</v>
      </c>
      <c r="M56" s="10">
        <v>498.32299999999998</v>
      </c>
      <c r="N56" s="10">
        <v>210.59399999999999</v>
      </c>
      <c r="O56" s="10">
        <v>600.09299999999996</v>
      </c>
      <c r="P56" s="10">
        <v>697.84900000000005</v>
      </c>
      <c r="Q56" s="10">
        <v>877.65800000000002</v>
      </c>
      <c r="R56" s="10">
        <v>483.54399999999998</v>
      </c>
      <c r="S56" s="10">
        <v>772.22199999999998</v>
      </c>
      <c r="T56" s="10">
        <v>264.51</v>
      </c>
      <c r="U56" s="10">
        <v>166.78100000000001</v>
      </c>
      <c r="V56" s="10">
        <v>204.477</v>
      </c>
      <c r="W56" s="10">
        <v>273.29399999999998</v>
      </c>
      <c r="X56" s="10">
        <v>258.61</v>
      </c>
      <c r="Y56" s="10">
        <v>477.7</v>
      </c>
      <c r="Z56" s="10">
        <v>349.108</v>
      </c>
      <c r="AA56" s="10">
        <v>88.352999999999994</v>
      </c>
      <c r="AB56" s="10">
        <v>334.45800000000003</v>
      </c>
      <c r="AC56" s="10">
        <v>554.90200000000004</v>
      </c>
      <c r="AD56" s="10">
        <v>291.50400000000002</v>
      </c>
      <c r="AE56" s="127">
        <v>671.59699999999998</v>
      </c>
      <c r="AF56" s="10">
        <v>229.02699999999999</v>
      </c>
      <c r="AG56" s="10">
        <v>114.062</v>
      </c>
      <c r="AH56" s="10">
        <v>514.40800000000002</v>
      </c>
      <c r="AI56" s="173">
        <v>367.66899999999998</v>
      </c>
      <c r="AJ56" s="173">
        <v>230.988</v>
      </c>
      <c r="AK56" s="173">
        <v>586.43899999999996</v>
      </c>
      <c r="AL56" s="173">
        <v>1011.046</v>
      </c>
      <c r="AM56" s="173">
        <v>588.01099999999997</v>
      </c>
      <c r="AN56" s="173"/>
      <c r="AO56" s="173"/>
      <c r="AP56" s="173"/>
      <c r="AQ56" s="173"/>
      <c r="AR56" s="173"/>
      <c r="AS56" s="173"/>
      <c r="AT56" s="173"/>
      <c r="AU56" s="173"/>
      <c r="AV56" s="173"/>
      <c r="AW56" s="173"/>
      <c r="AX56" s="173"/>
      <c r="AY56" s="173"/>
    </row>
    <row r="57" spans="1:1005" ht="15" x14ac:dyDescent="0.25">
      <c r="A57" s="186">
        <v>44743</v>
      </c>
      <c r="B57" s="156"/>
      <c r="C57" s="156"/>
      <c r="D57" s="157">
        <v>210.17</v>
      </c>
      <c r="E57" s="10">
        <v>105.60299999999999</v>
      </c>
      <c r="F57" s="10">
        <v>375.19400000000002</v>
      </c>
      <c r="G57" s="10">
        <v>104.06100000000001</v>
      </c>
      <c r="H57" s="10">
        <v>33.573999999999998</v>
      </c>
      <c r="I57" s="10">
        <v>162.261</v>
      </c>
      <c r="J57" s="10">
        <v>199.79499999999999</v>
      </c>
      <c r="K57" s="10">
        <v>222.28100000000001</v>
      </c>
      <c r="L57" s="10">
        <v>44.853999999999999</v>
      </c>
      <c r="M57" s="10">
        <v>277.83999999999997</v>
      </c>
      <c r="N57" s="10">
        <v>42.164999999999999</v>
      </c>
      <c r="O57" s="10">
        <v>606.43799999999999</v>
      </c>
      <c r="P57" s="10">
        <v>336.81700000000001</v>
      </c>
      <c r="Q57" s="10">
        <v>357.98500000000001</v>
      </c>
      <c r="R57" s="10">
        <v>459.54</v>
      </c>
      <c r="S57" s="10">
        <v>421.48899999999998</v>
      </c>
      <c r="T57" s="10">
        <v>81.106999999999999</v>
      </c>
      <c r="U57" s="10">
        <v>43.487000000000002</v>
      </c>
      <c r="V57" s="10">
        <v>92.036000000000001</v>
      </c>
      <c r="W57" s="10">
        <v>109.126</v>
      </c>
      <c r="X57" s="10">
        <v>195.66800000000001</v>
      </c>
      <c r="Y57" s="10">
        <v>320.27</v>
      </c>
      <c r="Z57" s="10">
        <v>90.421000000000006</v>
      </c>
      <c r="AA57" s="10">
        <v>13.711</v>
      </c>
      <c r="AB57" s="10">
        <v>256.971</v>
      </c>
      <c r="AC57" s="10">
        <v>408.53100000000001</v>
      </c>
      <c r="AD57" s="10">
        <v>229.23400000000001</v>
      </c>
      <c r="AE57" s="127">
        <v>845.04700000000003</v>
      </c>
      <c r="AF57" s="10">
        <v>90.566999999999993</v>
      </c>
      <c r="AG57" s="10">
        <v>43.024999999999999</v>
      </c>
      <c r="AH57" s="10">
        <v>311.33699999999999</v>
      </c>
      <c r="AI57" s="173">
        <v>164.4</v>
      </c>
      <c r="AJ57" s="173">
        <v>86.423000000000002</v>
      </c>
      <c r="AK57" s="173">
        <v>546.36900000000003</v>
      </c>
      <c r="AL57" s="173">
        <v>576.16300000000001</v>
      </c>
      <c r="AM57" s="173">
        <v>309.13799999999998</v>
      </c>
      <c r="AN57" s="173"/>
      <c r="AO57" s="173"/>
      <c r="AP57" s="173"/>
      <c r="AQ57" s="173"/>
      <c r="AR57" s="173"/>
      <c r="AS57" s="173"/>
      <c r="AT57" s="173"/>
      <c r="AU57" s="173"/>
      <c r="AV57" s="173"/>
      <c r="AW57" s="173"/>
      <c r="AX57" s="173"/>
      <c r="AY57" s="173"/>
    </row>
    <row r="58" spans="1:1005" ht="15" x14ac:dyDescent="0.25">
      <c r="A58" s="186">
        <v>44774</v>
      </c>
      <c r="B58" s="156"/>
      <c r="C58" s="156"/>
      <c r="D58" s="157">
        <v>88.63</v>
      </c>
      <c r="E58" s="10">
        <v>55.386000000000003</v>
      </c>
      <c r="F58" s="10">
        <v>132.65700000000001</v>
      </c>
      <c r="G58" s="10">
        <v>73.478999999999999</v>
      </c>
      <c r="H58" s="10">
        <v>30.838000000000001</v>
      </c>
      <c r="I58" s="10">
        <v>68.793000000000006</v>
      </c>
      <c r="J58" s="10">
        <v>64.825000000000003</v>
      </c>
      <c r="K58" s="10">
        <v>96.491</v>
      </c>
      <c r="L58" s="10">
        <v>28.341999999999999</v>
      </c>
      <c r="M58" s="10">
        <v>208.53200000000001</v>
      </c>
      <c r="N58" s="10">
        <v>36.441000000000003</v>
      </c>
      <c r="O58" s="10">
        <v>191.852</v>
      </c>
      <c r="P58" s="10">
        <v>105.892</v>
      </c>
      <c r="Q58" s="10">
        <v>175.02099999999999</v>
      </c>
      <c r="R58" s="10">
        <v>151.83799999999999</v>
      </c>
      <c r="S58" s="10">
        <v>141.21199999999999</v>
      </c>
      <c r="T58" s="10">
        <v>44.548000000000002</v>
      </c>
      <c r="U58" s="10">
        <v>27.215</v>
      </c>
      <c r="V58" s="10">
        <v>38.630000000000003</v>
      </c>
      <c r="W58" s="10">
        <v>43.210999999999999</v>
      </c>
      <c r="X58" s="10">
        <v>75.257000000000005</v>
      </c>
      <c r="Y58" s="10">
        <v>100.161</v>
      </c>
      <c r="Z58" s="10">
        <v>51.683</v>
      </c>
      <c r="AA58" s="10">
        <v>32.732999999999997</v>
      </c>
      <c r="AB58" s="10">
        <v>74.293000000000006</v>
      </c>
      <c r="AC58" s="10">
        <v>127.258</v>
      </c>
      <c r="AD58" s="10">
        <v>71.948999999999998</v>
      </c>
      <c r="AE58" s="127">
        <v>225.83799999999999</v>
      </c>
      <c r="AF58" s="10">
        <v>45.445999999999998</v>
      </c>
      <c r="AG58" s="10">
        <v>27.574000000000002</v>
      </c>
      <c r="AH58" s="10">
        <v>111.253</v>
      </c>
      <c r="AI58" s="173">
        <v>61.662999999999997</v>
      </c>
      <c r="AJ58" s="173">
        <v>39.405999999999999</v>
      </c>
      <c r="AK58" s="173">
        <v>227.50399999999999</v>
      </c>
      <c r="AL58" s="173">
        <v>203.71100000000001</v>
      </c>
      <c r="AM58" s="173">
        <v>113.93899999999999</v>
      </c>
      <c r="AN58" s="173"/>
      <c r="AO58" s="173"/>
      <c r="AP58" s="173"/>
      <c r="AQ58" s="173"/>
      <c r="AR58" s="173"/>
      <c r="AS58" s="173"/>
      <c r="AT58" s="173"/>
      <c r="AU58" s="173"/>
      <c r="AV58" s="173"/>
      <c r="AW58" s="173"/>
      <c r="AX58" s="173"/>
      <c r="AY58" s="173"/>
    </row>
    <row r="59" spans="1:1005" ht="15" x14ac:dyDescent="0.25">
      <c r="A59" s="186">
        <v>44805</v>
      </c>
      <c r="B59" s="156"/>
      <c r="C59" s="156"/>
      <c r="D59" s="157">
        <v>55.11</v>
      </c>
      <c r="E59" s="10">
        <v>54.63</v>
      </c>
      <c r="F59" s="10">
        <v>80.873000000000005</v>
      </c>
      <c r="G59" s="10">
        <v>49.472000000000001</v>
      </c>
      <c r="H59" s="10">
        <v>26.596</v>
      </c>
      <c r="I59" s="10">
        <v>50.231999999999999</v>
      </c>
      <c r="J59" s="10">
        <v>42.006999999999998</v>
      </c>
      <c r="K59" s="10">
        <v>73.653000000000006</v>
      </c>
      <c r="L59" s="10">
        <v>28.337</v>
      </c>
      <c r="M59" s="10">
        <v>81.686000000000007</v>
      </c>
      <c r="N59" s="10">
        <v>30.49</v>
      </c>
      <c r="O59" s="10">
        <v>78.295000000000002</v>
      </c>
      <c r="P59" s="10">
        <v>63.695999999999998</v>
      </c>
      <c r="Q59" s="10">
        <v>110.169</v>
      </c>
      <c r="R59" s="10">
        <v>69.105000000000004</v>
      </c>
      <c r="S59" s="10">
        <v>97.935000000000002</v>
      </c>
      <c r="T59" s="10">
        <v>52.344000000000001</v>
      </c>
      <c r="U59" s="10">
        <v>23.42</v>
      </c>
      <c r="V59" s="10">
        <v>35.945999999999998</v>
      </c>
      <c r="W59" s="10">
        <v>39.783000000000001</v>
      </c>
      <c r="X59" s="10">
        <v>60.177999999999997</v>
      </c>
      <c r="Y59" s="10">
        <v>56.027999999999999</v>
      </c>
      <c r="Z59" s="10">
        <v>41.813000000000002</v>
      </c>
      <c r="AA59" s="10">
        <v>29.465</v>
      </c>
      <c r="AB59" s="10">
        <v>56.924999999999997</v>
      </c>
      <c r="AC59" s="10">
        <v>57.9</v>
      </c>
      <c r="AD59" s="10">
        <v>45.933</v>
      </c>
      <c r="AE59" s="127">
        <v>95.947000000000003</v>
      </c>
      <c r="AF59" s="10">
        <v>34.223999999999997</v>
      </c>
      <c r="AG59" s="10">
        <v>31.353000000000002</v>
      </c>
      <c r="AH59" s="10">
        <v>78.040999999999997</v>
      </c>
      <c r="AI59" s="173">
        <v>42.417000000000002</v>
      </c>
      <c r="AJ59" s="173">
        <v>26.334</v>
      </c>
      <c r="AK59" s="173">
        <v>126.32</v>
      </c>
      <c r="AL59" s="173">
        <v>112.748</v>
      </c>
      <c r="AM59" s="173">
        <v>80.820999999999998</v>
      </c>
      <c r="AN59" s="173"/>
      <c r="AO59" s="173"/>
      <c r="AP59" s="173"/>
      <c r="AQ59" s="173"/>
      <c r="AR59" s="173"/>
      <c r="AS59" s="173"/>
      <c r="AT59" s="173"/>
      <c r="AU59" s="173"/>
      <c r="AV59" s="173"/>
      <c r="AW59" s="173"/>
      <c r="AX59" s="173"/>
      <c r="AY59" s="173"/>
    </row>
    <row r="60" spans="1:1005" ht="15" x14ac:dyDescent="0.25">
      <c r="A60" s="186">
        <v>44835</v>
      </c>
      <c r="B60" s="156"/>
      <c r="C60" s="156"/>
      <c r="D60" s="157">
        <v>59.05</v>
      </c>
      <c r="E60" s="10">
        <v>61.171999999999997</v>
      </c>
      <c r="F60" s="10">
        <v>89.641999999999996</v>
      </c>
      <c r="G60" s="10">
        <v>42.372999999999998</v>
      </c>
      <c r="H60" s="10">
        <v>28.919</v>
      </c>
      <c r="I60" s="10">
        <v>48.546999999999997</v>
      </c>
      <c r="J60" s="10">
        <v>55.11</v>
      </c>
      <c r="K60" s="10">
        <v>48.877000000000002</v>
      </c>
      <c r="L60" s="10">
        <v>27.649000000000001</v>
      </c>
      <c r="M60" s="10">
        <v>68.638000000000005</v>
      </c>
      <c r="N60" s="10">
        <v>58.631999999999998</v>
      </c>
      <c r="O60" s="10">
        <v>68.799000000000007</v>
      </c>
      <c r="P60" s="10">
        <v>61.917000000000002</v>
      </c>
      <c r="Q60" s="10">
        <v>101.003</v>
      </c>
      <c r="R60" s="10">
        <v>69.997</v>
      </c>
      <c r="S60" s="10">
        <v>66.784000000000006</v>
      </c>
      <c r="T60" s="10">
        <v>52.500999999999998</v>
      </c>
      <c r="U60" s="10">
        <v>27.661000000000001</v>
      </c>
      <c r="V60" s="10">
        <v>40.679000000000002</v>
      </c>
      <c r="W60" s="10">
        <v>32.360999999999997</v>
      </c>
      <c r="X60" s="10">
        <v>58.93</v>
      </c>
      <c r="Y60" s="10">
        <v>54.862000000000002</v>
      </c>
      <c r="Z60" s="10">
        <v>64.426000000000002</v>
      </c>
      <c r="AA60" s="10">
        <v>58.51</v>
      </c>
      <c r="AB60" s="10">
        <v>48.412999999999997</v>
      </c>
      <c r="AC60" s="10">
        <v>60.448999999999998</v>
      </c>
      <c r="AD60" s="10">
        <v>39.183999999999997</v>
      </c>
      <c r="AE60" s="127">
        <v>86.591999999999999</v>
      </c>
      <c r="AF60" s="10">
        <v>38.655999999999999</v>
      </c>
      <c r="AG60" s="10">
        <v>54.313000000000002</v>
      </c>
      <c r="AH60" s="10">
        <v>130.221</v>
      </c>
      <c r="AI60" s="173">
        <v>46.822000000000003</v>
      </c>
      <c r="AJ60" s="173">
        <v>41.536000000000001</v>
      </c>
      <c r="AK60" s="173">
        <v>167.16499999999999</v>
      </c>
      <c r="AL60" s="173">
        <v>108.72799999999999</v>
      </c>
      <c r="AM60" s="173">
        <v>88.284000000000006</v>
      </c>
      <c r="AN60" s="173"/>
      <c r="AO60" s="173"/>
      <c r="AP60" s="173"/>
      <c r="AQ60" s="173"/>
      <c r="AR60" s="173"/>
      <c r="AS60" s="173"/>
      <c r="AT60" s="173"/>
      <c r="AU60" s="173"/>
      <c r="AV60" s="173"/>
      <c r="AW60" s="173"/>
      <c r="AX60" s="173"/>
      <c r="AY60" s="173"/>
    </row>
    <row r="61" spans="1:1005" ht="15" x14ac:dyDescent="0.25">
      <c r="A61" s="186">
        <v>44866</v>
      </c>
      <c r="B61" s="156"/>
      <c r="C61" s="156"/>
      <c r="D61" s="157">
        <v>51.13</v>
      </c>
      <c r="E61" s="10">
        <v>62.125</v>
      </c>
      <c r="F61" s="10">
        <v>80.251000000000005</v>
      </c>
      <c r="G61" s="10">
        <v>46.911000000000001</v>
      </c>
      <c r="H61" s="10">
        <v>37.515999999999998</v>
      </c>
      <c r="I61" s="10">
        <v>47.158999999999999</v>
      </c>
      <c r="J61" s="10">
        <v>52.225000000000001</v>
      </c>
      <c r="K61" s="10">
        <v>58.451000000000001</v>
      </c>
      <c r="L61" s="10">
        <v>34.268999999999998</v>
      </c>
      <c r="M61" s="10">
        <v>62.093000000000004</v>
      </c>
      <c r="N61" s="10">
        <v>49.734000000000002</v>
      </c>
      <c r="O61" s="10">
        <v>65.456999999999994</v>
      </c>
      <c r="P61" s="10">
        <v>67.433000000000007</v>
      </c>
      <c r="Q61" s="10">
        <v>74.638999999999996</v>
      </c>
      <c r="R61" s="10">
        <v>62.841000000000001</v>
      </c>
      <c r="S61" s="10">
        <v>62.945999999999998</v>
      </c>
      <c r="T61" s="10">
        <v>47.255000000000003</v>
      </c>
      <c r="U61" s="10">
        <v>40.886000000000003</v>
      </c>
      <c r="V61" s="10">
        <v>37.253</v>
      </c>
      <c r="W61" s="10">
        <v>37.518000000000001</v>
      </c>
      <c r="X61" s="10">
        <v>81.055000000000007</v>
      </c>
      <c r="Y61" s="10">
        <v>54.634999999999998</v>
      </c>
      <c r="Z61" s="10">
        <v>54.209000000000003</v>
      </c>
      <c r="AA61" s="10">
        <v>47.918999999999997</v>
      </c>
      <c r="AB61" s="10">
        <v>53.033999999999999</v>
      </c>
      <c r="AC61" s="10">
        <v>61.994</v>
      </c>
      <c r="AD61" s="10">
        <v>45.843000000000004</v>
      </c>
      <c r="AE61" s="127">
        <v>77.06</v>
      </c>
      <c r="AF61" s="10">
        <v>52.427</v>
      </c>
      <c r="AG61" s="10">
        <v>41.616999999999997</v>
      </c>
      <c r="AH61" s="10">
        <v>73.786000000000001</v>
      </c>
      <c r="AI61" s="173">
        <v>49.942999999999998</v>
      </c>
      <c r="AJ61" s="173">
        <v>49.994999999999997</v>
      </c>
      <c r="AK61" s="173">
        <v>86.65</v>
      </c>
      <c r="AL61" s="173">
        <v>89.998000000000005</v>
      </c>
      <c r="AM61" s="173">
        <v>65.728999999999999</v>
      </c>
      <c r="AN61" s="173"/>
      <c r="AO61" s="173"/>
      <c r="AP61" s="173"/>
      <c r="AQ61" s="173"/>
      <c r="AR61" s="173"/>
      <c r="AS61" s="173"/>
      <c r="AT61" s="173"/>
      <c r="AU61" s="173"/>
      <c r="AV61" s="173"/>
      <c r="AW61" s="173"/>
      <c r="AX61" s="173"/>
      <c r="AY61" s="173"/>
    </row>
    <row r="62" spans="1:1005" ht="15" x14ac:dyDescent="0.25">
      <c r="A62" s="186">
        <v>44896</v>
      </c>
      <c r="B62" s="156"/>
      <c r="C62" s="156"/>
      <c r="D62" s="157">
        <v>34.85</v>
      </c>
      <c r="E62" s="10">
        <v>45.984000000000002</v>
      </c>
      <c r="F62" s="10">
        <v>66.447000000000003</v>
      </c>
      <c r="G62" s="10">
        <v>43.609000000000002</v>
      </c>
      <c r="H62" s="10">
        <v>33.387999999999998</v>
      </c>
      <c r="I62" s="10">
        <v>41.612000000000002</v>
      </c>
      <c r="J62" s="10">
        <v>40.707999999999998</v>
      </c>
      <c r="K62" s="10">
        <v>49.478000000000002</v>
      </c>
      <c r="L62" s="10">
        <v>29.875</v>
      </c>
      <c r="M62" s="10">
        <v>52.703000000000003</v>
      </c>
      <c r="N62" s="10">
        <v>38.564999999999998</v>
      </c>
      <c r="O62" s="10">
        <v>65.061999999999998</v>
      </c>
      <c r="P62" s="10">
        <v>65.239000000000004</v>
      </c>
      <c r="Q62" s="10">
        <v>62.034999999999997</v>
      </c>
      <c r="R62" s="10">
        <v>56.274999999999999</v>
      </c>
      <c r="S62" s="10">
        <v>56.633000000000003</v>
      </c>
      <c r="T62" s="10">
        <v>38.006</v>
      </c>
      <c r="U62" s="10">
        <v>32.911999999999999</v>
      </c>
      <c r="V62" s="10">
        <v>30.823</v>
      </c>
      <c r="W62" s="10">
        <v>32.515999999999998</v>
      </c>
      <c r="X62" s="10">
        <v>48.213999999999999</v>
      </c>
      <c r="Y62" s="10">
        <v>49.139000000000003</v>
      </c>
      <c r="Z62" s="10">
        <v>46.17</v>
      </c>
      <c r="AA62" s="10">
        <v>34.276000000000003</v>
      </c>
      <c r="AB62" s="10">
        <v>43.994</v>
      </c>
      <c r="AC62" s="10">
        <v>50.634999999999998</v>
      </c>
      <c r="AD62" s="10">
        <v>40.055999999999997</v>
      </c>
      <c r="AE62" s="127">
        <v>65.98</v>
      </c>
      <c r="AF62" s="10">
        <v>42.935000000000002</v>
      </c>
      <c r="AG62" s="10">
        <v>32.011000000000003</v>
      </c>
      <c r="AH62" s="10">
        <v>57.466999999999999</v>
      </c>
      <c r="AI62" s="173">
        <v>46.503</v>
      </c>
      <c r="AJ62" s="173">
        <v>43.359000000000002</v>
      </c>
      <c r="AK62" s="173">
        <v>68.677999999999997</v>
      </c>
      <c r="AL62" s="173">
        <v>72.445999999999998</v>
      </c>
      <c r="AM62" s="173">
        <v>55.929000000000002</v>
      </c>
      <c r="AN62" s="173"/>
      <c r="AO62" s="173"/>
      <c r="AP62" s="173"/>
      <c r="AQ62" s="173"/>
      <c r="AR62" s="173"/>
      <c r="AS62" s="173"/>
      <c r="AT62" s="173"/>
      <c r="AU62" s="173"/>
      <c r="AV62" s="173"/>
      <c r="AW62" s="173"/>
      <c r="AX62" s="173"/>
      <c r="AY62" s="173"/>
    </row>
    <row r="63" spans="1:1005" ht="15" x14ac:dyDescent="0.25">
      <c r="A63" s="186">
        <v>44927</v>
      </c>
      <c r="B63" s="156"/>
      <c r="C63" s="156"/>
      <c r="D63" s="157">
        <v>40.340000000000003</v>
      </c>
      <c r="E63" s="10">
        <v>40.622999999999998</v>
      </c>
      <c r="F63" s="10">
        <v>57.268000000000001</v>
      </c>
      <c r="G63" s="10">
        <v>36.081000000000003</v>
      </c>
      <c r="H63" s="10">
        <v>27.991</v>
      </c>
      <c r="I63" s="10">
        <v>37.271999999999998</v>
      </c>
      <c r="J63" s="10">
        <v>34.295999999999999</v>
      </c>
      <c r="K63" s="10">
        <v>42.808</v>
      </c>
      <c r="L63" s="10">
        <v>27.277999999999999</v>
      </c>
      <c r="M63" s="10">
        <v>47.703000000000003</v>
      </c>
      <c r="N63" s="10">
        <v>35.813000000000002</v>
      </c>
      <c r="O63" s="10">
        <v>54.917999999999999</v>
      </c>
      <c r="P63" s="10">
        <v>78.709000000000003</v>
      </c>
      <c r="Q63" s="10">
        <v>54.753999999999998</v>
      </c>
      <c r="R63" s="10">
        <v>49.625</v>
      </c>
      <c r="S63" s="10">
        <v>51.298999999999999</v>
      </c>
      <c r="T63" s="10">
        <v>33.703000000000003</v>
      </c>
      <c r="U63" s="10">
        <v>27.966000000000001</v>
      </c>
      <c r="V63" s="10">
        <v>27.678999999999998</v>
      </c>
      <c r="W63" s="10">
        <v>29.538</v>
      </c>
      <c r="X63" s="10">
        <v>42.106000000000002</v>
      </c>
      <c r="Y63" s="10">
        <v>49.834000000000003</v>
      </c>
      <c r="Z63" s="10">
        <v>43.075000000000003</v>
      </c>
      <c r="AA63" s="10">
        <v>28.774000000000001</v>
      </c>
      <c r="AB63" s="10">
        <v>40.502000000000002</v>
      </c>
      <c r="AC63" s="10">
        <v>44.433999999999997</v>
      </c>
      <c r="AD63" s="10">
        <v>36.872</v>
      </c>
      <c r="AE63" s="127">
        <v>61.203000000000003</v>
      </c>
      <c r="AF63" s="10">
        <v>35.796999999999997</v>
      </c>
      <c r="AG63" s="10">
        <v>28.875</v>
      </c>
      <c r="AH63" s="10">
        <v>53.475999999999999</v>
      </c>
      <c r="AI63" s="173">
        <v>49.743000000000002</v>
      </c>
      <c r="AJ63" s="173">
        <v>38.850999999999999</v>
      </c>
      <c r="AK63" s="173">
        <v>63.598999999999997</v>
      </c>
      <c r="AL63" s="173">
        <v>64.058000000000007</v>
      </c>
      <c r="AM63" s="173">
        <v>49.878</v>
      </c>
      <c r="AN63" s="173"/>
      <c r="AO63" s="173"/>
      <c r="AP63" s="173"/>
      <c r="AQ63" s="173"/>
      <c r="AR63" s="173"/>
      <c r="AS63" s="173"/>
      <c r="AT63" s="173"/>
      <c r="AU63" s="173"/>
      <c r="AV63" s="173"/>
      <c r="AW63" s="173"/>
      <c r="AX63" s="173"/>
      <c r="AY63" s="173"/>
    </row>
    <row r="64" spans="1:1005" ht="15" x14ac:dyDescent="0.25">
      <c r="A64" s="186">
        <v>44958</v>
      </c>
      <c r="B64" s="156"/>
      <c r="C64" s="156"/>
      <c r="D64" s="164">
        <v>44.54</v>
      </c>
      <c r="E64" s="10">
        <v>102.863</v>
      </c>
      <c r="F64" s="10">
        <v>55.819000000000003</v>
      </c>
      <c r="G64" s="10">
        <v>35.292999999999999</v>
      </c>
      <c r="H64" s="10">
        <v>30.657</v>
      </c>
      <c r="I64" s="10">
        <v>34.75</v>
      </c>
      <c r="J64" s="10">
        <v>40.094999999999999</v>
      </c>
      <c r="K64" s="10">
        <v>42.354999999999997</v>
      </c>
      <c r="L64" s="10">
        <v>29.167000000000002</v>
      </c>
      <c r="M64" s="10">
        <v>45.247</v>
      </c>
      <c r="N64" s="10">
        <v>52.868000000000002</v>
      </c>
      <c r="O64" s="10">
        <v>65.959000000000003</v>
      </c>
      <c r="P64" s="10">
        <v>60.268000000000001</v>
      </c>
      <c r="Q64" s="10">
        <v>50.853000000000002</v>
      </c>
      <c r="R64" s="10">
        <v>49.192999999999998</v>
      </c>
      <c r="S64" s="10">
        <v>55.374000000000002</v>
      </c>
      <c r="T64" s="10">
        <v>33.542999999999999</v>
      </c>
      <c r="U64" s="10">
        <v>28.599</v>
      </c>
      <c r="V64" s="10">
        <v>40.027000000000001</v>
      </c>
      <c r="W64" s="10">
        <v>31.465</v>
      </c>
      <c r="X64" s="10">
        <v>41.204000000000001</v>
      </c>
      <c r="Y64" s="10">
        <v>46.414000000000001</v>
      </c>
      <c r="Z64" s="10">
        <v>46.212000000000003</v>
      </c>
      <c r="AA64" s="10">
        <v>28.515000000000001</v>
      </c>
      <c r="AB64" s="10">
        <v>40.622</v>
      </c>
      <c r="AC64" s="10">
        <v>41.848999999999997</v>
      </c>
      <c r="AD64" s="10">
        <v>37.884</v>
      </c>
      <c r="AE64" s="127">
        <v>58.162999999999997</v>
      </c>
      <c r="AF64" s="10">
        <v>35.677999999999997</v>
      </c>
      <c r="AG64" s="10">
        <v>39.155000000000001</v>
      </c>
      <c r="AH64" s="10">
        <v>62.988</v>
      </c>
      <c r="AI64" s="173">
        <v>45.488</v>
      </c>
      <c r="AJ64" s="173">
        <v>43.329000000000001</v>
      </c>
      <c r="AK64" s="173">
        <v>61.36</v>
      </c>
      <c r="AL64" s="173">
        <v>58.46</v>
      </c>
      <c r="AM64" s="173">
        <v>58.46</v>
      </c>
      <c r="AN64" s="173"/>
      <c r="AO64" s="173"/>
      <c r="AP64" s="173"/>
      <c r="AQ64" s="173"/>
      <c r="AR64" s="173"/>
      <c r="AS64" s="173"/>
      <c r="AT64" s="173"/>
      <c r="AU64" s="173"/>
      <c r="AV64" s="173"/>
      <c r="AW64" s="173"/>
      <c r="AX64" s="173"/>
      <c r="AY64" s="173"/>
      <c r="ALQ64" s="2" t="e">
        <v>#N/A</v>
      </c>
    </row>
    <row r="65" spans="1:1005" ht="15" x14ac:dyDescent="0.25">
      <c r="A65" s="186">
        <v>44986</v>
      </c>
      <c r="B65" s="156"/>
      <c r="C65" s="156"/>
      <c r="D65" s="164">
        <v>102.32</v>
      </c>
      <c r="E65" s="10">
        <v>214.63399999999999</v>
      </c>
      <c r="F65" s="10">
        <v>86.536000000000001</v>
      </c>
      <c r="G65" s="10">
        <v>78.991</v>
      </c>
      <c r="H65" s="10">
        <v>106.41</v>
      </c>
      <c r="I65" s="10">
        <v>74.239999999999995</v>
      </c>
      <c r="J65" s="10">
        <v>60.893999999999998</v>
      </c>
      <c r="K65" s="10">
        <v>118.99299999999999</v>
      </c>
      <c r="L65" s="10">
        <v>92.581999999999994</v>
      </c>
      <c r="M65" s="10">
        <v>109.02</v>
      </c>
      <c r="N65" s="10">
        <v>114.66200000000001</v>
      </c>
      <c r="O65" s="10">
        <v>100.961</v>
      </c>
      <c r="P65" s="10">
        <v>117.318</v>
      </c>
      <c r="Q65" s="10">
        <v>98.596999999999994</v>
      </c>
      <c r="R65" s="10">
        <v>88.968999999999994</v>
      </c>
      <c r="S65" s="10">
        <v>81.031000000000006</v>
      </c>
      <c r="T65" s="10">
        <v>69.471000000000004</v>
      </c>
      <c r="U65" s="10">
        <v>53.372999999999998</v>
      </c>
      <c r="V65" s="10">
        <v>65.91</v>
      </c>
      <c r="W65" s="10">
        <v>95.64</v>
      </c>
      <c r="X65" s="10">
        <v>88.465000000000003</v>
      </c>
      <c r="Y65" s="10">
        <v>74.012</v>
      </c>
      <c r="Z65" s="10">
        <v>103.619</v>
      </c>
      <c r="AA65" s="10">
        <v>50.341999999999999</v>
      </c>
      <c r="AB65" s="10">
        <v>81.003</v>
      </c>
      <c r="AC65" s="10">
        <v>67.221000000000004</v>
      </c>
      <c r="AD65" s="10">
        <v>65.53</v>
      </c>
      <c r="AE65" s="127">
        <v>112.681</v>
      </c>
      <c r="AF65" s="10">
        <v>69.009</v>
      </c>
      <c r="AG65" s="10">
        <v>70.736999999999995</v>
      </c>
      <c r="AH65" s="10">
        <v>106.77</v>
      </c>
      <c r="AI65" s="173">
        <v>78.265000000000001</v>
      </c>
      <c r="AJ65" s="173">
        <v>82.741</v>
      </c>
      <c r="AK65" s="173">
        <v>117.169</v>
      </c>
      <c r="AL65" s="173">
        <v>84.379000000000005</v>
      </c>
      <c r="AM65" s="173">
        <v>84.379000000000005</v>
      </c>
      <c r="AN65" s="173"/>
      <c r="AO65" s="173"/>
      <c r="AP65" s="173"/>
      <c r="AQ65" s="173"/>
      <c r="AR65" s="173"/>
      <c r="AS65" s="173"/>
      <c r="AT65" s="173"/>
      <c r="AU65" s="173"/>
      <c r="AV65" s="173"/>
      <c r="AW65" s="173"/>
      <c r="AX65" s="173"/>
      <c r="AY65" s="173"/>
      <c r="ALQ65" s="2" t="e">
        <v>#N/A</v>
      </c>
    </row>
    <row r="66" spans="1:1005" ht="15" x14ac:dyDescent="0.25">
      <c r="A66" s="186">
        <v>45017</v>
      </c>
      <c r="B66" s="156"/>
      <c r="C66" s="156"/>
      <c r="D66" s="164">
        <v>133.5</v>
      </c>
      <c r="E66" s="10">
        <v>338.45299999999997</v>
      </c>
      <c r="F66" s="10">
        <v>145.71899999999999</v>
      </c>
      <c r="G66" s="10">
        <v>124.215</v>
      </c>
      <c r="H66" s="10">
        <v>158.97300000000001</v>
      </c>
      <c r="I66" s="10">
        <v>130.232</v>
      </c>
      <c r="J66" s="10">
        <v>83.674999999999997</v>
      </c>
      <c r="K66" s="10">
        <v>118.94499999999999</v>
      </c>
      <c r="L66" s="10">
        <v>162.29300000000001</v>
      </c>
      <c r="M66" s="10">
        <v>138.749</v>
      </c>
      <c r="N66" s="10">
        <v>97.891999999999996</v>
      </c>
      <c r="O66" s="10">
        <v>157.06100000000001</v>
      </c>
      <c r="P66" s="10">
        <v>142.339</v>
      </c>
      <c r="Q66" s="10">
        <v>165.35300000000001</v>
      </c>
      <c r="R66" s="10">
        <v>109.592</v>
      </c>
      <c r="S66" s="10">
        <v>116.65300000000001</v>
      </c>
      <c r="T66" s="10">
        <v>105.629</v>
      </c>
      <c r="U66" s="10">
        <v>86.191999999999993</v>
      </c>
      <c r="V66" s="10">
        <v>92.894999999999996</v>
      </c>
      <c r="W66" s="10">
        <v>154.21600000000001</v>
      </c>
      <c r="X66" s="10">
        <v>128.00299999999999</v>
      </c>
      <c r="Y66" s="10">
        <v>138.232</v>
      </c>
      <c r="Z66" s="10">
        <v>103.964</v>
      </c>
      <c r="AA66" s="10">
        <v>54.844999999999999</v>
      </c>
      <c r="AB66" s="10">
        <v>123.28</v>
      </c>
      <c r="AC66" s="10">
        <v>87.378</v>
      </c>
      <c r="AD66" s="10">
        <v>199.15199999999999</v>
      </c>
      <c r="AE66" s="127">
        <v>191.75399999999999</v>
      </c>
      <c r="AF66" s="10">
        <v>73.846000000000004</v>
      </c>
      <c r="AG66" s="10">
        <v>93.391000000000005</v>
      </c>
      <c r="AH66" s="10">
        <v>111.104</v>
      </c>
      <c r="AI66" s="173">
        <v>90.43</v>
      </c>
      <c r="AJ66" s="173">
        <v>99.320999999999998</v>
      </c>
      <c r="AK66" s="173">
        <v>172.04400000000001</v>
      </c>
      <c r="AL66" s="173">
        <v>154.559</v>
      </c>
      <c r="AM66" s="173">
        <v>154.559</v>
      </c>
      <c r="AN66" s="173"/>
      <c r="AO66" s="173"/>
      <c r="AP66" s="173"/>
      <c r="AQ66" s="173"/>
      <c r="AR66" s="173"/>
      <c r="AS66" s="173"/>
      <c r="AT66" s="173"/>
      <c r="AU66" s="173"/>
      <c r="AV66" s="173"/>
      <c r="AW66" s="173"/>
      <c r="AX66" s="173"/>
      <c r="AY66" s="173"/>
      <c r="ALQ66" s="2" t="e">
        <v>#N/A</v>
      </c>
    </row>
    <row r="67" spans="1:1005" ht="15" x14ac:dyDescent="0.25">
      <c r="A67" s="186">
        <v>45047</v>
      </c>
      <c r="B67" s="156"/>
      <c r="C67" s="156"/>
      <c r="D67" s="164">
        <v>245.16</v>
      </c>
      <c r="E67" s="10">
        <v>517.46</v>
      </c>
      <c r="F67" s="10">
        <v>392.28399999999999</v>
      </c>
      <c r="G67" s="10">
        <v>167.93</v>
      </c>
      <c r="H67" s="10">
        <v>172.172</v>
      </c>
      <c r="I67" s="10">
        <v>105.50700000000001</v>
      </c>
      <c r="J67" s="10">
        <v>130.196</v>
      </c>
      <c r="K67" s="10">
        <v>193.815</v>
      </c>
      <c r="L67" s="10">
        <v>322.30200000000002</v>
      </c>
      <c r="M67" s="10">
        <v>241.684</v>
      </c>
      <c r="N67" s="10">
        <v>156.91200000000001</v>
      </c>
      <c r="O67" s="10">
        <v>243.011</v>
      </c>
      <c r="P67" s="10">
        <v>481.678</v>
      </c>
      <c r="Q67" s="10">
        <v>262.22899999999998</v>
      </c>
      <c r="R67" s="10">
        <v>344.57100000000003</v>
      </c>
      <c r="S67" s="10">
        <v>199.38300000000001</v>
      </c>
      <c r="T67" s="10">
        <v>178.15600000000001</v>
      </c>
      <c r="U67" s="10">
        <v>63.110999999999997</v>
      </c>
      <c r="V67" s="10">
        <v>79.396000000000001</v>
      </c>
      <c r="W67" s="10">
        <v>132.251</v>
      </c>
      <c r="X67" s="10">
        <v>272.65100000000001</v>
      </c>
      <c r="Y67" s="10">
        <v>296.572</v>
      </c>
      <c r="Z67" s="10">
        <v>219.524</v>
      </c>
      <c r="AA67" s="10">
        <v>131.86699999999999</v>
      </c>
      <c r="AB67" s="10">
        <v>199.608</v>
      </c>
      <c r="AC67" s="10">
        <v>66.445999999999998</v>
      </c>
      <c r="AD67" s="10">
        <v>336.25400000000002</v>
      </c>
      <c r="AE67" s="127">
        <v>243.59200000000001</v>
      </c>
      <c r="AF67" s="10">
        <v>101.50700000000001</v>
      </c>
      <c r="AG67" s="10">
        <v>202.08500000000001</v>
      </c>
      <c r="AH67" s="10">
        <v>237.41399999999999</v>
      </c>
      <c r="AI67" s="173">
        <v>152.09700000000001</v>
      </c>
      <c r="AJ67" s="173">
        <v>309.04500000000002</v>
      </c>
      <c r="AK67" s="173">
        <v>402.62299999999999</v>
      </c>
      <c r="AL67" s="173">
        <v>389.03800000000001</v>
      </c>
      <c r="AM67" s="173">
        <v>389.03800000000001</v>
      </c>
      <c r="AN67" s="173"/>
      <c r="AO67" s="173"/>
      <c r="AP67" s="173"/>
      <c r="AQ67" s="173"/>
      <c r="AR67" s="173"/>
      <c r="AS67" s="173"/>
      <c r="AT67" s="173"/>
      <c r="AU67" s="173"/>
      <c r="AV67" s="173"/>
      <c r="AW67" s="173"/>
      <c r="AX67" s="173"/>
      <c r="AY67" s="173"/>
      <c r="ALQ67" s="2" t="e">
        <v>#N/A</v>
      </c>
    </row>
    <row r="68" spans="1:1005" ht="15" x14ac:dyDescent="0.25">
      <c r="A68" s="186">
        <v>45078</v>
      </c>
      <c r="B68" s="156"/>
      <c r="C68" s="156"/>
      <c r="D68" s="164">
        <v>389.71</v>
      </c>
      <c r="E68" s="10">
        <v>1124.83</v>
      </c>
      <c r="F68" s="10">
        <v>285.44400000000002</v>
      </c>
      <c r="G68" s="10">
        <v>187.33799999999999</v>
      </c>
      <c r="H68" s="10">
        <v>279.73399999999998</v>
      </c>
      <c r="I68" s="10">
        <v>299.12799999999999</v>
      </c>
      <c r="J68" s="10">
        <v>479.00299999999999</v>
      </c>
      <c r="K68" s="10">
        <v>87.477999999999994</v>
      </c>
      <c r="L68" s="10">
        <v>498.32299999999998</v>
      </c>
      <c r="M68" s="10">
        <v>210.59399999999999</v>
      </c>
      <c r="N68" s="10">
        <v>600.09299999999996</v>
      </c>
      <c r="O68" s="10">
        <v>697.84900000000005</v>
      </c>
      <c r="P68" s="10">
        <v>877.65800000000002</v>
      </c>
      <c r="Q68" s="10">
        <v>483.54399999999998</v>
      </c>
      <c r="R68" s="10">
        <v>772.22199999999998</v>
      </c>
      <c r="S68" s="10">
        <v>264.51</v>
      </c>
      <c r="T68" s="10">
        <v>166.78100000000001</v>
      </c>
      <c r="U68" s="10">
        <v>204.477</v>
      </c>
      <c r="V68" s="10">
        <v>273.29399999999998</v>
      </c>
      <c r="W68" s="10">
        <v>258.61</v>
      </c>
      <c r="X68" s="10">
        <v>477.7</v>
      </c>
      <c r="Y68" s="10">
        <v>349.108</v>
      </c>
      <c r="Z68" s="10">
        <v>88.352999999999994</v>
      </c>
      <c r="AA68" s="10">
        <v>334.45800000000003</v>
      </c>
      <c r="AB68" s="10">
        <v>554.90200000000004</v>
      </c>
      <c r="AC68" s="10">
        <v>291.50400000000002</v>
      </c>
      <c r="AD68" s="10">
        <v>671.59699999999998</v>
      </c>
      <c r="AE68" s="127">
        <v>229.02699999999999</v>
      </c>
      <c r="AF68" s="10">
        <v>114.062</v>
      </c>
      <c r="AG68" s="10">
        <v>514.40800000000002</v>
      </c>
      <c r="AH68" s="10">
        <v>367.66899999999998</v>
      </c>
      <c r="AI68" s="173">
        <v>230.988</v>
      </c>
      <c r="AJ68" s="173">
        <v>586.43899999999996</v>
      </c>
      <c r="AK68" s="173">
        <v>1011.046</v>
      </c>
      <c r="AL68" s="173">
        <v>588.01099999999997</v>
      </c>
      <c r="AM68" s="173">
        <v>588.01099999999997</v>
      </c>
      <c r="AN68" s="173"/>
      <c r="AO68" s="173"/>
      <c r="AP68" s="173"/>
      <c r="AQ68" s="173"/>
      <c r="AR68" s="173"/>
      <c r="AS68" s="173"/>
      <c r="AT68" s="173"/>
      <c r="AU68" s="173"/>
      <c r="AV68" s="173"/>
      <c r="AW68" s="173"/>
      <c r="AX68" s="173"/>
      <c r="AY68" s="173"/>
      <c r="ALQ68" s="2" t="e">
        <v>#N/A</v>
      </c>
    </row>
    <row r="69" spans="1:1005" ht="15" x14ac:dyDescent="0.25">
      <c r="A69" s="186">
        <v>45108</v>
      </c>
      <c r="B69" s="156"/>
      <c r="C69" s="156"/>
      <c r="D69" s="164">
        <v>210.17</v>
      </c>
      <c r="E69" s="10">
        <v>375.19400000000002</v>
      </c>
      <c r="F69" s="10">
        <v>104.06100000000001</v>
      </c>
      <c r="G69" s="10">
        <v>33.573999999999998</v>
      </c>
      <c r="H69" s="10">
        <v>162.261</v>
      </c>
      <c r="I69" s="10">
        <v>199.79499999999999</v>
      </c>
      <c r="J69" s="10">
        <v>222.28100000000001</v>
      </c>
      <c r="K69" s="10">
        <v>44.853999999999999</v>
      </c>
      <c r="L69" s="10">
        <v>277.83999999999997</v>
      </c>
      <c r="M69" s="10">
        <v>42.164999999999999</v>
      </c>
      <c r="N69" s="10">
        <v>606.43799999999999</v>
      </c>
      <c r="O69" s="10">
        <v>336.81700000000001</v>
      </c>
      <c r="P69" s="10">
        <v>357.98500000000001</v>
      </c>
      <c r="Q69" s="10">
        <v>459.54</v>
      </c>
      <c r="R69" s="10">
        <v>421.48899999999998</v>
      </c>
      <c r="S69" s="10">
        <v>81.106999999999999</v>
      </c>
      <c r="T69" s="10">
        <v>43.487000000000002</v>
      </c>
      <c r="U69" s="10">
        <v>92.036000000000001</v>
      </c>
      <c r="V69" s="10">
        <v>109.126</v>
      </c>
      <c r="W69" s="10">
        <v>195.66800000000001</v>
      </c>
      <c r="X69" s="10">
        <v>320.27</v>
      </c>
      <c r="Y69" s="10">
        <v>90.421000000000006</v>
      </c>
      <c r="Z69" s="10">
        <v>13.711</v>
      </c>
      <c r="AA69" s="10">
        <v>256.971</v>
      </c>
      <c r="AB69" s="10">
        <v>408.53100000000001</v>
      </c>
      <c r="AC69" s="10">
        <v>229.23400000000001</v>
      </c>
      <c r="AD69" s="10">
        <v>845.04700000000003</v>
      </c>
      <c r="AE69" s="127">
        <v>90.566999999999993</v>
      </c>
      <c r="AF69" s="10">
        <v>43.024999999999999</v>
      </c>
      <c r="AG69" s="10">
        <v>311.33699999999999</v>
      </c>
      <c r="AH69" s="10">
        <v>164.4</v>
      </c>
      <c r="AI69" s="173">
        <v>86.423000000000002</v>
      </c>
      <c r="AJ69" s="173">
        <v>546.36900000000003</v>
      </c>
      <c r="AK69" s="173">
        <v>576.16300000000001</v>
      </c>
      <c r="AL69" s="173">
        <v>309.13799999999998</v>
      </c>
      <c r="AM69" s="173">
        <v>309.13799999999998</v>
      </c>
      <c r="AN69" s="173"/>
      <c r="AO69" s="173"/>
      <c r="AP69" s="173"/>
      <c r="AQ69" s="173"/>
      <c r="AR69" s="173"/>
      <c r="AS69" s="173"/>
      <c r="AT69" s="173"/>
      <c r="AU69" s="173"/>
      <c r="AV69" s="173"/>
      <c r="AW69" s="173"/>
      <c r="AX69" s="173"/>
      <c r="AY69" s="173"/>
      <c r="ALQ69" s="2" t="e">
        <v>#N/A</v>
      </c>
    </row>
    <row r="70" spans="1:1005" ht="15" x14ac:dyDescent="0.25">
      <c r="A70" s="186">
        <v>45139</v>
      </c>
      <c r="B70" s="44"/>
      <c r="C70" s="44"/>
      <c r="D70" s="164">
        <v>88.63</v>
      </c>
      <c r="E70" s="10">
        <v>132.65700000000001</v>
      </c>
      <c r="F70" s="10">
        <v>73.478999999999999</v>
      </c>
      <c r="G70" s="10">
        <v>30.838000000000001</v>
      </c>
      <c r="H70" s="10">
        <v>68.793000000000006</v>
      </c>
      <c r="I70" s="10">
        <v>64.825000000000003</v>
      </c>
      <c r="J70" s="10">
        <v>96.491</v>
      </c>
      <c r="K70" s="10">
        <v>28.341999999999999</v>
      </c>
      <c r="L70" s="10">
        <v>208.53200000000001</v>
      </c>
      <c r="M70" s="10">
        <v>36.441000000000003</v>
      </c>
      <c r="N70" s="10">
        <v>191.852</v>
      </c>
      <c r="O70" s="10">
        <v>105.892</v>
      </c>
      <c r="P70" s="10">
        <v>175.02099999999999</v>
      </c>
      <c r="Q70" s="10">
        <v>151.83799999999999</v>
      </c>
      <c r="R70" s="10">
        <v>141.21199999999999</v>
      </c>
      <c r="S70" s="10">
        <v>44.548000000000002</v>
      </c>
      <c r="T70" s="10">
        <v>27.215</v>
      </c>
      <c r="U70" s="10">
        <v>38.630000000000003</v>
      </c>
      <c r="V70" s="10">
        <v>43.210999999999999</v>
      </c>
      <c r="W70" s="10">
        <v>75.257000000000005</v>
      </c>
      <c r="X70" s="10">
        <v>100.161</v>
      </c>
      <c r="Y70" s="10">
        <v>51.683</v>
      </c>
      <c r="Z70" s="10">
        <v>32.732999999999997</v>
      </c>
      <c r="AA70" s="10">
        <v>74.293000000000006</v>
      </c>
      <c r="AB70" s="10">
        <v>127.258</v>
      </c>
      <c r="AC70" s="10">
        <v>71.948999999999998</v>
      </c>
      <c r="AD70" s="10">
        <v>225.83799999999999</v>
      </c>
      <c r="AE70" s="127">
        <v>45.445999999999998</v>
      </c>
      <c r="AF70" s="10">
        <v>27.574000000000002</v>
      </c>
      <c r="AG70" s="10">
        <v>111.253</v>
      </c>
      <c r="AH70" s="10">
        <v>61.662999999999997</v>
      </c>
      <c r="AI70" s="173">
        <v>39.405999999999999</v>
      </c>
      <c r="AJ70" s="173">
        <v>227.50399999999999</v>
      </c>
      <c r="AK70" s="173">
        <v>203.71100000000001</v>
      </c>
      <c r="AL70" s="173">
        <v>113.93899999999999</v>
      </c>
      <c r="AM70" s="173">
        <v>113.93899999999999</v>
      </c>
      <c r="AN70" s="173"/>
      <c r="AO70" s="173"/>
      <c r="AP70" s="173"/>
      <c r="AQ70" s="173"/>
      <c r="AR70" s="173"/>
      <c r="AS70" s="173"/>
      <c r="AT70" s="173"/>
      <c r="AU70" s="173"/>
      <c r="AV70" s="173"/>
      <c r="AW70" s="173"/>
      <c r="AX70" s="173"/>
      <c r="AY70" s="173"/>
      <c r="ALQ70" s="2" t="e">
        <v>#N/A</v>
      </c>
    </row>
    <row r="71" spans="1:1005" ht="15" x14ac:dyDescent="0.25">
      <c r="A71" s="186">
        <v>45170</v>
      </c>
      <c r="B71" s="44"/>
      <c r="C71" s="44"/>
      <c r="D71" s="164">
        <v>55.11</v>
      </c>
      <c r="E71" s="10">
        <v>80.873000000000005</v>
      </c>
      <c r="F71" s="10">
        <v>49.472000000000001</v>
      </c>
      <c r="G71" s="10">
        <v>26.596</v>
      </c>
      <c r="H71" s="10">
        <v>50.231999999999999</v>
      </c>
      <c r="I71" s="10">
        <v>42.006999999999998</v>
      </c>
      <c r="J71" s="10">
        <v>73.653000000000006</v>
      </c>
      <c r="K71" s="10">
        <v>28.337</v>
      </c>
      <c r="L71" s="10">
        <v>81.686000000000007</v>
      </c>
      <c r="M71" s="10">
        <v>30.49</v>
      </c>
      <c r="N71" s="10">
        <v>78.295000000000002</v>
      </c>
      <c r="O71" s="10">
        <v>63.695999999999998</v>
      </c>
      <c r="P71" s="10">
        <v>110.169</v>
      </c>
      <c r="Q71" s="10">
        <v>69.105000000000004</v>
      </c>
      <c r="R71" s="10">
        <v>97.935000000000002</v>
      </c>
      <c r="S71" s="10">
        <v>52.344000000000001</v>
      </c>
      <c r="T71" s="10">
        <v>23.42</v>
      </c>
      <c r="U71" s="10">
        <v>35.945999999999998</v>
      </c>
      <c r="V71" s="10">
        <v>39.783000000000001</v>
      </c>
      <c r="W71" s="10">
        <v>60.177999999999997</v>
      </c>
      <c r="X71" s="10">
        <v>56.027999999999999</v>
      </c>
      <c r="Y71" s="10">
        <v>41.813000000000002</v>
      </c>
      <c r="Z71" s="10">
        <v>29.465</v>
      </c>
      <c r="AA71" s="10">
        <v>56.924999999999997</v>
      </c>
      <c r="AB71" s="10">
        <v>57.9</v>
      </c>
      <c r="AC71" s="10">
        <v>45.933</v>
      </c>
      <c r="AD71" s="10">
        <v>95.947000000000003</v>
      </c>
      <c r="AE71" s="127">
        <v>34.223999999999997</v>
      </c>
      <c r="AF71" s="10">
        <v>31.353000000000002</v>
      </c>
      <c r="AG71" s="10">
        <v>78.040999999999997</v>
      </c>
      <c r="AH71" s="10">
        <v>42.417000000000002</v>
      </c>
      <c r="AI71" s="173">
        <v>26.334</v>
      </c>
      <c r="AJ71" s="173">
        <v>126.32</v>
      </c>
      <c r="AK71" s="173">
        <v>112.748</v>
      </c>
      <c r="AL71" s="173">
        <v>80.820999999999998</v>
      </c>
      <c r="AM71" s="173">
        <v>80.820999999999998</v>
      </c>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1">
        <v>102.32</v>
      </c>
    </row>
    <row r="102" spans="4:4" ht="12.75" customHeight="1" x14ac:dyDescent="0.25">
      <c r="D102" s="41">
        <v>133.5</v>
      </c>
    </row>
    <row r="103" spans="4:4" ht="12.75" customHeight="1" x14ac:dyDescent="0.25">
      <c r="D103" s="41">
        <v>245.16</v>
      </c>
    </row>
    <row r="104" spans="4:4" ht="12.75" customHeight="1" x14ac:dyDescent="0.25">
      <c r="D104" s="41">
        <v>389.71</v>
      </c>
    </row>
    <row r="105" spans="4:4" ht="12.75" customHeight="1" x14ac:dyDescent="0.25">
      <c r="D105" s="41">
        <v>210.17</v>
      </c>
    </row>
    <row r="106" spans="4:4" ht="12.75" customHeight="1" x14ac:dyDescent="0.25">
      <c r="D106" s="41">
        <v>88.63</v>
      </c>
    </row>
    <row r="107" spans="4:4" ht="12.75" customHeight="1" x14ac:dyDescent="0.25">
      <c r="D107" s="41">
        <v>55.11</v>
      </c>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107"/>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43132</v>
      </c>
      <c r="B4" s="163"/>
      <c r="C4" s="163"/>
      <c r="D4" s="159">
        <v>20</v>
      </c>
      <c r="E4" s="11">
        <v>21.736000000000001</v>
      </c>
      <c r="F4" s="11">
        <v>20.062999999999999</v>
      </c>
      <c r="G4" s="11">
        <v>21.228000000000002</v>
      </c>
      <c r="H4" s="220">
        <v>19.885000000000002</v>
      </c>
      <c r="I4" s="220">
        <v>20.513999999999999</v>
      </c>
      <c r="J4" s="220">
        <v>28.158999999999999</v>
      </c>
      <c r="K4" s="220">
        <v>19.709</v>
      </c>
      <c r="L4" s="220">
        <v>19.425999999999998</v>
      </c>
      <c r="M4" s="220">
        <v>20.366</v>
      </c>
      <c r="N4" s="220">
        <v>19.745999999999999</v>
      </c>
      <c r="O4" s="220">
        <v>19.579000000000001</v>
      </c>
      <c r="P4" s="220">
        <v>19.495999999999999</v>
      </c>
      <c r="Q4" s="220">
        <v>21.821999999999999</v>
      </c>
      <c r="R4" s="220">
        <v>19.943999999999999</v>
      </c>
      <c r="S4" s="220">
        <v>21.393000000000001</v>
      </c>
      <c r="T4" s="220">
        <v>21.16</v>
      </c>
      <c r="U4" s="220">
        <v>19.466999999999999</v>
      </c>
      <c r="V4" s="220">
        <v>20.195</v>
      </c>
      <c r="W4" s="220">
        <v>20.010999999999999</v>
      </c>
      <c r="X4" s="220">
        <v>20.829000000000001</v>
      </c>
      <c r="Y4" s="220">
        <v>21.96</v>
      </c>
      <c r="Z4" s="220">
        <v>19.306999999999999</v>
      </c>
      <c r="AA4" s="220">
        <v>19.757999999999999</v>
      </c>
      <c r="AB4" s="220">
        <v>19.870999999999999</v>
      </c>
      <c r="AC4" s="220">
        <v>19.945</v>
      </c>
      <c r="AD4" s="220">
        <v>19.161999999999999</v>
      </c>
      <c r="AE4" s="220">
        <v>19.510999999999999</v>
      </c>
      <c r="AF4" s="220">
        <v>19.672000000000001</v>
      </c>
      <c r="AG4" s="220">
        <v>21.238</v>
      </c>
      <c r="AH4" s="220">
        <v>19.568000000000001</v>
      </c>
      <c r="AI4" s="173">
        <v>20.977</v>
      </c>
      <c r="AJ4" s="173">
        <v>20.149999999999999</v>
      </c>
      <c r="AK4" s="173">
        <v>19.375</v>
      </c>
      <c r="AL4" s="173">
        <v>20.645</v>
      </c>
      <c r="AM4" s="173">
        <v>20</v>
      </c>
      <c r="AN4" s="173"/>
      <c r="AO4" s="173"/>
      <c r="AP4" s="173"/>
      <c r="AQ4" s="173"/>
      <c r="AR4" s="173"/>
      <c r="AS4" s="173"/>
      <c r="AT4" s="173"/>
      <c r="AU4" s="173"/>
      <c r="AV4" s="173"/>
      <c r="AW4" s="173"/>
      <c r="AX4" s="173"/>
      <c r="AY4" s="173"/>
    </row>
    <row r="5" spans="1:54" ht="15" x14ac:dyDescent="0.25">
      <c r="A5" s="187">
        <v>43160</v>
      </c>
      <c r="B5" s="163"/>
      <c r="C5" s="163"/>
      <c r="D5" s="159">
        <v>33</v>
      </c>
      <c r="E5" s="11">
        <v>28.574999999999999</v>
      </c>
      <c r="F5" s="11">
        <v>33</v>
      </c>
      <c r="G5" s="11">
        <v>37.262</v>
      </c>
      <c r="H5" s="10">
        <v>24.268000000000001</v>
      </c>
      <c r="I5" s="10">
        <v>31.67</v>
      </c>
      <c r="J5" s="10">
        <v>54.863</v>
      </c>
      <c r="K5" s="10">
        <v>30.471</v>
      </c>
      <c r="L5" s="10">
        <v>27.198</v>
      </c>
      <c r="M5" s="10">
        <v>45.235999999999997</v>
      </c>
      <c r="N5" s="10">
        <v>34.83</v>
      </c>
      <c r="O5" s="10">
        <v>29.684999999999999</v>
      </c>
      <c r="P5" s="10">
        <v>32.738999999999997</v>
      </c>
      <c r="Q5" s="10">
        <v>39.936999999999998</v>
      </c>
      <c r="R5" s="10">
        <v>35.506999999999998</v>
      </c>
      <c r="S5" s="10">
        <v>53.963000000000001</v>
      </c>
      <c r="T5" s="10">
        <v>30.709</v>
      </c>
      <c r="U5" s="10">
        <v>34.941000000000003</v>
      </c>
      <c r="V5" s="10">
        <v>32.935000000000002</v>
      </c>
      <c r="W5" s="10">
        <v>33.68</v>
      </c>
      <c r="X5" s="10">
        <v>28.446999999999999</v>
      </c>
      <c r="Y5" s="10">
        <v>34.021000000000001</v>
      </c>
      <c r="Z5" s="10">
        <v>25.834</v>
      </c>
      <c r="AA5" s="10">
        <v>35.636000000000003</v>
      </c>
      <c r="AB5" s="10">
        <v>44.441000000000003</v>
      </c>
      <c r="AC5" s="10">
        <v>27.085999999999999</v>
      </c>
      <c r="AD5" s="10">
        <v>26.212</v>
      </c>
      <c r="AE5" s="10">
        <v>47.725999999999999</v>
      </c>
      <c r="AF5" s="10">
        <v>24.245999999999999</v>
      </c>
      <c r="AG5" s="10">
        <v>39.387</v>
      </c>
      <c r="AH5" s="10">
        <v>28.042000000000002</v>
      </c>
      <c r="AI5" s="173">
        <v>35.154000000000003</v>
      </c>
      <c r="AJ5" s="173">
        <v>40.081000000000003</v>
      </c>
      <c r="AK5" s="173">
        <v>30.51</v>
      </c>
      <c r="AL5" s="173">
        <v>26.832999999999998</v>
      </c>
      <c r="AM5" s="173">
        <v>39.624000000000002</v>
      </c>
      <c r="AN5" s="173"/>
      <c r="AO5" s="173"/>
      <c r="AP5" s="173"/>
      <c r="AQ5" s="173"/>
      <c r="AR5" s="173"/>
      <c r="AS5" s="173"/>
      <c r="AT5" s="173"/>
      <c r="AU5" s="173"/>
      <c r="AV5" s="173"/>
      <c r="AW5" s="173"/>
      <c r="AX5" s="173"/>
      <c r="AY5" s="173"/>
    </row>
    <row r="6" spans="1:54" ht="15" x14ac:dyDescent="0.25">
      <c r="A6" s="187">
        <v>43191</v>
      </c>
      <c r="B6" s="163"/>
      <c r="C6" s="163"/>
      <c r="D6" s="159">
        <v>55</v>
      </c>
      <c r="E6" s="11">
        <v>64.072000000000003</v>
      </c>
      <c r="F6" s="11">
        <v>37.835999999999999</v>
      </c>
      <c r="G6" s="11">
        <v>36.473999999999997</v>
      </c>
      <c r="H6" s="10">
        <v>31.707999999999998</v>
      </c>
      <c r="I6" s="10">
        <v>61.905000000000001</v>
      </c>
      <c r="J6" s="10">
        <v>77.741</v>
      </c>
      <c r="K6" s="10">
        <v>56.110999999999997</v>
      </c>
      <c r="L6" s="10">
        <v>43.438000000000002</v>
      </c>
      <c r="M6" s="10">
        <v>74.405000000000001</v>
      </c>
      <c r="N6" s="10">
        <v>68.674999999999997</v>
      </c>
      <c r="O6" s="10">
        <v>43.866999999999997</v>
      </c>
      <c r="P6" s="10">
        <v>70.641000000000005</v>
      </c>
      <c r="Q6" s="10">
        <v>75.778000000000006</v>
      </c>
      <c r="R6" s="10">
        <v>57.570999999999998</v>
      </c>
      <c r="S6" s="10">
        <v>56.505000000000003</v>
      </c>
      <c r="T6" s="10">
        <v>50.018999999999998</v>
      </c>
      <c r="U6" s="10">
        <v>41.219000000000001</v>
      </c>
      <c r="V6" s="10">
        <v>43.320999999999998</v>
      </c>
      <c r="W6" s="10">
        <v>39.570999999999998</v>
      </c>
      <c r="X6" s="10">
        <v>69.197000000000003</v>
      </c>
      <c r="Y6" s="10">
        <v>60.756999999999998</v>
      </c>
      <c r="Z6" s="10">
        <v>51.68</v>
      </c>
      <c r="AA6" s="10">
        <v>55</v>
      </c>
      <c r="AB6" s="10">
        <v>71.474000000000004</v>
      </c>
      <c r="AC6" s="10">
        <v>45.917000000000002</v>
      </c>
      <c r="AD6" s="10">
        <v>55.146999999999998</v>
      </c>
      <c r="AE6" s="10">
        <v>55.939</v>
      </c>
      <c r="AF6" s="10">
        <v>34.9</v>
      </c>
      <c r="AG6" s="10">
        <v>51.813000000000002</v>
      </c>
      <c r="AH6" s="10">
        <v>55.868000000000002</v>
      </c>
      <c r="AI6" s="173">
        <v>49.814999999999998</v>
      </c>
      <c r="AJ6" s="173">
        <v>76.448999999999998</v>
      </c>
      <c r="AK6" s="173">
        <v>44.381999999999998</v>
      </c>
      <c r="AL6" s="173">
        <v>40.024999999999999</v>
      </c>
      <c r="AM6" s="173">
        <v>49.304000000000002</v>
      </c>
      <c r="AN6" s="173"/>
      <c r="AO6" s="173"/>
      <c r="AP6" s="173"/>
      <c r="AQ6" s="173"/>
      <c r="AR6" s="173"/>
      <c r="AS6" s="173"/>
      <c r="AT6" s="173"/>
      <c r="AU6" s="173"/>
      <c r="AV6" s="173"/>
      <c r="AW6" s="173"/>
      <c r="AX6" s="173"/>
      <c r="AY6" s="173"/>
    </row>
    <row r="7" spans="1:54" ht="15" x14ac:dyDescent="0.25">
      <c r="A7" s="187">
        <v>43221</v>
      </c>
      <c r="B7" s="163"/>
      <c r="C7" s="163"/>
      <c r="D7" s="159">
        <v>152</v>
      </c>
      <c r="E7" s="11">
        <v>154.322</v>
      </c>
      <c r="F7" s="11">
        <v>119.08499999999999</v>
      </c>
      <c r="G7" s="11">
        <v>123.753</v>
      </c>
      <c r="H7" s="10">
        <v>217.79499999999999</v>
      </c>
      <c r="I7" s="10">
        <v>248.10499999999999</v>
      </c>
      <c r="J7" s="10">
        <v>214.095</v>
      </c>
      <c r="K7" s="10">
        <v>177.018</v>
      </c>
      <c r="L7" s="10">
        <v>110.83499999999999</v>
      </c>
      <c r="M7" s="10">
        <v>122.765</v>
      </c>
      <c r="N7" s="10">
        <v>141.91499999999999</v>
      </c>
      <c r="O7" s="10">
        <v>124.624</v>
      </c>
      <c r="P7" s="10">
        <v>185.15799999999999</v>
      </c>
      <c r="Q7" s="10">
        <v>211.14099999999999</v>
      </c>
      <c r="R7" s="10">
        <v>178.256</v>
      </c>
      <c r="S7" s="10">
        <v>176.26599999999999</v>
      </c>
      <c r="T7" s="10">
        <v>182.71799999999999</v>
      </c>
      <c r="U7" s="10">
        <v>133.69</v>
      </c>
      <c r="V7" s="10">
        <v>130.88200000000001</v>
      </c>
      <c r="W7" s="10">
        <v>161.08699999999999</v>
      </c>
      <c r="X7" s="10">
        <v>224.41200000000001</v>
      </c>
      <c r="Y7" s="10">
        <v>239.63399999999999</v>
      </c>
      <c r="Z7" s="10">
        <v>81.647000000000006</v>
      </c>
      <c r="AA7" s="10">
        <v>152</v>
      </c>
      <c r="AB7" s="10">
        <v>161.77699999999999</v>
      </c>
      <c r="AC7" s="10">
        <v>159.81100000000001</v>
      </c>
      <c r="AD7" s="10">
        <v>113.08199999999999</v>
      </c>
      <c r="AE7" s="10">
        <v>164.88499999999999</v>
      </c>
      <c r="AF7" s="10">
        <v>115.694</v>
      </c>
      <c r="AG7" s="10">
        <v>199.268</v>
      </c>
      <c r="AH7" s="10">
        <v>102.745</v>
      </c>
      <c r="AI7" s="173">
        <v>118.806</v>
      </c>
      <c r="AJ7" s="173">
        <v>109.601</v>
      </c>
      <c r="AK7" s="173">
        <v>139.87299999999999</v>
      </c>
      <c r="AL7" s="173">
        <v>147.18899999999999</v>
      </c>
      <c r="AM7" s="173">
        <v>138.749</v>
      </c>
      <c r="AN7" s="173"/>
      <c r="AO7" s="173"/>
      <c r="AP7" s="173"/>
      <c r="AQ7" s="173"/>
      <c r="AR7" s="173"/>
      <c r="AS7" s="173"/>
      <c r="AT7" s="173"/>
      <c r="AU7" s="173"/>
      <c r="AV7" s="173"/>
      <c r="AW7" s="173"/>
      <c r="AX7" s="173"/>
      <c r="AY7" s="173"/>
    </row>
    <row r="8" spans="1:54" ht="15" x14ac:dyDescent="0.25">
      <c r="A8" s="187">
        <v>43252</v>
      </c>
      <c r="B8" s="163"/>
      <c r="C8" s="163"/>
      <c r="D8" s="159">
        <v>168</v>
      </c>
      <c r="E8" s="11">
        <v>146.124</v>
      </c>
      <c r="F8" s="11">
        <v>177.49</v>
      </c>
      <c r="G8" s="11">
        <v>307.47000000000003</v>
      </c>
      <c r="H8" s="10">
        <v>299.18200000000002</v>
      </c>
      <c r="I8" s="10">
        <v>225.32499999999999</v>
      </c>
      <c r="J8" s="10">
        <v>247.13900000000001</v>
      </c>
      <c r="K8" s="10">
        <v>142.773</v>
      </c>
      <c r="L8" s="10">
        <v>95.23</v>
      </c>
      <c r="M8" s="10">
        <v>67.876000000000005</v>
      </c>
      <c r="N8" s="10">
        <v>191.559</v>
      </c>
      <c r="O8" s="10">
        <v>218.54599999999999</v>
      </c>
      <c r="P8" s="10">
        <v>138.422</v>
      </c>
      <c r="Q8" s="10">
        <v>279.8</v>
      </c>
      <c r="R8" s="10">
        <v>156.077</v>
      </c>
      <c r="S8" s="10">
        <v>438.88</v>
      </c>
      <c r="T8" s="10">
        <v>142.47499999999999</v>
      </c>
      <c r="U8" s="10">
        <v>183.655</v>
      </c>
      <c r="V8" s="10">
        <v>128.86000000000001</v>
      </c>
      <c r="W8" s="10">
        <v>246.79300000000001</v>
      </c>
      <c r="X8" s="10">
        <v>150.25399999999999</v>
      </c>
      <c r="Y8" s="10">
        <v>148.381</v>
      </c>
      <c r="Z8" s="10">
        <v>54.194000000000003</v>
      </c>
      <c r="AA8" s="10">
        <v>184.65799999999999</v>
      </c>
      <c r="AB8" s="10">
        <v>70.754000000000005</v>
      </c>
      <c r="AC8" s="10">
        <v>132.71899999999999</v>
      </c>
      <c r="AD8" s="10">
        <v>80.97</v>
      </c>
      <c r="AE8" s="10">
        <v>109.026</v>
      </c>
      <c r="AF8" s="10">
        <v>195.67400000000001</v>
      </c>
      <c r="AG8" s="10">
        <v>168</v>
      </c>
      <c r="AH8" s="10">
        <v>199.126</v>
      </c>
      <c r="AI8" s="173">
        <v>262.32299999999998</v>
      </c>
      <c r="AJ8" s="173">
        <v>35.957999999999998</v>
      </c>
      <c r="AK8" s="173">
        <v>157.452</v>
      </c>
      <c r="AL8" s="173">
        <v>200.38300000000001</v>
      </c>
      <c r="AM8" s="173">
        <v>254.571</v>
      </c>
      <c r="AN8" s="173"/>
      <c r="AO8" s="173"/>
      <c r="AP8" s="173"/>
      <c r="AQ8" s="173"/>
      <c r="AR8" s="173"/>
      <c r="AS8" s="173"/>
      <c r="AT8" s="173"/>
      <c r="AU8" s="173"/>
      <c r="AV8" s="173"/>
      <c r="AW8" s="173"/>
      <c r="AX8" s="173"/>
      <c r="AY8" s="173"/>
    </row>
    <row r="9" spans="1:54" ht="15" x14ac:dyDescent="0.25">
      <c r="A9" s="187">
        <v>43282</v>
      </c>
      <c r="B9" s="163"/>
      <c r="C9" s="163"/>
      <c r="D9" s="159">
        <v>60</v>
      </c>
      <c r="E9" s="11">
        <v>58.698999999999998</v>
      </c>
      <c r="F9" s="11">
        <v>86.156999999999996</v>
      </c>
      <c r="G9" s="11">
        <v>187.934</v>
      </c>
      <c r="H9" s="10">
        <v>148.56800000000001</v>
      </c>
      <c r="I9" s="10">
        <v>72.201999999999998</v>
      </c>
      <c r="J9" s="10">
        <v>103.596</v>
      </c>
      <c r="K9" s="10">
        <v>52.445</v>
      </c>
      <c r="L9" s="10">
        <v>38.682000000000002</v>
      </c>
      <c r="M9" s="10">
        <v>32.707999999999998</v>
      </c>
      <c r="N9" s="10">
        <v>79.462999999999994</v>
      </c>
      <c r="O9" s="10">
        <v>102.428</v>
      </c>
      <c r="P9" s="10">
        <v>53.18</v>
      </c>
      <c r="Q9" s="10">
        <v>134.95099999999999</v>
      </c>
      <c r="R9" s="10">
        <v>53.24</v>
      </c>
      <c r="S9" s="10">
        <v>406.02800000000002</v>
      </c>
      <c r="T9" s="10">
        <v>64.209000000000003</v>
      </c>
      <c r="U9" s="10">
        <v>60</v>
      </c>
      <c r="V9" s="10">
        <v>56.145000000000003</v>
      </c>
      <c r="W9" s="10">
        <v>136.852</v>
      </c>
      <c r="X9" s="10">
        <v>49.75</v>
      </c>
      <c r="Y9" s="10">
        <v>50.209000000000003</v>
      </c>
      <c r="Z9" s="10">
        <v>24.957000000000001</v>
      </c>
      <c r="AA9" s="10">
        <v>56.96</v>
      </c>
      <c r="AB9" s="10">
        <v>33.002000000000002</v>
      </c>
      <c r="AC9" s="10">
        <v>53.267000000000003</v>
      </c>
      <c r="AD9" s="10">
        <v>38.728999999999999</v>
      </c>
      <c r="AE9" s="10">
        <v>43.11</v>
      </c>
      <c r="AF9" s="10">
        <v>81.542000000000002</v>
      </c>
      <c r="AG9" s="10">
        <v>78.265000000000001</v>
      </c>
      <c r="AH9" s="10">
        <v>61.648000000000003</v>
      </c>
      <c r="AI9" s="173">
        <v>127.657</v>
      </c>
      <c r="AJ9" s="173">
        <v>22.574999999999999</v>
      </c>
      <c r="AK9" s="173">
        <v>57.954000000000001</v>
      </c>
      <c r="AL9" s="173">
        <v>61.552999999999997</v>
      </c>
      <c r="AM9" s="173">
        <v>76.968000000000004</v>
      </c>
      <c r="AN9" s="173"/>
      <c r="AO9" s="173"/>
      <c r="AP9" s="173"/>
      <c r="AQ9" s="173"/>
      <c r="AR9" s="173"/>
      <c r="AS9" s="173"/>
      <c r="AT9" s="173"/>
      <c r="AU9" s="173"/>
      <c r="AV9" s="173"/>
      <c r="AW9" s="173"/>
      <c r="AX9" s="173"/>
      <c r="AY9" s="173"/>
    </row>
    <row r="10" spans="1:54" ht="15" x14ac:dyDescent="0.25">
      <c r="A10" s="187">
        <v>43313</v>
      </c>
      <c r="B10" s="163"/>
      <c r="C10" s="163"/>
      <c r="D10" s="159">
        <v>37</v>
      </c>
      <c r="E10" s="11">
        <v>33.241999999999997</v>
      </c>
      <c r="F10" s="11">
        <v>56.823999999999998</v>
      </c>
      <c r="G10" s="11">
        <v>69.415999999999997</v>
      </c>
      <c r="H10" s="10">
        <v>67.852000000000004</v>
      </c>
      <c r="I10" s="10">
        <v>37.44</v>
      </c>
      <c r="J10" s="10">
        <v>43.994999999999997</v>
      </c>
      <c r="K10" s="10">
        <v>34.808</v>
      </c>
      <c r="L10" s="10">
        <v>27.766999999999999</v>
      </c>
      <c r="M10" s="10">
        <v>34.314999999999998</v>
      </c>
      <c r="N10" s="10">
        <v>39.006</v>
      </c>
      <c r="O10" s="10">
        <v>44.838999999999999</v>
      </c>
      <c r="P10" s="10">
        <v>45.046999999999997</v>
      </c>
      <c r="Q10" s="10">
        <v>48.985999999999997</v>
      </c>
      <c r="R10" s="10">
        <v>31.398</v>
      </c>
      <c r="S10" s="10">
        <v>104.008</v>
      </c>
      <c r="T10" s="10">
        <v>30.411999999999999</v>
      </c>
      <c r="U10" s="10">
        <v>37</v>
      </c>
      <c r="V10" s="10">
        <v>31.413</v>
      </c>
      <c r="W10" s="10">
        <v>60.1</v>
      </c>
      <c r="X10" s="10">
        <v>37.354999999999997</v>
      </c>
      <c r="Y10" s="10">
        <v>39.631999999999998</v>
      </c>
      <c r="Z10" s="10">
        <v>18.867000000000001</v>
      </c>
      <c r="AA10" s="10">
        <v>35.271000000000001</v>
      </c>
      <c r="AB10" s="10">
        <v>25.004000000000001</v>
      </c>
      <c r="AC10" s="10">
        <v>34.606000000000002</v>
      </c>
      <c r="AD10" s="10">
        <v>34.326999999999998</v>
      </c>
      <c r="AE10" s="10">
        <v>34.597000000000001</v>
      </c>
      <c r="AF10" s="10">
        <v>36.81</v>
      </c>
      <c r="AG10" s="10">
        <v>34.915999999999997</v>
      </c>
      <c r="AH10" s="10">
        <v>38.164000000000001</v>
      </c>
      <c r="AI10" s="173">
        <v>43.542999999999999</v>
      </c>
      <c r="AJ10" s="173">
        <v>21.283000000000001</v>
      </c>
      <c r="AK10" s="173">
        <v>38.948</v>
      </c>
      <c r="AL10" s="173">
        <v>37.338000000000001</v>
      </c>
      <c r="AM10" s="173">
        <v>34.712000000000003</v>
      </c>
      <c r="AN10" s="173"/>
      <c r="AO10" s="173"/>
      <c r="AP10" s="173"/>
      <c r="AQ10" s="173"/>
      <c r="AR10" s="173"/>
      <c r="AS10" s="173"/>
      <c r="AT10" s="173"/>
      <c r="AU10" s="173"/>
      <c r="AV10" s="173"/>
      <c r="AW10" s="173"/>
      <c r="AX10" s="173"/>
      <c r="AY10" s="173"/>
    </row>
    <row r="11" spans="1:54" ht="15" x14ac:dyDescent="0.25">
      <c r="A11" s="187">
        <v>43344</v>
      </c>
      <c r="B11" s="163"/>
      <c r="C11" s="163"/>
      <c r="D11" s="159">
        <v>30</v>
      </c>
      <c r="E11" s="11">
        <v>27.183</v>
      </c>
      <c r="F11" s="11">
        <v>57.097999999999999</v>
      </c>
      <c r="G11" s="11">
        <v>36.561999999999998</v>
      </c>
      <c r="H11" s="10">
        <v>43.072000000000003</v>
      </c>
      <c r="I11" s="10">
        <v>42.121000000000002</v>
      </c>
      <c r="J11" s="10">
        <v>49.058999999999997</v>
      </c>
      <c r="K11" s="10">
        <v>30</v>
      </c>
      <c r="L11" s="10">
        <v>30.619</v>
      </c>
      <c r="M11" s="10">
        <v>24.227</v>
      </c>
      <c r="N11" s="10">
        <v>31.65</v>
      </c>
      <c r="O11" s="10">
        <v>29.422999999999998</v>
      </c>
      <c r="P11" s="10">
        <v>39.094999999999999</v>
      </c>
      <c r="Q11" s="10">
        <v>44.774000000000001</v>
      </c>
      <c r="R11" s="10">
        <v>29.777999999999999</v>
      </c>
      <c r="S11" s="10">
        <v>53.064</v>
      </c>
      <c r="T11" s="10">
        <v>25.681000000000001</v>
      </c>
      <c r="U11" s="10">
        <v>33.402999999999999</v>
      </c>
      <c r="V11" s="10">
        <v>23.358000000000001</v>
      </c>
      <c r="W11" s="10">
        <v>36.851999999999997</v>
      </c>
      <c r="X11" s="10">
        <v>30.524999999999999</v>
      </c>
      <c r="Y11" s="10">
        <v>27.684999999999999</v>
      </c>
      <c r="Z11" s="10">
        <v>20.123000000000001</v>
      </c>
      <c r="AA11" s="10">
        <v>52.393000000000001</v>
      </c>
      <c r="AB11" s="10">
        <v>26.811</v>
      </c>
      <c r="AC11" s="10">
        <v>25.425000000000001</v>
      </c>
      <c r="AD11" s="10">
        <v>27.07</v>
      </c>
      <c r="AE11" s="10">
        <v>35.203000000000003</v>
      </c>
      <c r="AF11" s="10">
        <v>26.021000000000001</v>
      </c>
      <c r="AG11" s="10">
        <v>26.887</v>
      </c>
      <c r="AH11" s="10">
        <v>25.32</v>
      </c>
      <c r="AI11" s="173">
        <v>29.053999999999998</v>
      </c>
      <c r="AJ11" s="173">
        <v>19.129000000000001</v>
      </c>
      <c r="AK11" s="173">
        <v>54.44</v>
      </c>
      <c r="AL11" s="173">
        <v>37.081000000000003</v>
      </c>
      <c r="AM11" s="173">
        <v>29.280999999999999</v>
      </c>
      <c r="AN11" s="173"/>
      <c r="AO11" s="173"/>
      <c r="AP11" s="173"/>
      <c r="AQ11" s="173"/>
      <c r="AR11" s="173"/>
      <c r="AS11" s="173"/>
      <c r="AT11" s="173"/>
      <c r="AU11" s="173"/>
      <c r="AV11" s="173"/>
      <c r="AW11" s="173"/>
      <c r="AX11" s="173"/>
      <c r="AY11" s="173"/>
    </row>
    <row r="12" spans="1:54" ht="15" x14ac:dyDescent="0.25">
      <c r="A12" s="187">
        <v>43374</v>
      </c>
      <c r="B12" s="163"/>
      <c r="C12" s="163"/>
      <c r="D12" s="159">
        <v>33.64</v>
      </c>
      <c r="E12" s="11">
        <v>29.274000000000001</v>
      </c>
      <c r="F12" s="11">
        <v>39.218000000000004</v>
      </c>
      <c r="G12" s="11">
        <v>33.368000000000002</v>
      </c>
      <c r="H12" s="10">
        <v>40.826000000000001</v>
      </c>
      <c r="I12" s="10">
        <v>73.153999999999996</v>
      </c>
      <c r="J12" s="10">
        <v>60.67</v>
      </c>
      <c r="K12" s="10">
        <v>25.085000000000001</v>
      </c>
      <c r="L12" s="10">
        <v>25.286000000000001</v>
      </c>
      <c r="M12" s="10">
        <v>25.327000000000002</v>
      </c>
      <c r="N12" s="10">
        <v>51.216000000000001</v>
      </c>
      <c r="O12" s="10">
        <v>26.893000000000001</v>
      </c>
      <c r="P12" s="10">
        <v>27.678999999999998</v>
      </c>
      <c r="Q12" s="10">
        <v>41.335999999999999</v>
      </c>
      <c r="R12" s="10">
        <v>28.587</v>
      </c>
      <c r="S12" s="10">
        <v>53.46</v>
      </c>
      <c r="T12" s="10">
        <v>35.222999999999999</v>
      </c>
      <c r="U12" s="10">
        <v>41.3</v>
      </c>
      <c r="V12" s="10">
        <v>31.786000000000001</v>
      </c>
      <c r="W12" s="10">
        <v>32.182000000000002</v>
      </c>
      <c r="X12" s="10">
        <v>27.780999999999999</v>
      </c>
      <c r="Y12" s="10">
        <v>26.433</v>
      </c>
      <c r="Z12" s="10">
        <v>29.946000000000002</v>
      </c>
      <c r="AA12" s="10">
        <v>35.853999999999999</v>
      </c>
      <c r="AB12" s="10">
        <v>28.524000000000001</v>
      </c>
      <c r="AC12" s="10">
        <v>41.155999999999999</v>
      </c>
      <c r="AD12" s="10">
        <v>50.965000000000003</v>
      </c>
      <c r="AE12" s="10">
        <v>36.182000000000002</v>
      </c>
      <c r="AF12" s="10">
        <v>25.646000000000001</v>
      </c>
      <c r="AG12" s="10">
        <v>29.635000000000002</v>
      </c>
      <c r="AH12" s="10">
        <v>27.722999999999999</v>
      </c>
      <c r="AI12" s="173">
        <v>31.364000000000001</v>
      </c>
      <c r="AJ12" s="173">
        <v>19.119</v>
      </c>
      <c r="AK12" s="173">
        <v>52.978000000000002</v>
      </c>
      <c r="AL12" s="173">
        <v>51.2</v>
      </c>
      <c r="AM12" s="173">
        <v>26.82</v>
      </c>
      <c r="AN12" s="173"/>
      <c r="AO12" s="173"/>
      <c r="AP12" s="173"/>
      <c r="AQ12" s="173"/>
      <c r="AR12" s="173"/>
      <c r="AS12" s="173"/>
      <c r="AT12" s="173"/>
      <c r="AU12" s="173"/>
      <c r="AV12" s="173"/>
      <c r="AW12" s="173"/>
      <c r="AX12" s="173"/>
      <c r="AY12" s="173"/>
    </row>
    <row r="13" spans="1:54" ht="15" x14ac:dyDescent="0.25">
      <c r="A13" s="187">
        <v>43405</v>
      </c>
      <c r="B13" s="163"/>
      <c r="C13" s="163"/>
      <c r="D13" s="159">
        <v>30.39</v>
      </c>
      <c r="E13" s="11">
        <v>26.922000000000001</v>
      </c>
      <c r="F13" s="11">
        <v>26.989000000000001</v>
      </c>
      <c r="G13" s="11">
        <v>28.593</v>
      </c>
      <c r="H13" s="10">
        <v>33.006999999999998</v>
      </c>
      <c r="I13" s="10">
        <v>41.392000000000003</v>
      </c>
      <c r="J13" s="10">
        <v>41.417000000000002</v>
      </c>
      <c r="K13" s="10">
        <v>24.344000000000001</v>
      </c>
      <c r="L13" s="10">
        <v>19.062999999999999</v>
      </c>
      <c r="M13" s="10">
        <v>20.120999999999999</v>
      </c>
      <c r="N13" s="10">
        <v>43.057000000000002</v>
      </c>
      <c r="O13" s="10">
        <v>24.972999999999999</v>
      </c>
      <c r="P13" s="10">
        <v>23.187999999999999</v>
      </c>
      <c r="Q13" s="10">
        <v>31.978999999999999</v>
      </c>
      <c r="R13" s="10">
        <v>26.309000000000001</v>
      </c>
      <c r="S13" s="10">
        <v>40.226999999999997</v>
      </c>
      <c r="T13" s="10">
        <v>26.462</v>
      </c>
      <c r="U13" s="10">
        <v>28.327000000000002</v>
      </c>
      <c r="V13" s="10">
        <v>26.863</v>
      </c>
      <c r="W13" s="10">
        <v>25.884</v>
      </c>
      <c r="X13" s="10">
        <v>24.245000000000001</v>
      </c>
      <c r="Y13" s="10">
        <v>26.254000000000001</v>
      </c>
      <c r="Z13" s="10">
        <v>18.68</v>
      </c>
      <c r="AA13" s="10">
        <v>25.332000000000001</v>
      </c>
      <c r="AB13" s="10">
        <v>24.757000000000001</v>
      </c>
      <c r="AC13" s="10">
        <v>31.207000000000001</v>
      </c>
      <c r="AD13" s="10">
        <v>33.503</v>
      </c>
      <c r="AE13" s="10">
        <v>26.699000000000002</v>
      </c>
      <c r="AF13" s="10">
        <v>22.907</v>
      </c>
      <c r="AG13" s="10">
        <v>28.081</v>
      </c>
      <c r="AH13" s="10">
        <v>27.547999999999998</v>
      </c>
      <c r="AI13" s="173">
        <v>26.332999999999998</v>
      </c>
      <c r="AJ13" s="173">
        <v>16.09</v>
      </c>
      <c r="AK13" s="173">
        <v>31.574999999999999</v>
      </c>
      <c r="AL13" s="173">
        <v>31.207000000000001</v>
      </c>
      <c r="AM13" s="173">
        <v>25.306999999999999</v>
      </c>
      <c r="AN13" s="173"/>
      <c r="AO13" s="173"/>
      <c r="AP13" s="173"/>
      <c r="AQ13" s="173"/>
      <c r="AR13" s="173"/>
      <c r="AS13" s="173"/>
      <c r="AT13" s="173"/>
      <c r="AU13" s="173"/>
      <c r="AV13" s="173"/>
      <c r="AW13" s="173"/>
      <c r="AX13" s="173"/>
      <c r="AY13" s="173"/>
    </row>
    <row r="14" spans="1:54" ht="15" x14ac:dyDescent="0.25">
      <c r="A14" s="187">
        <v>43435</v>
      </c>
      <c r="B14" s="163"/>
      <c r="C14" s="163"/>
      <c r="D14" s="159">
        <v>27.74</v>
      </c>
      <c r="E14" s="11">
        <v>21.998000000000001</v>
      </c>
      <c r="F14" s="11">
        <v>23.690999999999999</v>
      </c>
      <c r="G14" s="11">
        <v>27.298999999999999</v>
      </c>
      <c r="H14" s="10">
        <v>28.169</v>
      </c>
      <c r="I14" s="10">
        <v>28.638999999999999</v>
      </c>
      <c r="J14" s="10">
        <v>30.988</v>
      </c>
      <c r="K14" s="10">
        <v>21.673999999999999</v>
      </c>
      <c r="L14" s="10">
        <v>17.372</v>
      </c>
      <c r="M14" s="10">
        <v>18.058</v>
      </c>
      <c r="N14" s="10">
        <v>30.596</v>
      </c>
      <c r="O14" s="10">
        <v>22.867000000000001</v>
      </c>
      <c r="P14" s="10">
        <v>21.423999999999999</v>
      </c>
      <c r="Q14" s="10">
        <v>27.617000000000001</v>
      </c>
      <c r="R14" s="10">
        <v>22.175999999999998</v>
      </c>
      <c r="S14" s="10">
        <v>36.978000000000002</v>
      </c>
      <c r="T14" s="10">
        <v>23.190999999999999</v>
      </c>
      <c r="U14" s="10">
        <v>22.7</v>
      </c>
      <c r="V14" s="10">
        <v>24.885999999999999</v>
      </c>
      <c r="W14" s="10">
        <v>23.794</v>
      </c>
      <c r="X14" s="10">
        <v>21.561</v>
      </c>
      <c r="Y14" s="10">
        <v>22.669</v>
      </c>
      <c r="Z14" s="10">
        <v>15.852</v>
      </c>
      <c r="AA14" s="10">
        <v>23.577000000000002</v>
      </c>
      <c r="AB14" s="10">
        <v>20.004999999999999</v>
      </c>
      <c r="AC14" s="10">
        <v>22.992000000000001</v>
      </c>
      <c r="AD14" s="10">
        <v>23.395</v>
      </c>
      <c r="AE14" s="10">
        <v>20.917000000000002</v>
      </c>
      <c r="AF14" s="10">
        <v>20.594999999999999</v>
      </c>
      <c r="AG14" s="10">
        <v>22.959</v>
      </c>
      <c r="AH14" s="10">
        <v>23.356000000000002</v>
      </c>
      <c r="AI14" s="173">
        <v>23.286999999999999</v>
      </c>
      <c r="AJ14" s="173">
        <v>15.018000000000001</v>
      </c>
      <c r="AK14" s="173">
        <v>25.023</v>
      </c>
      <c r="AL14" s="173">
        <v>24.12</v>
      </c>
      <c r="AM14" s="173">
        <v>23.853999999999999</v>
      </c>
      <c r="AN14" s="173"/>
      <c r="AO14" s="173"/>
      <c r="AP14" s="173"/>
      <c r="AQ14" s="173"/>
      <c r="AR14" s="173"/>
      <c r="AS14" s="173"/>
      <c r="AT14" s="173"/>
      <c r="AU14" s="173"/>
      <c r="AV14" s="173"/>
      <c r="AW14" s="173"/>
      <c r="AX14" s="173"/>
      <c r="AY14" s="173"/>
    </row>
    <row r="15" spans="1:54" ht="15" x14ac:dyDescent="0.25">
      <c r="A15" s="187">
        <v>43466</v>
      </c>
      <c r="B15" s="163"/>
      <c r="C15" s="163"/>
      <c r="D15" s="159">
        <v>26.51</v>
      </c>
      <c r="E15" s="11">
        <v>19.073</v>
      </c>
      <c r="F15" s="11">
        <v>21.262</v>
      </c>
      <c r="G15" s="11">
        <v>26.594000000000001</v>
      </c>
      <c r="H15" s="10">
        <v>25.204000000000001</v>
      </c>
      <c r="I15" s="10">
        <v>24.571000000000002</v>
      </c>
      <c r="J15" s="10">
        <v>25.731999999999999</v>
      </c>
      <c r="K15" s="10">
        <v>19.186</v>
      </c>
      <c r="L15" s="10">
        <v>15.602</v>
      </c>
      <c r="M15" s="10">
        <v>16.21</v>
      </c>
      <c r="N15" s="10">
        <v>24.27</v>
      </c>
      <c r="O15" s="10">
        <v>19.991</v>
      </c>
      <c r="P15" s="10">
        <v>19.523</v>
      </c>
      <c r="Q15" s="10">
        <v>24.722999999999999</v>
      </c>
      <c r="R15" s="10">
        <v>19.684000000000001</v>
      </c>
      <c r="S15" s="10">
        <v>32.18</v>
      </c>
      <c r="T15" s="10">
        <v>19.588999999999999</v>
      </c>
      <c r="U15" s="10">
        <v>20.460999999999999</v>
      </c>
      <c r="V15" s="10">
        <v>21.175000000000001</v>
      </c>
      <c r="W15" s="10">
        <v>23.231000000000002</v>
      </c>
      <c r="X15" s="10">
        <v>19.280999999999999</v>
      </c>
      <c r="Y15" s="10">
        <v>20.052</v>
      </c>
      <c r="Z15" s="10">
        <v>14.278</v>
      </c>
      <c r="AA15" s="10">
        <v>20.939</v>
      </c>
      <c r="AB15" s="10">
        <v>20.963999999999999</v>
      </c>
      <c r="AC15" s="10">
        <v>19.815999999999999</v>
      </c>
      <c r="AD15" s="10">
        <v>21.143999999999998</v>
      </c>
      <c r="AE15" s="10">
        <v>18.114999999999998</v>
      </c>
      <c r="AF15" s="10">
        <v>18.597999999999999</v>
      </c>
      <c r="AG15" s="10">
        <v>20.048999999999999</v>
      </c>
      <c r="AH15" s="10">
        <v>20.757999999999999</v>
      </c>
      <c r="AI15" s="173">
        <v>21.183</v>
      </c>
      <c r="AJ15" s="173">
        <v>13.542999999999999</v>
      </c>
      <c r="AK15" s="173">
        <v>22.018999999999998</v>
      </c>
      <c r="AL15" s="173">
        <v>21.2</v>
      </c>
      <c r="AM15" s="173">
        <v>22.044</v>
      </c>
      <c r="AN15" s="173"/>
      <c r="AO15" s="173"/>
      <c r="AP15" s="173"/>
      <c r="AQ15" s="173"/>
      <c r="AR15" s="173"/>
      <c r="AS15" s="173"/>
      <c r="AT15" s="173"/>
      <c r="AU15" s="173"/>
      <c r="AV15" s="173"/>
      <c r="AW15" s="173"/>
      <c r="AX15" s="173"/>
      <c r="AY15" s="173"/>
    </row>
    <row r="16" spans="1:54" ht="15" x14ac:dyDescent="0.25">
      <c r="A16" s="187">
        <v>43497</v>
      </c>
      <c r="B16" s="163"/>
      <c r="C16" s="163"/>
      <c r="D16" s="159">
        <v>24.89</v>
      </c>
      <c r="E16" s="11">
        <v>15.904</v>
      </c>
      <c r="F16" s="11">
        <v>18.016999999999999</v>
      </c>
      <c r="G16" s="11">
        <v>20.369</v>
      </c>
      <c r="H16" s="10">
        <v>21.113</v>
      </c>
      <c r="I16" s="10">
        <v>34.451999999999998</v>
      </c>
      <c r="J16" s="10">
        <v>24.134</v>
      </c>
      <c r="K16" s="10">
        <v>15.814</v>
      </c>
      <c r="L16" s="10">
        <v>12.819000000000001</v>
      </c>
      <c r="M16" s="10">
        <v>13.997</v>
      </c>
      <c r="N16" s="10">
        <v>20.994</v>
      </c>
      <c r="O16" s="10">
        <v>17.231999999999999</v>
      </c>
      <c r="P16" s="10">
        <v>17.948</v>
      </c>
      <c r="Q16" s="10">
        <v>20.172999999999998</v>
      </c>
      <c r="R16" s="10">
        <v>20.488</v>
      </c>
      <c r="S16" s="10">
        <v>28.888000000000002</v>
      </c>
      <c r="T16" s="10">
        <v>16.052</v>
      </c>
      <c r="U16" s="10">
        <v>18.195</v>
      </c>
      <c r="V16" s="10">
        <v>21.178999999999998</v>
      </c>
      <c r="W16" s="10">
        <v>23.818000000000001</v>
      </c>
      <c r="X16" s="10">
        <v>18.974</v>
      </c>
      <c r="Y16" s="10">
        <v>16.452000000000002</v>
      </c>
      <c r="Z16" s="10">
        <v>17.202999999999999</v>
      </c>
      <c r="AA16" s="10">
        <v>17.350999999999999</v>
      </c>
      <c r="AB16" s="10">
        <v>18.021000000000001</v>
      </c>
      <c r="AC16" s="10">
        <v>16.077999999999999</v>
      </c>
      <c r="AD16" s="10">
        <v>20.004000000000001</v>
      </c>
      <c r="AE16" s="10">
        <v>14.826000000000001</v>
      </c>
      <c r="AF16" s="10">
        <v>16.021000000000001</v>
      </c>
      <c r="AG16" s="10">
        <v>16.393000000000001</v>
      </c>
      <c r="AH16" s="10">
        <v>17.026</v>
      </c>
      <c r="AI16" s="173">
        <v>17.646000000000001</v>
      </c>
      <c r="AJ16" s="173">
        <v>11.298</v>
      </c>
      <c r="AK16" s="173">
        <v>20.803999999999998</v>
      </c>
      <c r="AL16" s="173">
        <v>21.355</v>
      </c>
      <c r="AM16" s="173">
        <v>18.591999999999999</v>
      </c>
      <c r="AN16" s="173"/>
      <c r="AO16" s="173"/>
      <c r="AP16" s="173"/>
      <c r="AQ16" s="173"/>
      <c r="AR16" s="173"/>
      <c r="AS16" s="173"/>
      <c r="AT16" s="173"/>
      <c r="AU16" s="173"/>
      <c r="AV16" s="173"/>
      <c r="AW16" s="173"/>
      <c r="AX16" s="173"/>
      <c r="AY16" s="173"/>
    </row>
    <row r="17" spans="1:51" ht="15" x14ac:dyDescent="0.25">
      <c r="A17" s="187">
        <v>43525</v>
      </c>
      <c r="B17" s="163"/>
      <c r="C17" s="163"/>
      <c r="D17" s="159">
        <v>40.04</v>
      </c>
      <c r="E17" s="11">
        <v>27.071999999999999</v>
      </c>
      <c r="F17" s="11">
        <v>30.797000000000001</v>
      </c>
      <c r="G17" s="11">
        <v>20.785</v>
      </c>
      <c r="H17" s="10">
        <v>34.290999999999997</v>
      </c>
      <c r="I17" s="10">
        <v>68.027000000000001</v>
      </c>
      <c r="J17" s="10">
        <v>29.315999999999999</v>
      </c>
      <c r="K17" s="10">
        <v>24.673999999999999</v>
      </c>
      <c r="L17" s="10">
        <v>40.204000000000001</v>
      </c>
      <c r="M17" s="10">
        <v>24.739000000000001</v>
      </c>
      <c r="N17" s="10">
        <v>30.434999999999999</v>
      </c>
      <c r="O17" s="10">
        <v>28.684999999999999</v>
      </c>
      <c r="P17" s="10">
        <v>31.760999999999999</v>
      </c>
      <c r="Q17" s="10">
        <v>39.183</v>
      </c>
      <c r="R17" s="10">
        <v>49.207999999999998</v>
      </c>
      <c r="S17" s="10">
        <v>39.834000000000003</v>
      </c>
      <c r="T17" s="10">
        <v>34.314999999999998</v>
      </c>
      <c r="U17" s="10">
        <v>31.731000000000002</v>
      </c>
      <c r="V17" s="10">
        <v>31.263000000000002</v>
      </c>
      <c r="W17" s="10">
        <v>27.943999999999999</v>
      </c>
      <c r="X17" s="10">
        <v>29.978999999999999</v>
      </c>
      <c r="Y17" s="10">
        <v>20.529</v>
      </c>
      <c r="Z17" s="10">
        <v>27.983000000000001</v>
      </c>
      <c r="AA17" s="10">
        <v>48.704000000000001</v>
      </c>
      <c r="AB17" s="10">
        <v>22.184000000000001</v>
      </c>
      <c r="AC17" s="10">
        <v>24.096</v>
      </c>
      <c r="AD17" s="10">
        <v>56.097999999999999</v>
      </c>
      <c r="AE17" s="10">
        <v>15.362</v>
      </c>
      <c r="AF17" s="10">
        <v>37.197000000000003</v>
      </c>
      <c r="AG17" s="10">
        <v>20.202999999999999</v>
      </c>
      <c r="AH17" s="10">
        <v>31.827000000000002</v>
      </c>
      <c r="AI17" s="173">
        <v>36.393999999999998</v>
      </c>
      <c r="AJ17" s="173">
        <v>18.128</v>
      </c>
      <c r="AK17" s="173">
        <v>23.789000000000001</v>
      </c>
      <c r="AL17" s="173">
        <v>40.14</v>
      </c>
      <c r="AM17" s="173">
        <v>21.035</v>
      </c>
      <c r="AN17" s="173"/>
      <c r="AO17" s="173"/>
      <c r="AP17" s="173"/>
      <c r="AQ17" s="173"/>
      <c r="AR17" s="173"/>
      <c r="AS17" s="173"/>
      <c r="AT17" s="173"/>
      <c r="AU17" s="173"/>
      <c r="AV17" s="173"/>
      <c r="AW17" s="173"/>
      <c r="AX17" s="173"/>
      <c r="AY17" s="173"/>
    </row>
    <row r="18" spans="1:51" ht="15" x14ac:dyDescent="0.25">
      <c r="A18" s="187">
        <v>43556</v>
      </c>
      <c r="B18" s="163"/>
      <c r="C18" s="163"/>
      <c r="D18" s="159">
        <v>88.26</v>
      </c>
      <c r="E18" s="11">
        <v>47.764000000000003</v>
      </c>
      <c r="F18" s="11">
        <v>37.942999999999998</v>
      </c>
      <c r="G18" s="11">
        <v>46.59</v>
      </c>
      <c r="H18" s="10">
        <v>86.594999999999999</v>
      </c>
      <c r="I18" s="10">
        <v>121.06</v>
      </c>
      <c r="J18" s="10">
        <v>89.441999999999993</v>
      </c>
      <c r="K18" s="10">
        <v>63.646999999999998</v>
      </c>
      <c r="L18" s="10">
        <v>107.011</v>
      </c>
      <c r="M18" s="10">
        <v>59.116</v>
      </c>
      <c r="N18" s="10">
        <v>58.680999999999997</v>
      </c>
      <c r="O18" s="10">
        <v>75.753</v>
      </c>
      <c r="P18" s="10">
        <v>98.436999999999998</v>
      </c>
      <c r="Q18" s="10">
        <v>78.418999999999997</v>
      </c>
      <c r="R18" s="10">
        <v>62.523000000000003</v>
      </c>
      <c r="S18" s="10">
        <v>92.42</v>
      </c>
      <c r="T18" s="10">
        <v>80.652000000000001</v>
      </c>
      <c r="U18" s="10">
        <v>54.454000000000001</v>
      </c>
      <c r="V18" s="10">
        <v>44.847000000000001</v>
      </c>
      <c r="W18" s="10">
        <v>75.094999999999999</v>
      </c>
      <c r="X18" s="10">
        <v>60.713999999999999</v>
      </c>
      <c r="Y18" s="10">
        <v>55.591999999999999</v>
      </c>
      <c r="Z18" s="10">
        <v>55.969000000000001</v>
      </c>
      <c r="AA18" s="10">
        <v>101.767</v>
      </c>
      <c r="AB18" s="10">
        <v>60.664999999999999</v>
      </c>
      <c r="AC18" s="10">
        <v>83.826999999999998</v>
      </c>
      <c r="AD18" s="10">
        <v>82.001000000000005</v>
      </c>
      <c r="AE18" s="10">
        <v>55.667999999999999</v>
      </c>
      <c r="AF18" s="10">
        <v>65.861999999999995</v>
      </c>
      <c r="AG18" s="10">
        <v>57.636000000000003</v>
      </c>
      <c r="AH18" s="10">
        <v>75.222999999999999</v>
      </c>
      <c r="AI18" s="173">
        <v>83.373999999999995</v>
      </c>
      <c r="AJ18" s="173">
        <v>43.872999999999998</v>
      </c>
      <c r="AK18" s="173">
        <v>57.445</v>
      </c>
      <c r="AL18" s="173">
        <v>76.802000000000007</v>
      </c>
      <c r="AM18" s="173">
        <v>49.290999999999997</v>
      </c>
      <c r="AN18" s="173"/>
      <c r="AO18" s="173"/>
      <c r="AP18" s="173"/>
      <c r="AQ18" s="173"/>
      <c r="AR18" s="173"/>
      <c r="AS18" s="173"/>
      <c r="AT18" s="173"/>
      <c r="AU18" s="173"/>
      <c r="AV18" s="173"/>
      <c r="AW18" s="173"/>
      <c r="AX18" s="173"/>
      <c r="AY18" s="173"/>
    </row>
    <row r="19" spans="1:51" ht="15" x14ac:dyDescent="0.25">
      <c r="A19" s="187">
        <v>43586</v>
      </c>
      <c r="B19" s="163"/>
      <c r="C19" s="163"/>
      <c r="D19" s="159">
        <v>247.09</v>
      </c>
      <c r="E19" s="11">
        <v>166.65700000000001</v>
      </c>
      <c r="F19" s="11">
        <v>137.86600000000001</v>
      </c>
      <c r="G19" s="11">
        <v>467.47300000000001</v>
      </c>
      <c r="H19" s="10">
        <v>359.74</v>
      </c>
      <c r="I19" s="10">
        <v>327.66800000000001</v>
      </c>
      <c r="J19" s="10">
        <v>308.05900000000003</v>
      </c>
      <c r="K19" s="10">
        <v>138.989</v>
      </c>
      <c r="L19" s="10">
        <v>181.06</v>
      </c>
      <c r="M19" s="10">
        <v>115.541</v>
      </c>
      <c r="N19" s="10">
        <v>176.43899999999999</v>
      </c>
      <c r="O19" s="10">
        <v>204.97200000000001</v>
      </c>
      <c r="P19" s="10">
        <v>276.49099999999999</v>
      </c>
      <c r="Q19" s="10">
        <v>215.36500000000001</v>
      </c>
      <c r="R19" s="10">
        <v>201.63200000000001</v>
      </c>
      <c r="S19" s="10">
        <v>353.53399999999999</v>
      </c>
      <c r="T19" s="10">
        <v>304.81599999999997</v>
      </c>
      <c r="U19" s="10">
        <v>180.08199999999999</v>
      </c>
      <c r="V19" s="10">
        <v>207.09700000000001</v>
      </c>
      <c r="W19" s="10">
        <v>229.8</v>
      </c>
      <c r="X19" s="10">
        <v>254.86500000000001</v>
      </c>
      <c r="Y19" s="10">
        <v>75.070999999999998</v>
      </c>
      <c r="Z19" s="10">
        <v>158.48699999999999</v>
      </c>
      <c r="AA19" s="10">
        <v>223.55199999999999</v>
      </c>
      <c r="AB19" s="10">
        <v>241.32499999999999</v>
      </c>
      <c r="AC19" s="10">
        <v>207.39</v>
      </c>
      <c r="AD19" s="10">
        <v>224.916</v>
      </c>
      <c r="AE19" s="10">
        <v>260.892</v>
      </c>
      <c r="AF19" s="10">
        <v>253.60499999999999</v>
      </c>
      <c r="AG19" s="10">
        <v>111.35</v>
      </c>
      <c r="AH19" s="10">
        <v>161.428</v>
      </c>
      <c r="AI19" s="173">
        <v>122.292</v>
      </c>
      <c r="AJ19" s="173">
        <v>106.93600000000001</v>
      </c>
      <c r="AK19" s="173">
        <v>244.87100000000001</v>
      </c>
      <c r="AL19" s="173">
        <v>186.815</v>
      </c>
      <c r="AM19" s="173">
        <v>108.133</v>
      </c>
      <c r="AN19" s="173"/>
      <c r="AO19" s="173"/>
      <c r="AP19" s="173"/>
      <c r="AQ19" s="173"/>
      <c r="AR19" s="173"/>
      <c r="AS19" s="173"/>
      <c r="AT19" s="173"/>
      <c r="AU19" s="173"/>
      <c r="AV19" s="173"/>
      <c r="AW19" s="173"/>
      <c r="AX19" s="173"/>
      <c r="AY19" s="173"/>
    </row>
    <row r="20" spans="1:51" ht="15" x14ac:dyDescent="0.25">
      <c r="A20" s="187">
        <v>43617</v>
      </c>
      <c r="B20" s="163"/>
      <c r="C20" s="163"/>
      <c r="D20" s="159">
        <v>281.04000000000002</v>
      </c>
      <c r="E20" s="11">
        <v>319.01</v>
      </c>
      <c r="F20" s="11">
        <v>377.55500000000001</v>
      </c>
      <c r="G20" s="11">
        <v>731.35400000000004</v>
      </c>
      <c r="H20" s="10">
        <v>416.16300000000001</v>
      </c>
      <c r="I20" s="10">
        <v>413.41199999999998</v>
      </c>
      <c r="J20" s="10">
        <v>295.65800000000002</v>
      </c>
      <c r="K20" s="10">
        <v>178.602</v>
      </c>
      <c r="L20" s="10">
        <v>157.76300000000001</v>
      </c>
      <c r="M20" s="10">
        <v>180.381</v>
      </c>
      <c r="N20" s="10">
        <v>297.77600000000001</v>
      </c>
      <c r="O20" s="10">
        <v>182.28700000000001</v>
      </c>
      <c r="P20" s="10">
        <v>431.59100000000001</v>
      </c>
      <c r="Q20" s="10">
        <v>230.51400000000001</v>
      </c>
      <c r="R20" s="10">
        <v>558.35799999999995</v>
      </c>
      <c r="S20" s="10">
        <v>323.55200000000002</v>
      </c>
      <c r="T20" s="10">
        <v>525.96</v>
      </c>
      <c r="U20" s="10">
        <v>200.33099999999999</v>
      </c>
      <c r="V20" s="10">
        <v>359.714</v>
      </c>
      <c r="W20" s="10">
        <v>169.52</v>
      </c>
      <c r="X20" s="10">
        <v>217.37799999999999</v>
      </c>
      <c r="Y20" s="10">
        <v>57.039000000000001</v>
      </c>
      <c r="Z20" s="10">
        <v>235.23400000000001</v>
      </c>
      <c r="AA20" s="10">
        <v>153.44999999999999</v>
      </c>
      <c r="AB20" s="10">
        <v>300.27499999999998</v>
      </c>
      <c r="AC20" s="10">
        <v>203.48699999999999</v>
      </c>
      <c r="AD20" s="10">
        <v>189.01900000000001</v>
      </c>
      <c r="AE20" s="10">
        <v>509.03899999999999</v>
      </c>
      <c r="AF20" s="10">
        <v>276.39299999999997</v>
      </c>
      <c r="AG20" s="10">
        <v>260.21100000000001</v>
      </c>
      <c r="AH20" s="10">
        <v>451.14499999999998</v>
      </c>
      <c r="AI20" s="173">
        <v>51.872</v>
      </c>
      <c r="AJ20" s="173">
        <v>153.32400000000001</v>
      </c>
      <c r="AK20" s="173">
        <v>360.00299999999999</v>
      </c>
      <c r="AL20" s="173">
        <v>339.87900000000002</v>
      </c>
      <c r="AM20" s="173">
        <v>120.68899999999999</v>
      </c>
      <c r="AN20" s="173"/>
      <c r="AO20" s="173"/>
      <c r="AP20" s="173"/>
      <c r="AQ20" s="173"/>
      <c r="AR20" s="173"/>
      <c r="AS20" s="173"/>
      <c r="AT20" s="173"/>
      <c r="AU20" s="173"/>
      <c r="AV20" s="173"/>
      <c r="AW20" s="173"/>
      <c r="AX20" s="173"/>
      <c r="AY20" s="173"/>
    </row>
    <row r="21" spans="1:51" ht="15" x14ac:dyDescent="0.25">
      <c r="A21" s="187">
        <v>43647</v>
      </c>
      <c r="B21" s="163"/>
      <c r="C21" s="163"/>
      <c r="D21" s="159">
        <v>123.17</v>
      </c>
      <c r="E21" s="11">
        <v>184.119</v>
      </c>
      <c r="F21" s="11">
        <v>223.245</v>
      </c>
      <c r="G21" s="11">
        <v>347.642</v>
      </c>
      <c r="H21" s="10">
        <v>132.14699999999999</v>
      </c>
      <c r="I21" s="10">
        <v>172.63200000000001</v>
      </c>
      <c r="J21" s="10">
        <v>100.227</v>
      </c>
      <c r="K21" s="10">
        <v>72.831000000000003</v>
      </c>
      <c r="L21" s="10">
        <v>66.998000000000005</v>
      </c>
      <c r="M21" s="10">
        <v>73.798000000000002</v>
      </c>
      <c r="N21" s="10">
        <v>140.51300000000001</v>
      </c>
      <c r="O21" s="10">
        <v>71.134</v>
      </c>
      <c r="P21" s="10">
        <v>211.74700000000001</v>
      </c>
      <c r="Q21" s="10">
        <v>73.161000000000001</v>
      </c>
      <c r="R21" s="10">
        <v>519.596</v>
      </c>
      <c r="S21" s="10">
        <v>130.32900000000001</v>
      </c>
      <c r="T21" s="10">
        <v>201.32300000000001</v>
      </c>
      <c r="U21" s="10">
        <v>98.338999999999999</v>
      </c>
      <c r="V21" s="10">
        <v>225.316</v>
      </c>
      <c r="W21" s="10">
        <v>52.353000000000002</v>
      </c>
      <c r="X21" s="10">
        <v>63.673999999999999</v>
      </c>
      <c r="Y21" s="10">
        <v>23.094999999999999</v>
      </c>
      <c r="Z21" s="10">
        <v>68.86</v>
      </c>
      <c r="AA21" s="10">
        <v>57.265999999999998</v>
      </c>
      <c r="AB21" s="10">
        <v>125.535</v>
      </c>
      <c r="AC21" s="10">
        <v>76.724999999999994</v>
      </c>
      <c r="AD21" s="10">
        <v>67.489000000000004</v>
      </c>
      <c r="AE21" s="10">
        <v>229.61</v>
      </c>
      <c r="AF21" s="10">
        <v>152.48599999999999</v>
      </c>
      <c r="AG21" s="10">
        <v>78.287000000000006</v>
      </c>
      <c r="AH21" s="10">
        <v>225.364</v>
      </c>
      <c r="AI21" s="173">
        <v>24.571999999999999</v>
      </c>
      <c r="AJ21" s="173">
        <v>54.637</v>
      </c>
      <c r="AK21" s="173">
        <v>112.59399999999999</v>
      </c>
      <c r="AL21" s="173">
        <v>104.675</v>
      </c>
      <c r="AM21" s="173">
        <v>46.491999999999997</v>
      </c>
      <c r="AN21" s="173"/>
      <c r="AO21" s="173"/>
      <c r="AP21" s="173"/>
      <c r="AQ21" s="173"/>
      <c r="AR21" s="173"/>
      <c r="AS21" s="173"/>
      <c r="AT21" s="173"/>
      <c r="AU21" s="173"/>
      <c r="AV21" s="173"/>
      <c r="AW21" s="173"/>
      <c r="AX21" s="173"/>
      <c r="AY21" s="173"/>
    </row>
    <row r="22" spans="1:51" ht="15" x14ac:dyDescent="0.25">
      <c r="A22" s="187">
        <v>43678</v>
      </c>
      <c r="B22" s="163"/>
      <c r="C22" s="163"/>
      <c r="D22" s="159">
        <v>66.88</v>
      </c>
      <c r="E22" s="11">
        <v>95.85</v>
      </c>
      <c r="F22" s="11">
        <v>84.287999999999997</v>
      </c>
      <c r="G22" s="11">
        <v>130.20599999999999</v>
      </c>
      <c r="H22" s="10">
        <v>58.667999999999999</v>
      </c>
      <c r="I22" s="10">
        <v>65.236000000000004</v>
      </c>
      <c r="J22" s="10">
        <v>54.43</v>
      </c>
      <c r="K22" s="10">
        <v>40.65</v>
      </c>
      <c r="L22" s="10">
        <v>49.72</v>
      </c>
      <c r="M22" s="10">
        <v>38.201000000000001</v>
      </c>
      <c r="N22" s="10">
        <v>59.353000000000002</v>
      </c>
      <c r="O22" s="10">
        <v>53.597000000000001</v>
      </c>
      <c r="P22" s="10">
        <v>70.206000000000003</v>
      </c>
      <c r="Q22" s="10">
        <v>41.231999999999999</v>
      </c>
      <c r="R22" s="10">
        <v>140.518</v>
      </c>
      <c r="S22" s="10">
        <v>54.026000000000003</v>
      </c>
      <c r="T22" s="10">
        <v>83.894000000000005</v>
      </c>
      <c r="U22" s="10">
        <v>45.046999999999997</v>
      </c>
      <c r="V22" s="10">
        <v>87.138999999999996</v>
      </c>
      <c r="W22" s="10">
        <v>41.363</v>
      </c>
      <c r="X22" s="10">
        <v>47.116999999999997</v>
      </c>
      <c r="Y22" s="10">
        <v>18.204000000000001</v>
      </c>
      <c r="Z22" s="10">
        <v>40.258000000000003</v>
      </c>
      <c r="AA22" s="10">
        <v>35.871000000000002</v>
      </c>
      <c r="AB22" s="10">
        <v>56.683</v>
      </c>
      <c r="AC22" s="10">
        <v>52.5</v>
      </c>
      <c r="AD22" s="10">
        <v>46.463999999999999</v>
      </c>
      <c r="AE22" s="10">
        <v>79.963999999999999</v>
      </c>
      <c r="AF22" s="10">
        <v>54.433</v>
      </c>
      <c r="AG22" s="10">
        <v>45.005000000000003</v>
      </c>
      <c r="AH22" s="10">
        <v>68.748000000000005</v>
      </c>
      <c r="AI22" s="173">
        <v>23.3</v>
      </c>
      <c r="AJ22" s="173">
        <v>38.694000000000003</v>
      </c>
      <c r="AK22" s="173">
        <v>55.847999999999999</v>
      </c>
      <c r="AL22" s="173">
        <v>43.68</v>
      </c>
      <c r="AM22" s="173">
        <v>29.323</v>
      </c>
      <c r="AN22" s="173"/>
      <c r="AO22" s="173"/>
      <c r="AP22" s="173"/>
      <c r="AQ22" s="173"/>
      <c r="AR22" s="173"/>
      <c r="AS22" s="173"/>
      <c r="AT22" s="173"/>
      <c r="AU22" s="173"/>
      <c r="AV22" s="173"/>
      <c r="AW22" s="173"/>
      <c r="AX22" s="173"/>
      <c r="AY22" s="173"/>
    </row>
    <row r="23" spans="1:51" ht="15" x14ac:dyDescent="0.25">
      <c r="A23" s="187">
        <v>43709</v>
      </c>
      <c r="B23" s="163"/>
      <c r="C23" s="163"/>
      <c r="D23" s="159">
        <v>40.659999999999997</v>
      </c>
      <c r="E23" s="11">
        <v>78.400999999999996</v>
      </c>
      <c r="F23" s="11">
        <v>42.027999999999999</v>
      </c>
      <c r="G23" s="11">
        <v>73.522000000000006</v>
      </c>
      <c r="H23" s="10">
        <v>56.41</v>
      </c>
      <c r="I23" s="10">
        <v>64.016999999999996</v>
      </c>
      <c r="J23" s="10">
        <v>42.308999999999997</v>
      </c>
      <c r="K23" s="10">
        <v>39.823999999999998</v>
      </c>
      <c r="L23" s="10">
        <v>33.295000000000002</v>
      </c>
      <c r="M23" s="10">
        <v>31.338999999999999</v>
      </c>
      <c r="N23" s="10">
        <v>37.058999999999997</v>
      </c>
      <c r="O23" s="10">
        <v>44.686</v>
      </c>
      <c r="P23" s="10">
        <v>58.694000000000003</v>
      </c>
      <c r="Q23" s="10">
        <v>37.564</v>
      </c>
      <c r="R23" s="10">
        <v>65.998000000000005</v>
      </c>
      <c r="S23" s="10">
        <v>41.658000000000001</v>
      </c>
      <c r="T23" s="10">
        <v>58.95</v>
      </c>
      <c r="U23" s="10">
        <v>30.818999999999999</v>
      </c>
      <c r="V23" s="10">
        <v>47.472999999999999</v>
      </c>
      <c r="W23" s="10">
        <v>34.203000000000003</v>
      </c>
      <c r="X23" s="10">
        <v>32.322000000000003</v>
      </c>
      <c r="Y23" s="10">
        <v>19.971</v>
      </c>
      <c r="Z23" s="10">
        <v>57.838999999999999</v>
      </c>
      <c r="AA23" s="10">
        <v>35.906999999999996</v>
      </c>
      <c r="AB23" s="10">
        <v>36.162999999999997</v>
      </c>
      <c r="AC23" s="10">
        <v>38.616</v>
      </c>
      <c r="AD23" s="10">
        <v>43.264000000000003</v>
      </c>
      <c r="AE23" s="10">
        <v>47.585999999999999</v>
      </c>
      <c r="AF23" s="10">
        <v>36.957000000000001</v>
      </c>
      <c r="AG23" s="10">
        <v>28.869</v>
      </c>
      <c r="AH23" s="10">
        <v>41.107999999999997</v>
      </c>
      <c r="AI23" s="173">
        <v>20.777999999999999</v>
      </c>
      <c r="AJ23" s="173">
        <v>54.195</v>
      </c>
      <c r="AK23" s="173">
        <v>49.311999999999998</v>
      </c>
      <c r="AL23" s="173">
        <v>35.015999999999998</v>
      </c>
      <c r="AM23" s="173">
        <v>24.747</v>
      </c>
      <c r="AN23" s="173"/>
      <c r="AO23" s="173"/>
      <c r="AP23" s="173"/>
      <c r="AQ23" s="173"/>
      <c r="AR23" s="173"/>
      <c r="AS23" s="173"/>
      <c r="AT23" s="173"/>
      <c r="AU23" s="173"/>
      <c r="AV23" s="173"/>
      <c r="AW23" s="173"/>
      <c r="AX23" s="173"/>
      <c r="AY23" s="173"/>
    </row>
    <row r="24" spans="1:51" ht="15" x14ac:dyDescent="0.25">
      <c r="A24" s="187">
        <v>43739</v>
      </c>
      <c r="B24" s="163"/>
      <c r="C24" s="163"/>
      <c r="D24" s="159">
        <v>40.76</v>
      </c>
      <c r="E24" s="11">
        <v>48.624000000000002</v>
      </c>
      <c r="F24" s="11">
        <v>35.052</v>
      </c>
      <c r="G24" s="11">
        <v>62.140999999999998</v>
      </c>
      <c r="H24" s="10">
        <v>87.649000000000001</v>
      </c>
      <c r="I24" s="10">
        <v>70.399000000000001</v>
      </c>
      <c r="J24" s="10">
        <v>33.398000000000003</v>
      </c>
      <c r="K24" s="10">
        <v>30.670999999999999</v>
      </c>
      <c r="L24" s="10">
        <v>31.751999999999999</v>
      </c>
      <c r="M24" s="10">
        <v>48.677999999999997</v>
      </c>
      <c r="N24" s="10">
        <v>31.152999999999999</v>
      </c>
      <c r="O24" s="10">
        <v>29.748000000000001</v>
      </c>
      <c r="P24" s="10">
        <v>49.798000000000002</v>
      </c>
      <c r="Q24" s="10">
        <v>33.381</v>
      </c>
      <c r="R24" s="10">
        <v>59.148000000000003</v>
      </c>
      <c r="S24" s="10">
        <v>48.838999999999999</v>
      </c>
      <c r="T24" s="10">
        <v>63.021999999999998</v>
      </c>
      <c r="U24" s="10">
        <v>37.012999999999998</v>
      </c>
      <c r="V24" s="10">
        <v>37.616999999999997</v>
      </c>
      <c r="W24" s="10">
        <v>29.120999999999999</v>
      </c>
      <c r="X24" s="10">
        <v>28.265999999999998</v>
      </c>
      <c r="Y24" s="10">
        <v>28.538</v>
      </c>
      <c r="Z24" s="10">
        <v>36.856000000000002</v>
      </c>
      <c r="AA24" s="10">
        <v>34.700000000000003</v>
      </c>
      <c r="AB24" s="10">
        <v>51.348999999999997</v>
      </c>
      <c r="AC24" s="10">
        <v>62.176000000000002</v>
      </c>
      <c r="AD24" s="10">
        <v>40.398000000000003</v>
      </c>
      <c r="AE24" s="10">
        <v>41.366999999999997</v>
      </c>
      <c r="AF24" s="10">
        <v>36.350999999999999</v>
      </c>
      <c r="AG24" s="10">
        <v>29.17</v>
      </c>
      <c r="AH24" s="10">
        <v>39.587000000000003</v>
      </c>
      <c r="AI24" s="173">
        <v>19.347000000000001</v>
      </c>
      <c r="AJ24" s="173">
        <v>52.314999999999998</v>
      </c>
      <c r="AK24" s="173">
        <v>61.820999999999998</v>
      </c>
      <c r="AL24" s="173">
        <v>29.731000000000002</v>
      </c>
      <c r="AM24" s="173">
        <v>25.259</v>
      </c>
      <c r="AN24" s="173"/>
      <c r="AO24" s="173"/>
      <c r="AP24" s="173"/>
      <c r="AQ24" s="173"/>
      <c r="AR24" s="173"/>
      <c r="AS24" s="173"/>
      <c r="AT24" s="173"/>
      <c r="AU24" s="173"/>
      <c r="AV24" s="173"/>
      <c r="AW24" s="173"/>
      <c r="AX24" s="173"/>
      <c r="AY24" s="173"/>
    </row>
    <row r="25" spans="1:51" ht="15" x14ac:dyDescent="0.25">
      <c r="A25" s="187">
        <v>43770</v>
      </c>
      <c r="B25" s="163"/>
      <c r="C25" s="163"/>
      <c r="D25" s="159">
        <v>33.299999999999997</v>
      </c>
      <c r="E25" s="11">
        <v>33.249000000000002</v>
      </c>
      <c r="F25" s="11">
        <v>29.829000000000001</v>
      </c>
      <c r="G25" s="11">
        <v>50.616999999999997</v>
      </c>
      <c r="H25" s="10">
        <v>51.103999999999999</v>
      </c>
      <c r="I25" s="10">
        <v>48.371000000000002</v>
      </c>
      <c r="J25" s="10">
        <v>31.445</v>
      </c>
      <c r="K25" s="10">
        <v>23.413</v>
      </c>
      <c r="L25" s="10">
        <v>25.239000000000001</v>
      </c>
      <c r="M25" s="10">
        <v>41.067999999999998</v>
      </c>
      <c r="N25" s="10">
        <v>28.568999999999999</v>
      </c>
      <c r="O25" s="10">
        <v>24.847999999999999</v>
      </c>
      <c r="P25" s="10">
        <v>38.798999999999999</v>
      </c>
      <c r="Q25" s="10">
        <v>30.396000000000001</v>
      </c>
      <c r="R25" s="10">
        <v>44.722000000000001</v>
      </c>
      <c r="S25" s="10">
        <v>37.24</v>
      </c>
      <c r="T25" s="10">
        <v>43.856999999999999</v>
      </c>
      <c r="U25" s="10">
        <v>30.824000000000002</v>
      </c>
      <c r="V25" s="10">
        <v>30.068999999999999</v>
      </c>
      <c r="W25" s="10">
        <v>25.358000000000001</v>
      </c>
      <c r="X25" s="10">
        <v>27.966999999999999</v>
      </c>
      <c r="Y25" s="10">
        <v>17.440000000000001</v>
      </c>
      <c r="Z25" s="10">
        <v>25.966999999999999</v>
      </c>
      <c r="AA25" s="10">
        <v>29.802</v>
      </c>
      <c r="AB25" s="10">
        <v>38.536000000000001</v>
      </c>
      <c r="AC25" s="10">
        <v>41.197000000000003</v>
      </c>
      <c r="AD25" s="10">
        <v>30.254999999999999</v>
      </c>
      <c r="AE25" s="10">
        <v>35.875</v>
      </c>
      <c r="AF25" s="10">
        <v>33.637999999999998</v>
      </c>
      <c r="AG25" s="10">
        <v>28.77</v>
      </c>
      <c r="AH25" s="10">
        <v>32.828000000000003</v>
      </c>
      <c r="AI25" s="173">
        <v>16.242000000000001</v>
      </c>
      <c r="AJ25" s="173">
        <v>30.283000000000001</v>
      </c>
      <c r="AK25" s="173">
        <v>37.82</v>
      </c>
      <c r="AL25" s="173">
        <v>27.832999999999998</v>
      </c>
      <c r="AM25" s="173">
        <v>23.687999999999999</v>
      </c>
      <c r="AN25" s="173"/>
      <c r="AO25" s="173"/>
      <c r="AP25" s="173"/>
      <c r="AQ25" s="173"/>
      <c r="AR25" s="173"/>
      <c r="AS25" s="173"/>
      <c r="AT25" s="173"/>
      <c r="AU25" s="173"/>
      <c r="AV25" s="173"/>
      <c r="AW25" s="173"/>
      <c r="AX25" s="173"/>
      <c r="AY25" s="173"/>
    </row>
    <row r="26" spans="1:51" ht="15" x14ac:dyDescent="0.25">
      <c r="A26" s="187">
        <v>43800</v>
      </c>
      <c r="B26" s="163"/>
      <c r="C26" s="163"/>
      <c r="D26" s="159">
        <v>27.74</v>
      </c>
      <c r="E26" s="11">
        <v>29.291</v>
      </c>
      <c r="F26" s="11">
        <v>28.385000000000002</v>
      </c>
      <c r="G26" s="11">
        <v>43.917000000000002</v>
      </c>
      <c r="H26" s="10">
        <v>35.808</v>
      </c>
      <c r="I26" s="10">
        <v>36.820999999999998</v>
      </c>
      <c r="J26" s="10">
        <v>28.25</v>
      </c>
      <c r="K26" s="10">
        <v>21.324999999999999</v>
      </c>
      <c r="L26" s="10">
        <v>22.638999999999999</v>
      </c>
      <c r="M26" s="10">
        <v>28.806000000000001</v>
      </c>
      <c r="N26" s="10">
        <v>26.184999999999999</v>
      </c>
      <c r="O26" s="10">
        <v>22.923999999999999</v>
      </c>
      <c r="P26" s="10">
        <v>33.543999999999997</v>
      </c>
      <c r="Q26" s="10">
        <v>25.974</v>
      </c>
      <c r="R26" s="10">
        <v>40.652000000000001</v>
      </c>
      <c r="S26" s="10">
        <v>33.122999999999998</v>
      </c>
      <c r="T26" s="10">
        <v>35.603999999999999</v>
      </c>
      <c r="U26" s="10">
        <v>28.408000000000001</v>
      </c>
      <c r="V26" s="10">
        <v>27.678000000000001</v>
      </c>
      <c r="W26" s="10">
        <v>22.571999999999999</v>
      </c>
      <c r="X26" s="10">
        <v>24.111999999999998</v>
      </c>
      <c r="Y26" s="10">
        <v>14.689</v>
      </c>
      <c r="Z26" s="10">
        <v>24.106000000000002</v>
      </c>
      <c r="AA26" s="10">
        <v>24.414000000000001</v>
      </c>
      <c r="AB26" s="10">
        <v>28.853000000000002</v>
      </c>
      <c r="AC26" s="10">
        <v>29.242000000000001</v>
      </c>
      <c r="AD26" s="10">
        <v>23.53</v>
      </c>
      <c r="AE26" s="10">
        <v>32.792999999999999</v>
      </c>
      <c r="AF26" s="10">
        <v>27.922999999999998</v>
      </c>
      <c r="AG26" s="10">
        <v>24.26</v>
      </c>
      <c r="AH26" s="10">
        <v>29.428999999999998</v>
      </c>
      <c r="AI26" s="173">
        <v>15.127000000000001</v>
      </c>
      <c r="AJ26" s="173">
        <v>23.437999999999999</v>
      </c>
      <c r="AK26" s="173">
        <v>29.582999999999998</v>
      </c>
      <c r="AL26" s="173">
        <v>26.155999999999999</v>
      </c>
      <c r="AM26" s="173">
        <v>19.048999999999999</v>
      </c>
      <c r="AN26" s="173"/>
      <c r="AO26" s="173"/>
      <c r="AP26" s="173"/>
      <c r="AQ26" s="173"/>
      <c r="AR26" s="173"/>
      <c r="AS26" s="173"/>
      <c r="AT26" s="173"/>
      <c r="AU26" s="173"/>
      <c r="AV26" s="173"/>
      <c r="AW26" s="173"/>
      <c r="AX26" s="173"/>
      <c r="AY26" s="173"/>
    </row>
    <row r="27" spans="1:51" ht="15" x14ac:dyDescent="0.25">
      <c r="A27" s="187">
        <v>43831</v>
      </c>
      <c r="B27" s="163"/>
      <c r="C27" s="163"/>
      <c r="D27" s="159">
        <v>26.51</v>
      </c>
      <c r="E27" s="11">
        <v>26.248000000000001</v>
      </c>
      <c r="F27" s="11">
        <v>27.53</v>
      </c>
      <c r="G27" s="11">
        <v>39.270000000000003</v>
      </c>
      <c r="H27" s="10">
        <v>30.734999999999999</v>
      </c>
      <c r="I27" s="10">
        <v>30.876000000000001</v>
      </c>
      <c r="J27" s="10">
        <v>25.100999999999999</v>
      </c>
      <c r="K27" s="10">
        <v>19.109000000000002</v>
      </c>
      <c r="L27" s="10">
        <v>20.239999999999998</v>
      </c>
      <c r="M27" s="10">
        <v>22.67</v>
      </c>
      <c r="N27" s="10">
        <v>22.952000000000002</v>
      </c>
      <c r="O27" s="10">
        <v>20.850999999999999</v>
      </c>
      <c r="P27" s="10">
        <v>30.004000000000001</v>
      </c>
      <c r="Q27" s="10">
        <v>23.111000000000001</v>
      </c>
      <c r="R27" s="10">
        <v>35.350999999999999</v>
      </c>
      <c r="S27" s="10">
        <v>28.37</v>
      </c>
      <c r="T27" s="10">
        <v>31.837</v>
      </c>
      <c r="U27" s="10">
        <v>24.295000000000002</v>
      </c>
      <c r="V27" s="10">
        <v>26.771000000000001</v>
      </c>
      <c r="W27" s="10">
        <v>20.178999999999998</v>
      </c>
      <c r="X27" s="10">
        <v>21.274999999999999</v>
      </c>
      <c r="Y27" s="10">
        <v>13.218999999999999</v>
      </c>
      <c r="Z27" s="10">
        <v>21.376000000000001</v>
      </c>
      <c r="AA27" s="10">
        <v>24.992000000000001</v>
      </c>
      <c r="AB27" s="10">
        <v>24.82</v>
      </c>
      <c r="AC27" s="10">
        <v>26.140999999999998</v>
      </c>
      <c r="AD27" s="10">
        <v>20.32</v>
      </c>
      <c r="AE27" s="10">
        <v>29.617000000000001</v>
      </c>
      <c r="AF27" s="10">
        <v>24.425999999999998</v>
      </c>
      <c r="AG27" s="10">
        <v>21.532</v>
      </c>
      <c r="AH27" s="10">
        <v>26.744</v>
      </c>
      <c r="AI27" s="173">
        <v>13.613</v>
      </c>
      <c r="AJ27" s="173">
        <v>20.445</v>
      </c>
      <c r="AK27" s="173">
        <v>26.05</v>
      </c>
      <c r="AL27" s="173">
        <v>24.1</v>
      </c>
      <c r="AM27" s="173">
        <v>16.38</v>
      </c>
      <c r="AN27" s="173"/>
      <c r="AO27" s="173"/>
      <c r="AP27" s="173"/>
      <c r="AQ27" s="173"/>
      <c r="AR27" s="173"/>
      <c r="AS27" s="173"/>
      <c r="AT27" s="173"/>
      <c r="AU27" s="173"/>
      <c r="AV27" s="173"/>
      <c r="AW27" s="173"/>
      <c r="AX27" s="173"/>
      <c r="AY27" s="173"/>
    </row>
    <row r="28" spans="1:51" ht="15" x14ac:dyDescent="0.25">
      <c r="A28" s="187">
        <v>43862</v>
      </c>
      <c r="B28" s="163"/>
      <c r="C28" s="163"/>
      <c r="D28" s="159">
        <v>24.89</v>
      </c>
      <c r="E28" s="11">
        <v>22.917999999999999</v>
      </c>
      <c r="F28" s="11">
        <v>21.844000000000001</v>
      </c>
      <c r="G28" s="11">
        <v>33.75</v>
      </c>
      <c r="H28" s="10">
        <v>41.21</v>
      </c>
      <c r="I28" s="10">
        <v>29.353000000000002</v>
      </c>
      <c r="J28" s="10">
        <v>21.338000000000001</v>
      </c>
      <c r="K28" s="10">
        <v>16.254999999999999</v>
      </c>
      <c r="L28" s="10">
        <v>17.832999999999998</v>
      </c>
      <c r="M28" s="10">
        <v>20.463000000000001</v>
      </c>
      <c r="N28" s="10">
        <v>20.396999999999998</v>
      </c>
      <c r="O28" s="10">
        <v>19.777999999999999</v>
      </c>
      <c r="P28" s="10">
        <v>25.295000000000002</v>
      </c>
      <c r="Q28" s="10">
        <v>24.395</v>
      </c>
      <c r="R28" s="10">
        <v>32.817999999999998</v>
      </c>
      <c r="S28" s="10">
        <v>23.908999999999999</v>
      </c>
      <c r="T28" s="10">
        <v>28.280999999999999</v>
      </c>
      <c r="U28" s="10">
        <v>24.683</v>
      </c>
      <c r="V28" s="10">
        <v>27.725000000000001</v>
      </c>
      <c r="W28" s="10">
        <v>20.529</v>
      </c>
      <c r="X28" s="10">
        <v>18.024000000000001</v>
      </c>
      <c r="Y28" s="10">
        <v>16.864000000000001</v>
      </c>
      <c r="Z28" s="10">
        <v>18.422000000000001</v>
      </c>
      <c r="AA28" s="10">
        <v>22.08</v>
      </c>
      <c r="AB28" s="10">
        <v>20.675999999999998</v>
      </c>
      <c r="AC28" s="10">
        <v>24.898</v>
      </c>
      <c r="AD28" s="10">
        <v>17.154</v>
      </c>
      <c r="AE28" s="10">
        <v>26.178999999999998</v>
      </c>
      <c r="AF28" s="10">
        <v>20.751999999999999</v>
      </c>
      <c r="AG28" s="10">
        <v>18.266999999999999</v>
      </c>
      <c r="AH28" s="10">
        <v>22.923999999999999</v>
      </c>
      <c r="AI28" s="173">
        <v>11.718</v>
      </c>
      <c r="AJ28" s="173">
        <v>20.155999999999999</v>
      </c>
      <c r="AK28" s="173">
        <v>26.309000000000001</v>
      </c>
      <c r="AL28" s="173">
        <v>21.126000000000001</v>
      </c>
      <c r="AM28" s="173">
        <v>14.129</v>
      </c>
      <c r="AN28" s="173"/>
      <c r="AO28" s="173"/>
      <c r="AP28" s="173"/>
      <c r="AQ28" s="173"/>
      <c r="AR28" s="173"/>
      <c r="AS28" s="173"/>
      <c r="AT28" s="173"/>
      <c r="AU28" s="173"/>
      <c r="AV28" s="173"/>
      <c r="AW28" s="173"/>
      <c r="AX28" s="173"/>
      <c r="AY28" s="173"/>
    </row>
    <row r="29" spans="1:51" ht="15" x14ac:dyDescent="0.25">
      <c r="A29" s="187">
        <v>43891</v>
      </c>
      <c r="B29" s="163"/>
      <c r="C29" s="163"/>
      <c r="D29" s="159">
        <v>40.04</v>
      </c>
      <c r="E29" s="11">
        <v>35.622</v>
      </c>
      <c r="F29" s="11">
        <v>21.515999999999998</v>
      </c>
      <c r="G29" s="11">
        <v>48.468000000000004</v>
      </c>
      <c r="H29" s="10">
        <v>75.837000000000003</v>
      </c>
      <c r="I29" s="10">
        <v>33.639000000000003</v>
      </c>
      <c r="J29" s="10">
        <v>30.536000000000001</v>
      </c>
      <c r="K29" s="10">
        <v>45.091999999999999</v>
      </c>
      <c r="L29" s="10">
        <v>28.213999999999999</v>
      </c>
      <c r="M29" s="10">
        <v>29.163</v>
      </c>
      <c r="N29" s="10">
        <v>32.002000000000002</v>
      </c>
      <c r="O29" s="10">
        <v>34.777999999999999</v>
      </c>
      <c r="P29" s="10">
        <v>44.436</v>
      </c>
      <c r="Q29" s="10">
        <v>53.421999999999997</v>
      </c>
      <c r="R29" s="10">
        <v>43.070999999999998</v>
      </c>
      <c r="S29" s="10">
        <v>44.481999999999999</v>
      </c>
      <c r="T29" s="10">
        <v>42.527000000000001</v>
      </c>
      <c r="U29" s="10">
        <v>35.033000000000001</v>
      </c>
      <c r="V29" s="10">
        <v>31.504999999999999</v>
      </c>
      <c r="W29" s="10">
        <v>31.446000000000002</v>
      </c>
      <c r="X29" s="10">
        <v>21.49</v>
      </c>
      <c r="Y29" s="10">
        <v>27.481999999999999</v>
      </c>
      <c r="Z29" s="10">
        <v>51.048999999999999</v>
      </c>
      <c r="AA29" s="10">
        <v>25.504999999999999</v>
      </c>
      <c r="AB29" s="10">
        <v>28.236999999999998</v>
      </c>
      <c r="AC29" s="10">
        <v>63.707000000000001</v>
      </c>
      <c r="AD29" s="10">
        <v>17.423999999999999</v>
      </c>
      <c r="AE29" s="10">
        <v>49.094000000000001</v>
      </c>
      <c r="AF29" s="10">
        <v>23.870999999999999</v>
      </c>
      <c r="AG29" s="10">
        <v>33.012999999999998</v>
      </c>
      <c r="AH29" s="10">
        <v>43.674999999999997</v>
      </c>
      <c r="AI29" s="173">
        <v>18.856000000000002</v>
      </c>
      <c r="AJ29" s="173">
        <v>22.425000000000001</v>
      </c>
      <c r="AK29" s="173">
        <v>48.344999999999999</v>
      </c>
      <c r="AL29" s="173">
        <v>22.704000000000001</v>
      </c>
      <c r="AM29" s="173">
        <v>24.634</v>
      </c>
      <c r="AN29" s="173"/>
      <c r="AO29" s="173"/>
      <c r="AP29" s="173"/>
      <c r="AQ29" s="173"/>
      <c r="AR29" s="173"/>
      <c r="AS29" s="173"/>
      <c r="AT29" s="173"/>
      <c r="AU29" s="173"/>
      <c r="AV29" s="173"/>
      <c r="AW29" s="173"/>
      <c r="AX29" s="173"/>
      <c r="AY29" s="173"/>
    </row>
    <row r="30" spans="1:51" ht="15" x14ac:dyDescent="0.25">
      <c r="A30" s="187">
        <v>43922</v>
      </c>
      <c r="B30" s="158"/>
      <c r="C30" s="158"/>
      <c r="D30" s="159">
        <v>88.26</v>
      </c>
      <c r="E30" s="11">
        <v>44.203000000000003</v>
      </c>
      <c r="F30" s="11">
        <v>48.566000000000003</v>
      </c>
      <c r="G30" s="11">
        <v>109.349</v>
      </c>
      <c r="H30" s="10">
        <v>133.50899999999999</v>
      </c>
      <c r="I30" s="10">
        <v>106.803</v>
      </c>
      <c r="J30" s="10">
        <v>71.924000000000007</v>
      </c>
      <c r="K30" s="10">
        <v>114.889</v>
      </c>
      <c r="L30" s="10">
        <v>63.875999999999998</v>
      </c>
      <c r="M30" s="10">
        <v>57.734999999999999</v>
      </c>
      <c r="N30" s="10">
        <v>83.912000000000006</v>
      </c>
      <c r="O30" s="10">
        <v>102.77800000000001</v>
      </c>
      <c r="P30" s="10">
        <v>86.198999999999998</v>
      </c>
      <c r="Q30" s="10">
        <v>68.960999999999999</v>
      </c>
      <c r="R30" s="10">
        <v>99.524000000000001</v>
      </c>
      <c r="S30" s="10">
        <v>93.234999999999999</v>
      </c>
      <c r="T30" s="10">
        <v>66.852999999999994</v>
      </c>
      <c r="U30" s="10">
        <v>49.45</v>
      </c>
      <c r="V30" s="10">
        <v>84.349000000000004</v>
      </c>
      <c r="W30" s="10">
        <v>64.872</v>
      </c>
      <c r="X30" s="10">
        <v>56.991999999999997</v>
      </c>
      <c r="Y30" s="10">
        <v>56.893000000000001</v>
      </c>
      <c r="Z30" s="10">
        <v>105.248</v>
      </c>
      <c r="AA30" s="10">
        <v>67.320999999999998</v>
      </c>
      <c r="AB30" s="10">
        <v>92.037000000000006</v>
      </c>
      <c r="AC30" s="10">
        <v>95.646000000000001</v>
      </c>
      <c r="AD30" s="10">
        <v>61.381</v>
      </c>
      <c r="AE30" s="10">
        <v>82.358000000000004</v>
      </c>
      <c r="AF30" s="10">
        <v>62.612000000000002</v>
      </c>
      <c r="AG30" s="10">
        <v>77.375</v>
      </c>
      <c r="AH30" s="10">
        <v>92.316999999999993</v>
      </c>
      <c r="AI30" s="173">
        <v>44.921999999999997</v>
      </c>
      <c r="AJ30" s="173">
        <v>56.338999999999999</v>
      </c>
      <c r="AK30" s="173">
        <v>84.841999999999999</v>
      </c>
      <c r="AL30" s="173">
        <v>54.655000000000001</v>
      </c>
      <c r="AM30" s="173">
        <v>44.942</v>
      </c>
      <c r="AN30" s="173"/>
      <c r="AO30" s="173"/>
      <c r="AP30" s="173"/>
      <c r="AQ30" s="173"/>
      <c r="AR30" s="173"/>
      <c r="AS30" s="173"/>
      <c r="AT30" s="173"/>
      <c r="AU30" s="173"/>
      <c r="AV30" s="173"/>
      <c r="AW30" s="173"/>
      <c r="AX30" s="173"/>
      <c r="AY30" s="173"/>
    </row>
    <row r="31" spans="1:51" ht="15" x14ac:dyDescent="0.25">
      <c r="A31" s="187">
        <v>43952</v>
      </c>
      <c r="B31" s="158"/>
      <c r="C31" s="158"/>
      <c r="D31" s="159">
        <v>247.09</v>
      </c>
      <c r="E31" s="11">
        <v>163.26499999999999</v>
      </c>
      <c r="F31" s="11">
        <v>504.96100000000001</v>
      </c>
      <c r="G31" s="11">
        <v>418.81099999999998</v>
      </c>
      <c r="H31" s="10">
        <v>348.47300000000001</v>
      </c>
      <c r="I31" s="10">
        <v>324.99299999999999</v>
      </c>
      <c r="J31" s="10">
        <v>156.709</v>
      </c>
      <c r="K31" s="10">
        <v>194.31399999999999</v>
      </c>
      <c r="L31" s="10">
        <v>125.39100000000001</v>
      </c>
      <c r="M31" s="10">
        <v>182.67</v>
      </c>
      <c r="N31" s="10">
        <v>216.40299999999999</v>
      </c>
      <c r="O31" s="10">
        <v>296.20400000000001</v>
      </c>
      <c r="P31" s="10">
        <v>229.59700000000001</v>
      </c>
      <c r="Q31" s="10">
        <v>216.738</v>
      </c>
      <c r="R31" s="10">
        <v>376.75299999999999</v>
      </c>
      <c r="S31" s="10">
        <v>344.49700000000001</v>
      </c>
      <c r="T31" s="10">
        <v>211.81299999999999</v>
      </c>
      <c r="U31" s="10">
        <v>228.715</v>
      </c>
      <c r="V31" s="10">
        <v>244.5</v>
      </c>
      <c r="W31" s="10">
        <v>263.95999999999998</v>
      </c>
      <c r="X31" s="10">
        <v>78.05</v>
      </c>
      <c r="Y31" s="10">
        <v>168.88300000000001</v>
      </c>
      <c r="Z31" s="10">
        <v>229.24299999999999</v>
      </c>
      <c r="AA31" s="10">
        <v>266.18599999999998</v>
      </c>
      <c r="AB31" s="10">
        <v>223.22399999999999</v>
      </c>
      <c r="AC31" s="10">
        <v>242.21299999999999</v>
      </c>
      <c r="AD31" s="10">
        <v>282.52300000000002</v>
      </c>
      <c r="AE31" s="10">
        <v>293.73700000000002</v>
      </c>
      <c r="AF31" s="10">
        <v>119.76600000000001</v>
      </c>
      <c r="AG31" s="10">
        <v>173.584</v>
      </c>
      <c r="AH31" s="10">
        <v>132.33099999999999</v>
      </c>
      <c r="AI31" s="173">
        <v>111.581</v>
      </c>
      <c r="AJ31" s="173">
        <v>244.52099999999999</v>
      </c>
      <c r="AK31" s="173">
        <v>206.958</v>
      </c>
      <c r="AL31" s="173">
        <v>115.68</v>
      </c>
      <c r="AM31" s="173">
        <v>161.92599999999999</v>
      </c>
      <c r="AN31" s="173"/>
      <c r="AO31" s="173"/>
      <c r="AP31" s="173"/>
      <c r="AQ31" s="173"/>
      <c r="AR31" s="173"/>
      <c r="AS31" s="173"/>
      <c r="AT31" s="173"/>
      <c r="AU31" s="173"/>
      <c r="AV31" s="173"/>
      <c r="AW31" s="173"/>
      <c r="AX31" s="173"/>
      <c r="AY31" s="173"/>
    </row>
    <row r="32" spans="1:51" ht="15" x14ac:dyDescent="0.25">
      <c r="A32" s="187">
        <v>43983</v>
      </c>
      <c r="B32" s="158"/>
      <c r="C32" s="158"/>
      <c r="D32" s="159">
        <v>281.04000000000002</v>
      </c>
      <c r="E32" s="11">
        <v>396.899</v>
      </c>
      <c r="F32" s="11">
        <v>731.33699999999999</v>
      </c>
      <c r="G32" s="11">
        <v>427.74400000000003</v>
      </c>
      <c r="H32" s="10">
        <v>423.95600000000002</v>
      </c>
      <c r="I32" s="10">
        <v>304.464</v>
      </c>
      <c r="J32" s="10">
        <v>186.47399999999999</v>
      </c>
      <c r="K32" s="10">
        <v>158.661</v>
      </c>
      <c r="L32" s="10">
        <v>189.03899999999999</v>
      </c>
      <c r="M32" s="10">
        <v>295.08600000000001</v>
      </c>
      <c r="N32" s="10">
        <v>182.90299999999999</v>
      </c>
      <c r="O32" s="10">
        <v>435.37200000000001</v>
      </c>
      <c r="P32" s="10">
        <v>237.46100000000001</v>
      </c>
      <c r="Q32" s="10">
        <v>586.79</v>
      </c>
      <c r="R32" s="10">
        <v>327.63799999999998</v>
      </c>
      <c r="S32" s="10">
        <v>548.21199999999999</v>
      </c>
      <c r="T32" s="10">
        <v>217.297</v>
      </c>
      <c r="U32" s="10">
        <v>372.33499999999998</v>
      </c>
      <c r="V32" s="10">
        <v>167.267</v>
      </c>
      <c r="W32" s="10">
        <v>213.23599999999999</v>
      </c>
      <c r="X32" s="10">
        <v>58.651000000000003</v>
      </c>
      <c r="Y32" s="10">
        <v>226.46299999999999</v>
      </c>
      <c r="Z32" s="10">
        <v>151.41</v>
      </c>
      <c r="AA32" s="10">
        <v>303.58499999999998</v>
      </c>
      <c r="AB32" s="10">
        <v>211.21</v>
      </c>
      <c r="AC32" s="10">
        <v>192.31299999999999</v>
      </c>
      <c r="AD32" s="10">
        <v>518.52499999999998</v>
      </c>
      <c r="AE32" s="10">
        <v>293.67200000000003</v>
      </c>
      <c r="AF32" s="10">
        <v>269.46300000000002</v>
      </c>
      <c r="AG32" s="10">
        <v>461.83199999999999</v>
      </c>
      <c r="AH32" s="10">
        <v>54.021999999999998</v>
      </c>
      <c r="AI32" s="173">
        <v>153.65600000000001</v>
      </c>
      <c r="AJ32" s="173">
        <v>358.20299999999997</v>
      </c>
      <c r="AK32" s="173">
        <v>348.68700000000001</v>
      </c>
      <c r="AL32" s="173">
        <v>120.64400000000001</v>
      </c>
      <c r="AM32" s="173">
        <v>314.75099999999998</v>
      </c>
      <c r="AN32" s="173"/>
      <c r="AO32" s="173"/>
      <c r="AP32" s="173"/>
      <c r="AQ32" s="173"/>
      <c r="AR32" s="173"/>
      <c r="AS32" s="173"/>
      <c r="AT32" s="173"/>
      <c r="AU32" s="173"/>
      <c r="AV32" s="173"/>
      <c r="AW32" s="173"/>
      <c r="AX32" s="173"/>
      <c r="AY32" s="173"/>
    </row>
    <row r="33" spans="1:51" ht="15" x14ac:dyDescent="0.25">
      <c r="A33" s="187">
        <v>44013</v>
      </c>
      <c r="B33" s="162"/>
      <c r="C33" s="162"/>
      <c r="D33" s="159">
        <v>123.17</v>
      </c>
      <c r="E33" s="11">
        <v>221.06100000000001</v>
      </c>
      <c r="F33" s="11">
        <v>337.47300000000001</v>
      </c>
      <c r="G33" s="11">
        <v>136.197</v>
      </c>
      <c r="H33" s="10">
        <v>176.57599999999999</v>
      </c>
      <c r="I33" s="10">
        <v>99.128</v>
      </c>
      <c r="J33" s="10">
        <v>72.611000000000004</v>
      </c>
      <c r="K33" s="10">
        <v>68.069000000000003</v>
      </c>
      <c r="L33" s="10">
        <v>76.894999999999996</v>
      </c>
      <c r="M33" s="10">
        <v>136.03100000000001</v>
      </c>
      <c r="N33" s="10">
        <v>71.430999999999997</v>
      </c>
      <c r="O33" s="10">
        <v>205.59</v>
      </c>
      <c r="P33" s="10">
        <v>76.239000000000004</v>
      </c>
      <c r="Q33" s="10">
        <v>512.49900000000002</v>
      </c>
      <c r="R33" s="10">
        <v>127.437</v>
      </c>
      <c r="S33" s="10">
        <v>199.417</v>
      </c>
      <c r="T33" s="10">
        <v>105.68600000000001</v>
      </c>
      <c r="U33" s="10">
        <v>221.964</v>
      </c>
      <c r="V33" s="10">
        <v>53.131</v>
      </c>
      <c r="W33" s="10">
        <v>62.698999999999998</v>
      </c>
      <c r="X33" s="10">
        <v>23.856999999999999</v>
      </c>
      <c r="Y33" s="10">
        <v>66.600999999999999</v>
      </c>
      <c r="Z33" s="10">
        <v>56.841999999999999</v>
      </c>
      <c r="AA33" s="10">
        <v>123.018</v>
      </c>
      <c r="AB33" s="10">
        <v>79.983000000000004</v>
      </c>
      <c r="AC33" s="10">
        <v>68.691999999999993</v>
      </c>
      <c r="AD33" s="10">
        <v>222.107</v>
      </c>
      <c r="AE33" s="10">
        <v>152.83600000000001</v>
      </c>
      <c r="AF33" s="10">
        <v>81.224999999999994</v>
      </c>
      <c r="AG33" s="10">
        <v>218.05099999999999</v>
      </c>
      <c r="AH33" s="10">
        <v>27.306999999999999</v>
      </c>
      <c r="AI33" s="173">
        <v>54.396999999999998</v>
      </c>
      <c r="AJ33" s="173">
        <v>112.261</v>
      </c>
      <c r="AK33" s="173">
        <v>104.44199999999999</v>
      </c>
      <c r="AL33" s="173">
        <v>47.155999999999999</v>
      </c>
      <c r="AM33" s="173">
        <v>182.82400000000001</v>
      </c>
      <c r="AN33" s="173"/>
      <c r="AO33" s="173"/>
      <c r="AP33" s="173"/>
      <c r="AQ33" s="173"/>
      <c r="AR33" s="173"/>
      <c r="AS33" s="173"/>
      <c r="AT33" s="173"/>
      <c r="AU33" s="173"/>
      <c r="AV33" s="173"/>
      <c r="AW33" s="173"/>
      <c r="AX33" s="173"/>
      <c r="AY33" s="173"/>
    </row>
    <row r="34" spans="1:51" ht="15" x14ac:dyDescent="0.25">
      <c r="A34" s="187">
        <v>44044</v>
      </c>
      <c r="B34" s="158"/>
      <c r="C34" s="158"/>
      <c r="D34" s="159">
        <v>66.88</v>
      </c>
      <c r="E34" s="11">
        <v>84.715999999999994</v>
      </c>
      <c r="F34" s="11">
        <v>128.07</v>
      </c>
      <c r="G34" s="11">
        <v>62.926000000000002</v>
      </c>
      <c r="H34" s="10">
        <v>67.558000000000007</v>
      </c>
      <c r="I34" s="10">
        <v>56.554000000000002</v>
      </c>
      <c r="J34" s="10">
        <v>43.289000000000001</v>
      </c>
      <c r="K34" s="10">
        <v>50.646000000000001</v>
      </c>
      <c r="L34" s="10">
        <v>40.040999999999997</v>
      </c>
      <c r="M34" s="10">
        <v>57.914999999999999</v>
      </c>
      <c r="N34" s="10">
        <v>55.448</v>
      </c>
      <c r="O34" s="10">
        <v>70.138000000000005</v>
      </c>
      <c r="P34" s="10">
        <v>43.603000000000002</v>
      </c>
      <c r="Q34" s="10">
        <v>136.904</v>
      </c>
      <c r="R34" s="10">
        <v>54.566000000000003</v>
      </c>
      <c r="S34" s="10">
        <v>85.016000000000005</v>
      </c>
      <c r="T34" s="10">
        <v>50.07</v>
      </c>
      <c r="U34" s="10">
        <v>85.954999999999998</v>
      </c>
      <c r="V34" s="10">
        <v>43.04</v>
      </c>
      <c r="W34" s="10">
        <v>47.481999999999999</v>
      </c>
      <c r="X34" s="10">
        <v>18.916</v>
      </c>
      <c r="Y34" s="10">
        <v>39.786000000000001</v>
      </c>
      <c r="Z34" s="10">
        <v>35.796999999999997</v>
      </c>
      <c r="AA34" s="10">
        <v>57.482999999999997</v>
      </c>
      <c r="AB34" s="10">
        <v>54.689</v>
      </c>
      <c r="AC34" s="10">
        <v>47.889000000000003</v>
      </c>
      <c r="AD34" s="10">
        <v>78.924999999999997</v>
      </c>
      <c r="AE34" s="10">
        <v>57.664000000000001</v>
      </c>
      <c r="AF34" s="10">
        <v>47.054000000000002</v>
      </c>
      <c r="AG34" s="10">
        <v>67.578000000000003</v>
      </c>
      <c r="AH34" s="10">
        <v>26.03</v>
      </c>
      <c r="AI34" s="173">
        <v>37.984000000000002</v>
      </c>
      <c r="AJ34" s="173">
        <v>55.651000000000003</v>
      </c>
      <c r="AK34" s="173">
        <v>45.125999999999998</v>
      </c>
      <c r="AL34" s="173">
        <v>29.945</v>
      </c>
      <c r="AM34" s="173">
        <v>94.914000000000001</v>
      </c>
      <c r="AN34" s="173"/>
      <c r="AO34" s="173"/>
      <c r="AP34" s="173"/>
      <c r="AQ34" s="173"/>
      <c r="AR34" s="173"/>
      <c r="AS34" s="173"/>
      <c r="AT34" s="173"/>
      <c r="AU34" s="173"/>
      <c r="AV34" s="173"/>
      <c r="AW34" s="173"/>
      <c r="AX34" s="173"/>
      <c r="AY34" s="173"/>
    </row>
    <row r="35" spans="1:51" ht="15" x14ac:dyDescent="0.25">
      <c r="A35" s="187">
        <v>44075</v>
      </c>
      <c r="B35" s="158"/>
      <c r="C35" s="158"/>
      <c r="D35" s="159">
        <v>40.659999999999997</v>
      </c>
      <c r="E35" s="11">
        <v>43.223999999999997</v>
      </c>
      <c r="F35" s="11">
        <v>72.703999999999994</v>
      </c>
      <c r="G35" s="11">
        <v>62.04</v>
      </c>
      <c r="H35" s="10">
        <v>66.022999999999996</v>
      </c>
      <c r="I35" s="10">
        <v>43.506999999999998</v>
      </c>
      <c r="J35" s="10">
        <v>42.048999999999999</v>
      </c>
      <c r="K35" s="10">
        <v>34.606999999999999</v>
      </c>
      <c r="L35" s="10">
        <v>32.765000000000001</v>
      </c>
      <c r="M35" s="10">
        <v>36.429000000000002</v>
      </c>
      <c r="N35" s="10">
        <v>44.579000000000001</v>
      </c>
      <c r="O35" s="10">
        <v>58.84</v>
      </c>
      <c r="P35" s="10">
        <v>39.540999999999997</v>
      </c>
      <c r="Q35" s="10">
        <v>66.138999999999996</v>
      </c>
      <c r="R35" s="10">
        <v>42.695999999999998</v>
      </c>
      <c r="S35" s="10">
        <v>61.344999999999999</v>
      </c>
      <c r="T35" s="10">
        <v>34.875</v>
      </c>
      <c r="U35" s="10">
        <v>47.823999999999998</v>
      </c>
      <c r="V35" s="10">
        <v>34.969000000000001</v>
      </c>
      <c r="W35" s="10">
        <v>32.405000000000001</v>
      </c>
      <c r="X35" s="10">
        <v>20.616</v>
      </c>
      <c r="Y35" s="10">
        <v>57.847999999999999</v>
      </c>
      <c r="Z35" s="10">
        <v>36.58</v>
      </c>
      <c r="AA35" s="10">
        <v>37.859000000000002</v>
      </c>
      <c r="AB35" s="10">
        <v>40.262999999999998</v>
      </c>
      <c r="AC35" s="10">
        <v>45.124000000000002</v>
      </c>
      <c r="AD35" s="10">
        <v>47.784999999999997</v>
      </c>
      <c r="AE35" s="10">
        <v>40.212000000000003</v>
      </c>
      <c r="AF35" s="10">
        <v>30.376000000000001</v>
      </c>
      <c r="AG35" s="10">
        <v>41.087000000000003</v>
      </c>
      <c r="AH35" s="10">
        <v>23.120999999999999</v>
      </c>
      <c r="AI35" s="173">
        <v>55.539000000000001</v>
      </c>
      <c r="AJ35" s="173">
        <v>49.085999999999999</v>
      </c>
      <c r="AK35" s="173">
        <v>36.39</v>
      </c>
      <c r="AL35" s="173">
        <v>25.422000000000001</v>
      </c>
      <c r="AM35" s="173">
        <v>77.489000000000004</v>
      </c>
      <c r="AN35" s="173"/>
      <c r="AO35" s="173"/>
      <c r="AP35" s="173"/>
      <c r="AQ35" s="173"/>
      <c r="AR35" s="173"/>
      <c r="AS35" s="173"/>
      <c r="AT35" s="173"/>
      <c r="AU35" s="173"/>
      <c r="AV35" s="173"/>
      <c r="AW35" s="173"/>
      <c r="AX35" s="173"/>
      <c r="AY35" s="173"/>
    </row>
    <row r="36" spans="1:51" ht="15" x14ac:dyDescent="0.25">
      <c r="A36" s="187">
        <v>44105</v>
      </c>
      <c r="B36" s="158"/>
      <c r="C36" s="158"/>
      <c r="D36" s="161">
        <v>40.76</v>
      </c>
      <c r="E36" s="10">
        <v>36.338999999999999</v>
      </c>
      <c r="F36" s="10">
        <v>61.917999999999999</v>
      </c>
      <c r="G36" s="10">
        <v>91.983999999999995</v>
      </c>
      <c r="H36" s="10">
        <v>72.251999999999995</v>
      </c>
      <c r="I36" s="10">
        <v>34.825000000000003</v>
      </c>
      <c r="J36" s="10">
        <v>32.154000000000003</v>
      </c>
      <c r="K36" s="10">
        <v>32.520000000000003</v>
      </c>
      <c r="L36" s="10">
        <v>50.118000000000002</v>
      </c>
      <c r="M36" s="10">
        <v>30.699000000000002</v>
      </c>
      <c r="N36" s="10">
        <v>30.385000000000002</v>
      </c>
      <c r="O36" s="10">
        <v>49.835999999999999</v>
      </c>
      <c r="P36" s="10">
        <v>35.137</v>
      </c>
      <c r="Q36" s="10">
        <v>59.347000000000001</v>
      </c>
      <c r="R36" s="10">
        <v>49.631999999999998</v>
      </c>
      <c r="S36" s="10">
        <v>64.444000000000003</v>
      </c>
      <c r="T36" s="10">
        <v>40.854999999999997</v>
      </c>
      <c r="U36" s="10">
        <v>38.088000000000001</v>
      </c>
      <c r="V36" s="10">
        <v>29.994</v>
      </c>
      <c r="W36" s="10">
        <v>28.59</v>
      </c>
      <c r="X36" s="10">
        <v>29.154</v>
      </c>
      <c r="Y36" s="10">
        <v>35.881999999999998</v>
      </c>
      <c r="Z36" s="10">
        <v>34.225000000000001</v>
      </c>
      <c r="AA36" s="10">
        <v>51.851999999999997</v>
      </c>
      <c r="AB36" s="10">
        <v>63.875</v>
      </c>
      <c r="AC36" s="10">
        <v>41.31</v>
      </c>
      <c r="AD36" s="10">
        <v>41.723999999999997</v>
      </c>
      <c r="AE36" s="10">
        <v>39.472000000000001</v>
      </c>
      <c r="AF36" s="10">
        <v>30.56</v>
      </c>
      <c r="AG36" s="10">
        <v>39.718000000000004</v>
      </c>
      <c r="AH36" s="10">
        <v>21.338999999999999</v>
      </c>
      <c r="AI36" s="173">
        <v>50.548000000000002</v>
      </c>
      <c r="AJ36" s="173">
        <v>61.511000000000003</v>
      </c>
      <c r="AK36" s="173">
        <v>30.913</v>
      </c>
      <c r="AL36" s="173">
        <v>26.056000000000001</v>
      </c>
      <c r="AM36" s="173">
        <v>47.802</v>
      </c>
      <c r="AN36" s="173"/>
      <c r="AO36" s="173"/>
      <c r="AP36" s="173"/>
      <c r="AQ36" s="173"/>
      <c r="AR36" s="173"/>
      <c r="AS36" s="173"/>
      <c r="AT36" s="173"/>
      <c r="AU36" s="173"/>
      <c r="AV36" s="173"/>
      <c r="AW36" s="173"/>
      <c r="AX36" s="173"/>
      <c r="AY36" s="173"/>
    </row>
    <row r="37" spans="1:51" ht="15" x14ac:dyDescent="0.25">
      <c r="A37" s="187">
        <v>44136</v>
      </c>
      <c r="B37" s="160"/>
      <c r="C37" s="160"/>
      <c r="D37" s="161">
        <v>33.299999999999997</v>
      </c>
      <c r="E37" s="10">
        <v>30.952000000000002</v>
      </c>
      <c r="F37" s="10">
        <v>50.476999999999997</v>
      </c>
      <c r="G37" s="10">
        <v>53.460999999999999</v>
      </c>
      <c r="H37" s="10">
        <v>49.898000000000003</v>
      </c>
      <c r="I37" s="10">
        <v>32.69</v>
      </c>
      <c r="J37" s="10">
        <v>24.942</v>
      </c>
      <c r="K37" s="10">
        <v>26.026</v>
      </c>
      <c r="L37" s="10">
        <v>42.174999999999997</v>
      </c>
      <c r="M37" s="10">
        <v>28.231999999999999</v>
      </c>
      <c r="N37" s="10">
        <v>25.523</v>
      </c>
      <c r="O37" s="10">
        <v>38.776000000000003</v>
      </c>
      <c r="P37" s="10">
        <v>31.954999999999998</v>
      </c>
      <c r="Q37" s="10">
        <v>45.170999999999999</v>
      </c>
      <c r="R37" s="10">
        <v>37.991</v>
      </c>
      <c r="S37" s="10">
        <v>45.061</v>
      </c>
      <c r="T37" s="10">
        <v>33.968000000000004</v>
      </c>
      <c r="U37" s="10">
        <v>30.626999999999999</v>
      </c>
      <c r="V37" s="10">
        <v>26.103999999999999</v>
      </c>
      <c r="W37" s="10">
        <v>28.103999999999999</v>
      </c>
      <c r="X37" s="10">
        <v>17.876999999999999</v>
      </c>
      <c r="Y37" s="10">
        <v>25.603000000000002</v>
      </c>
      <c r="Z37" s="10">
        <v>29.721</v>
      </c>
      <c r="AA37" s="10">
        <v>38.875999999999998</v>
      </c>
      <c r="AB37" s="10">
        <v>42.493000000000002</v>
      </c>
      <c r="AC37" s="10">
        <v>30.742999999999999</v>
      </c>
      <c r="AD37" s="10">
        <v>36.082000000000001</v>
      </c>
      <c r="AE37" s="10">
        <v>36.271000000000001</v>
      </c>
      <c r="AF37" s="10">
        <v>29.919</v>
      </c>
      <c r="AG37" s="10">
        <v>32.814999999999998</v>
      </c>
      <c r="AH37" s="10">
        <v>18.036999999999999</v>
      </c>
      <c r="AI37" s="173">
        <v>29.652000000000001</v>
      </c>
      <c r="AJ37" s="173">
        <v>37.573999999999998</v>
      </c>
      <c r="AK37" s="173">
        <v>28.895</v>
      </c>
      <c r="AL37" s="173">
        <v>24.126999999999999</v>
      </c>
      <c r="AM37" s="173">
        <v>32.615000000000002</v>
      </c>
      <c r="AN37" s="173"/>
      <c r="AO37" s="173"/>
      <c r="AP37" s="173"/>
      <c r="AQ37" s="173"/>
      <c r="AR37" s="173"/>
      <c r="AS37" s="173"/>
      <c r="AT37" s="173"/>
      <c r="AU37" s="173"/>
      <c r="AV37" s="173"/>
      <c r="AW37" s="173"/>
      <c r="AX37" s="173"/>
      <c r="AY37" s="173"/>
    </row>
    <row r="38" spans="1:51" ht="15" x14ac:dyDescent="0.25">
      <c r="A38" s="187">
        <v>44166</v>
      </c>
      <c r="B38" s="160"/>
      <c r="C38" s="160"/>
      <c r="D38" s="161">
        <v>27.74</v>
      </c>
      <c r="E38" s="10">
        <v>29.657</v>
      </c>
      <c r="F38" s="10">
        <v>43.911000000000001</v>
      </c>
      <c r="G38" s="10">
        <v>38.781999999999996</v>
      </c>
      <c r="H38" s="10">
        <v>38.168999999999997</v>
      </c>
      <c r="I38" s="10">
        <v>29.431999999999999</v>
      </c>
      <c r="J38" s="10">
        <v>22.798999999999999</v>
      </c>
      <c r="K38" s="10">
        <v>23.408999999999999</v>
      </c>
      <c r="L38" s="10">
        <v>29.757999999999999</v>
      </c>
      <c r="M38" s="10">
        <v>25.718</v>
      </c>
      <c r="N38" s="10">
        <v>23.565000000000001</v>
      </c>
      <c r="O38" s="10">
        <v>33.75</v>
      </c>
      <c r="P38" s="10">
        <v>27.436</v>
      </c>
      <c r="Q38" s="10">
        <v>41.069000000000003</v>
      </c>
      <c r="R38" s="10">
        <v>33.673000000000002</v>
      </c>
      <c r="S38" s="10">
        <v>37.1</v>
      </c>
      <c r="T38" s="10">
        <v>31.574999999999999</v>
      </c>
      <c r="U38" s="10">
        <v>28.26</v>
      </c>
      <c r="V38" s="10">
        <v>23.355</v>
      </c>
      <c r="W38" s="10">
        <v>24.244</v>
      </c>
      <c r="X38" s="10">
        <v>15.08</v>
      </c>
      <c r="Y38" s="10">
        <v>23.779</v>
      </c>
      <c r="Z38" s="10">
        <v>24.314</v>
      </c>
      <c r="AA38" s="10">
        <v>29.483000000000001</v>
      </c>
      <c r="AB38" s="10">
        <v>30.355</v>
      </c>
      <c r="AC38" s="10">
        <v>24.431000000000001</v>
      </c>
      <c r="AD38" s="10">
        <v>33.076000000000001</v>
      </c>
      <c r="AE38" s="10">
        <v>30.407</v>
      </c>
      <c r="AF38" s="10">
        <v>25.401</v>
      </c>
      <c r="AG38" s="10">
        <v>29.492999999999999</v>
      </c>
      <c r="AH38" s="10">
        <v>16.827999999999999</v>
      </c>
      <c r="AI38" s="173">
        <v>23.149000000000001</v>
      </c>
      <c r="AJ38" s="173">
        <v>29.369</v>
      </c>
      <c r="AK38" s="173">
        <v>27.251000000000001</v>
      </c>
      <c r="AL38" s="173">
        <v>19.454999999999998</v>
      </c>
      <c r="AM38" s="173">
        <v>28.652999999999999</v>
      </c>
      <c r="AN38" s="173"/>
      <c r="AO38" s="173"/>
      <c r="AP38" s="173"/>
      <c r="AQ38" s="173"/>
      <c r="AR38" s="173"/>
      <c r="AS38" s="173"/>
      <c r="AT38" s="173"/>
      <c r="AU38" s="173"/>
      <c r="AV38" s="173"/>
      <c r="AW38" s="173"/>
      <c r="AX38" s="173"/>
      <c r="AY38" s="173"/>
    </row>
    <row r="39" spans="1:51" ht="15" x14ac:dyDescent="0.25">
      <c r="A39" s="187">
        <v>44197</v>
      </c>
      <c r="B39" s="160"/>
      <c r="C39" s="160"/>
      <c r="D39" s="161">
        <v>26.51</v>
      </c>
      <c r="E39" s="10">
        <v>28.404</v>
      </c>
      <c r="F39" s="10">
        <v>39.277999999999999</v>
      </c>
      <c r="G39" s="10">
        <v>33.552</v>
      </c>
      <c r="H39" s="10">
        <v>32.082999999999998</v>
      </c>
      <c r="I39" s="10">
        <v>26.181999999999999</v>
      </c>
      <c r="J39" s="10">
        <v>20.459</v>
      </c>
      <c r="K39" s="10">
        <v>20.966000000000001</v>
      </c>
      <c r="L39" s="10">
        <v>23.51</v>
      </c>
      <c r="M39" s="10">
        <v>22.581</v>
      </c>
      <c r="N39" s="10">
        <v>21.46</v>
      </c>
      <c r="O39" s="10">
        <v>30.219000000000001</v>
      </c>
      <c r="P39" s="10">
        <v>24.431000000000001</v>
      </c>
      <c r="Q39" s="10">
        <v>35.832999999999998</v>
      </c>
      <c r="R39" s="10">
        <v>28.969000000000001</v>
      </c>
      <c r="S39" s="10">
        <v>33.267000000000003</v>
      </c>
      <c r="T39" s="10">
        <v>27.111999999999998</v>
      </c>
      <c r="U39" s="10">
        <v>27.463999999999999</v>
      </c>
      <c r="V39" s="10">
        <v>20.898</v>
      </c>
      <c r="W39" s="10">
        <v>21.446000000000002</v>
      </c>
      <c r="X39" s="10">
        <v>13.567</v>
      </c>
      <c r="Y39" s="10">
        <v>21.073</v>
      </c>
      <c r="Z39" s="10">
        <v>24.984000000000002</v>
      </c>
      <c r="AA39" s="10">
        <v>25.501999999999999</v>
      </c>
      <c r="AB39" s="10">
        <v>27.135999999999999</v>
      </c>
      <c r="AC39" s="10">
        <v>21.198</v>
      </c>
      <c r="AD39" s="10">
        <v>29.873999999999999</v>
      </c>
      <c r="AE39" s="10">
        <v>26.736000000000001</v>
      </c>
      <c r="AF39" s="10">
        <v>22.550999999999998</v>
      </c>
      <c r="AG39" s="10">
        <v>26.782</v>
      </c>
      <c r="AH39" s="10">
        <v>15.167</v>
      </c>
      <c r="AI39" s="173">
        <v>20.260000000000002</v>
      </c>
      <c r="AJ39" s="173">
        <v>25.844999999999999</v>
      </c>
      <c r="AK39" s="173">
        <v>24.93</v>
      </c>
      <c r="AL39" s="173">
        <v>16.797000000000001</v>
      </c>
      <c r="AM39" s="173">
        <v>25.643999999999998</v>
      </c>
      <c r="AN39" s="173"/>
      <c r="AO39" s="173"/>
      <c r="AP39" s="173"/>
      <c r="AQ39" s="173"/>
      <c r="AR39" s="173"/>
      <c r="AS39" s="173"/>
      <c r="AT39" s="173"/>
      <c r="AU39" s="173"/>
      <c r="AV39" s="173"/>
      <c r="AW39" s="173"/>
      <c r="AX39" s="173"/>
      <c r="AY39" s="173"/>
    </row>
    <row r="40" spans="1:51" ht="15" x14ac:dyDescent="0.25">
      <c r="A40" s="187">
        <v>44228</v>
      </c>
      <c r="B40" s="160"/>
      <c r="C40" s="160"/>
      <c r="D40" s="161">
        <v>24.89</v>
      </c>
      <c r="E40" s="10">
        <v>21.94</v>
      </c>
      <c r="F40" s="10">
        <v>32.676000000000002</v>
      </c>
      <c r="G40" s="10">
        <v>42.981000000000002</v>
      </c>
      <c r="H40" s="10">
        <v>29.404</v>
      </c>
      <c r="I40" s="10">
        <v>21.507999999999999</v>
      </c>
      <c r="J40" s="10">
        <v>16.838000000000001</v>
      </c>
      <c r="K40" s="10">
        <v>17.850000000000001</v>
      </c>
      <c r="L40" s="10">
        <v>20.370999999999999</v>
      </c>
      <c r="M40" s="10">
        <v>19.437999999999999</v>
      </c>
      <c r="N40" s="10">
        <v>19.661999999999999</v>
      </c>
      <c r="O40" s="10">
        <v>24.640999999999998</v>
      </c>
      <c r="P40" s="10">
        <v>24.43</v>
      </c>
      <c r="Q40" s="10">
        <v>32.244999999999997</v>
      </c>
      <c r="R40" s="10">
        <v>23.617999999999999</v>
      </c>
      <c r="S40" s="10">
        <v>28.573</v>
      </c>
      <c r="T40" s="10">
        <v>26.18</v>
      </c>
      <c r="U40" s="10">
        <v>27.308</v>
      </c>
      <c r="V40" s="10">
        <v>20.515000000000001</v>
      </c>
      <c r="W40" s="10">
        <v>17.579000000000001</v>
      </c>
      <c r="X40" s="10">
        <v>16.620999999999999</v>
      </c>
      <c r="Y40" s="10">
        <v>17.585999999999999</v>
      </c>
      <c r="Z40" s="10">
        <v>21.353000000000002</v>
      </c>
      <c r="AA40" s="10">
        <v>20.582999999999998</v>
      </c>
      <c r="AB40" s="10">
        <v>24.843</v>
      </c>
      <c r="AC40" s="10">
        <v>17.309999999999999</v>
      </c>
      <c r="AD40" s="10">
        <v>25.550999999999998</v>
      </c>
      <c r="AE40" s="10">
        <v>21.884</v>
      </c>
      <c r="AF40" s="10">
        <v>18.460999999999999</v>
      </c>
      <c r="AG40" s="10">
        <v>22.216999999999999</v>
      </c>
      <c r="AH40" s="10">
        <v>12.6</v>
      </c>
      <c r="AI40" s="173">
        <v>19.428999999999998</v>
      </c>
      <c r="AJ40" s="173">
        <v>25.262</v>
      </c>
      <c r="AK40" s="173">
        <v>21.245000000000001</v>
      </c>
      <c r="AL40" s="173">
        <v>14.036</v>
      </c>
      <c r="AM40" s="173">
        <v>21.523</v>
      </c>
      <c r="AN40" s="173"/>
      <c r="AO40" s="173"/>
      <c r="AP40" s="173"/>
      <c r="AQ40" s="173"/>
      <c r="AR40" s="173"/>
      <c r="AS40" s="173"/>
      <c r="AT40" s="173"/>
      <c r="AU40" s="173"/>
      <c r="AV40" s="173"/>
      <c r="AW40" s="173"/>
      <c r="AX40" s="173"/>
      <c r="AY40" s="173"/>
    </row>
    <row r="41" spans="1:51" ht="15" x14ac:dyDescent="0.25">
      <c r="A41" s="187">
        <v>44256</v>
      </c>
      <c r="B41" s="160"/>
      <c r="C41" s="160"/>
      <c r="D41" s="161">
        <v>40.04</v>
      </c>
      <c r="E41" s="10">
        <v>22.472000000000001</v>
      </c>
      <c r="F41" s="10">
        <v>48.545000000000002</v>
      </c>
      <c r="G41" s="10">
        <v>79.125</v>
      </c>
      <c r="H41" s="10">
        <v>34.802999999999997</v>
      </c>
      <c r="I41" s="10">
        <v>31.545999999999999</v>
      </c>
      <c r="J41" s="10">
        <v>46.573999999999998</v>
      </c>
      <c r="K41" s="10">
        <v>28.998000000000001</v>
      </c>
      <c r="L41" s="10">
        <v>29.754999999999999</v>
      </c>
      <c r="M41" s="10">
        <v>31.789000000000001</v>
      </c>
      <c r="N41" s="10">
        <v>35.448999999999998</v>
      </c>
      <c r="O41" s="10">
        <v>44.654000000000003</v>
      </c>
      <c r="P41" s="10">
        <v>54.494</v>
      </c>
      <c r="Q41" s="10">
        <v>43.753999999999998</v>
      </c>
      <c r="R41" s="10">
        <v>45.119</v>
      </c>
      <c r="S41" s="10">
        <v>44.247999999999998</v>
      </c>
      <c r="T41" s="10">
        <v>36.968000000000004</v>
      </c>
      <c r="U41" s="10">
        <v>32.152000000000001</v>
      </c>
      <c r="V41" s="10">
        <v>32.219000000000001</v>
      </c>
      <c r="W41" s="10">
        <v>21.731999999999999</v>
      </c>
      <c r="X41" s="10">
        <v>27.327000000000002</v>
      </c>
      <c r="Y41" s="10">
        <v>50.707999999999998</v>
      </c>
      <c r="Z41" s="10">
        <v>25.611000000000001</v>
      </c>
      <c r="AA41" s="10">
        <v>28.922000000000001</v>
      </c>
      <c r="AB41" s="10">
        <v>63.701999999999998</v>
      </c>
      <c r="AC41" s="10">
        <v>18.22</v>
      </c>
      <c r="AD41" s="10">
        <v>49.517000000000003</v>
      </c>
      <c r="AE41" s="10">
        <v>25.937999999999999</v>
      </c>
      <c r="AF41" s="10">
        <v>33.366</v>
      </c>
      <c r="AG41" s="10">
        <v>43.829000000000001</v>
      </c>
      <c r="AH41" s="10">
        <v>20.271000000000001</v>
      </c>
      <c r="AI41" s="173">
        <v>22.327999999999999</v>
      </c>
      <c r="AJ41" s="173">
        <v>45.723999999999997</v>
      </c>
      <c r="AK41" s="173">
        <v>23.599</v>
      </c>
      <c r="AL41" s="173">
        <v>24.992999999999999</v>
      </c>
      <c r="AM41" s="173">
        <v>34.738</v>
      </c>
      <c r="AN41" s="173"/>
      <c r="AO41" s="173"/>
      <c r="AP41" s="173"/>
      <c r="AQ41" s="173"/>
      <c r="AR41" s="173"/>
      <c r="AS41" s="173"/>
      <c r="AT41" s="173"/>
      <c r="AU41" s="173"/>
      <c r="AV41" s="173"/>
      <c r="AW41" s="173"/>
      <c r="AX41" s="173"/>
      <c r="AY41" s="173"/>
    </row>
    <row r="42" spans="1:51" ht="15" x14ac:dyDescent="0.25">
      <c r="A42" s="187">
        <v>44287</v>
      </c>
      <c r="B42" s="160"/>
      <c r="C42" s="160"/>
      <c r="D42" s="161">
        <v>88.26</v>
      </c>
      <c r="E42" s="10">
        <v>49.731999999999999</v>
      </c>
      <c r="F42" s="10">
        <v>109.482</v>
      </c>
      <c r="G42" s="10">
        <v>136.87100000000001</v>
      </c>
      <c r="H42" s="10">
        <v>99.576999999999998</v>
      </c>
      <c r="I42" s="10">
        <v>73.338999999999999</v>
      </c>
      <c r="J42" s="10">
        <v>116.66500000000001</v>
      </c>
      <c r="K42" s="10">
        <v>64.744</v>
      </c>
      <c r="L42" s="10">
        <v>57.9</v>
      </c>
      <c r="M42" s="10">
        <v>83.573999999999998</v>
      </c>
      <c r="N42" s="10">
        <v>103.827</v>
      </c>
      <c r="O42" s="10">
        <v>86.491</v>
      </c>
      <c r="P42" s="10">
        <v>67.665000000000006</v>
      </c>
      <c r="Q42" s="10">
        <v>100.389</v>
      </c>
      <c r="R42" s="10">
        <v>94.17</v>
      </c>
      <c r="S42" s="10">
        <v>68.665999999999997</v>
      </c>
      <c r="T42" s="10">
        <v>50.453000000000003</v>
      </c>
      <c r="U42" s="10">
        <v>85.111999999999995</v>
      </c>
      <c r="V42" s="10">
        <v>65.951999999999998</v>
      </c>
      <c r="W42" s="10">
        <v>57.304000000000002</v>
      </c>
      <c r="X42" s="10">
        <v>55.5</v>
      </c>
      <c r="Y42" s="10">
        <v>104.739</v>
      </c>
      <c r="Z42" s="10">
        <v>67.454999999999998</v>
      </c>
      <c r="AA42" s="10">
        <v>92.86</v>
      </c>
      <c r="AB42" s="10">
        <v>92.257999999999996</v>
      </c>
      <c r="AC42" s="10">
        <v>62.445999999999998</v>
      </c>
      <c r="AD42" s="10">
        <v>82.96</v>
      </c>
      <c r="AE42" s="10">
        <v>65.418999999999997</v>
      </c>
      <c r="AF42" s="10">
        <v>77.305999999999997</v>
      </c>
      <c r="AG42" s="10">
        <v>92.406000000000006</v>
      </c>
      <c r="AH42" s="10">
        <v>46.683999999999997</v>
      </c>
      <c r="AI42" s="173">
        <v>55.774999999999999</v>
      </c>
      <c r="AJ42" s="173">
        <v>84.421999999999997</v>
      </c>
      <c r="AK42" s="173">
        <v>55.768000000000001</v>
      </c>
      <c r="AL42" s="173">
        <v>45.35</v>
      </c>
      <c r="AM42" s="173">
        <v>42.119</v>
      </c>
      <c r="AN42" s="173"/>
      <c r="AO42" s="173"/>
      <c r="AP42" s="173"/>
      <c r="AQ42" s="173"/>
      <c r="AR42" s="173"/>
      <c r="AS42" s="173"/>
      <c r="AT42" s="173"/>
      <c r="AU42" s="173"/>
      <c r="AV42" s="173"/>
      <c r="AW42" s="173"/>
      <c r="AX42" s="173"/>
      <c r="AY42" s="173"/>
    </row>
    <row r="43" spans="1:51" ht="15" x14ac:dyDescent="0.25">
      <c r="A43" s="187">
        <v>44317</v>
      </c>
      <c r="B43" s="160"/>
      <c r="C43" s="160"/>
      <c r="D43" s="161">
        <v>247.09</v>
      </c>
      <c r="E43" s="10">
        <v>508.49900000000002</v>
      </c>
      <c r="F43" s="10">
        <v>417.51400000000001</v>
      </c>
      <c r="G43" s="10">
        <v>352.16899999999998</v>
      </c>
      <c r="H43" s="10">
        <v>328.89699999999999</v>
      </c>
      <c r="I43" s="10">
        <v>157.77500000000001</v>
      </c>
      <c r="J43" s="10">
        <v>195.89599999999999</v>
      </c>
      <c r="K43" s="10">
        <v>126.148</v>
      </c>
      <c r="L43" s="10">
        <v>175.345</v>
      </c>
      <c r="M43" s="10">
        <v>215.61799999999999</v>
      </c>
      <c r="N43" s="10">
        <v>297.52300000000002</v>
      </c>
      <c r="O43" s="10">
        <v>229.64699999999999</v>
      </c>
      <c r="P43" s="10">
        <v>212.78800000000001</v>
      </c>
      <c r="Q43" s="10">
        <v>376.56799999999998</v>
      </c>
      <c r="R43" s="10">
        <v>345.69600000000003</v>
      </c>
      <c r="S43" s="10">
        <v>213.268</v>
      </c>
      <c r="T43" s="10">
        <v>225.136</v>
      </c>
      <c r="U43" s="10">
        <v>244.488</v>
      </c>
      <c r="V43" s="10">
        <v>264.88900000000001</v>
      </c>
      <c r="W43" s="10">
        <v>77.872</v>
      </c>
      <c r="X43" s="10">
        <v>158.52600000000001</v>
      </c>
      <c r="Y43" s="10">
        <v>228.352</v>
      </c>
      <c r="Z43" s="10">
        <v>265.90499999999997</v>
      </c>
      <c r="AA43" s="10">
        <v>223.63</v>
      </c>
      <c r="AB43" s="10">
        <v>242.268</v>
      </c>
      <c r="AC43" s="10">
        <v>284.31099999999998</v>
      </c>
      <c r="AD43" s="10">
        <v>293.73099999999999</v>
      </c>
      <c r="AE43" s="10">
        <v>122.267</v>
      </c>
      <c r="AF43" s="10">
        <v>166.96</v>
      </c>
      <c r="AG43" s="10">
        <v>132.23500000000001</v>
      </c>
      <c r="AH43" s="10">
        <v>113.514</v>
      </c>
      <c r="AI43" s="173">
        <v>243.22499999999999</v>
      </c>
      <c r="AJ43" s="173">
        <v>200.089</v>
      </c>
      <c r="AK43" s="173">
        <v>116.536</v>
      </c>
      <c r="AL43" s="173">
        <v>162.88999999999999</v>
      </c>
      <c r="AM43" s="173">
        <v>149.75800000000001</v>
      </c>
      <c r="AN43" s="173"/>
      <c r="AO43" s="173"/>
      <c r="AP43" s="173"/>
      <c r="AQ43" s="173"/>
      <c r="AR43" s="173"/>
      <c r="AS43" s="173"/>
      <c r="AT43" s="173"/>
      <c r="AU43" s="173"/>
      <c r="AV43" s="173"/>
      <c r="AW43" s="173"/>
      <c r="AX43" s="173"/>
      <c r="AY43" s="173"/>
    </row>
    <row r="44" spans="1:51" ht="15" x14ac:dyDescent="0.25">
      <c r="A44" s="187">
        <v>44348</v>
      </c>
      <c r="B44" s="160"/>
      <c r="C44" s="160"/>
      <c r="D44" s="161">
        <v>281.04000000000002</v>
      </c>
      <c r="E44" s="10">
        <v>733.19899999999996</v>
      </c>
      <c r="F44" s="10">
        <v>426.88200000000001</v>
      </c>
      <c r="G44" s="10">
        <v>425.23700000000002</v>
      </c>
      <c r="H44" s="10">
        <v>304.12</v>
      </c>
      <c r="I44" s="10">
        <v>186.97</v>
      </c>
      <c r="J44" s="10">
        <v>159.56</v>
      </c>
      <c r="K44" s="10">
        <v>189.36</v>
      </c>
      <c r="L44" s="10">
        <v>296.77100000000002</v>
      </c>
      <c r="M44" s="10">
        <v>182.34100000000001</v>
      </c>
      <c r="N44" s="10">
        <v>435.745</v>
      </c>
      <c r="O44" s="10">
        <v>237.16300000000001</v>
      </c>
      <c r="P44" s="10">
        <v>575.47699999999998</v>
      </c>
      <c r="Q44" s="10">
        <v>327.15800000000002</v>
      </c>
      <c r="R44" s="10">
        <v>548.226</v>
      </c>
      <c r="S44" s="10">
        <v>217.83</v>
      </c>
      <c r="T44" s="10">
        <v>374.18799999999999</v>
      </c>
      <c r="U44" s="10">
        <v>167.387</v>
      </c>
      <c r="V44" s="10">
        <v>213.476</v>
      </c>
      <c r="W44" s="10">
        <v>58.406999999999996</v>
      </c>
      <c r="X44" s="10">
        <v>234.80799999999999</v>
      </c>
      <c r="Y44" s="10">
        <v>150.94900000000001</v>
      </c>
      <c r="Z44" s="10">
        <v>303.04599999999999</v>
      </c>
      <c r="AA44" s="10">
        <v>211.18700000000001</v>
      </c>
      <c r="AB44" s="10">
        <v>195.84299999999999</v>
      </c>
      <c r="AC44" s="10">
        <v>519.64700000000005</v>
      </c>
      <c r="AD44" s="10">
        <v>293.423</v>
      </c>
      <c r="AE44" s="10">
        <v>270.88900000000001</v>
      </c>
      <c r="AF44" s="10">
        <v>459.06900000000002</v>
      </c>
      <c r="AG44" s="10">
        <v>53.962000000000003</v>
      </c>
      <c r="AH44" s="10">
        <v>154.86099999999999</v>
      </c>
      <c r="AI44" s="173">
        <v>357.52699999999999</v>
      </c>
      <c r="AJ44" s="173">
        <v>349.20400000000001</v>
      </c>
      <c r="AK44" s="173">
        <v>121.113</v>
      </c>
      <c r="AL44" s="173">
        <v>315.012</v>
      </c>
      <c r="AM44" s="173">
        <v>396.21899999999999</v>
      </c>
      <c r="AN44" s="173"/>
      <c r="AO44" s="173"/>
      <c r="AP44" s="173"/>
      <c r="AQ44" s="173"/>
      <c r="AR44" s="173"/>
      <c r="AS44" s="173"/>
      <c r="AT44" s="173"/>
      <c r="AU44" s="173"/>
      <c r="AV44" s="173"/>
      <c r="AW44" s="173"/>
      <c r="AX44" s="173"/>
      <c r="AY44" s="173"/>
    </row>
    <row r="45" spans="1:51" ht="15" x14ac:dyDescent="0.25">
      <c r="A45" s="187">
        <v>44378</v>
      </c>
      <c r="B45" s="160"/>
      <c r="C45" s="160"/>
      <c r="D45" s="161">
        <v>123.17</v>
      </c>
      <c r="E45" s="10">
        <v>337.60899999999998</v>
      </c>
      <c r="F45" s="10">
        <v>135.68100000000001</v>
      </c>
      <c r="G45" s="10">
        <v>177.29900000000001</v>
      </c>
      <c r="H45" s="10">
        <v>103.608</v>
      </c>
      <c r="I45" s="10">
        <v>72.941999999999993</v>
      </c>
      <c r="J45" s="10">
        <v>68.427999999999997</v>
      </c>
      <c r="K45" s="10">
        <v>76.843999999999994</v>
      </c>
      <c r="L45" s="10">
        <v>140.11600000000001</v>
      </c>
      <c r="M45" s="10">
        <v>70.944000000000003</v>
      </c>
      <c r="N45" s="10">
        <v>205.49299999999999</v>
      </c>
      <c r="O45" s="10">
        <v>75.965999999999994</v>
      </c>
      <c r="P45" s="10">
        <v>524.99</v>
      </c>
      <c r="Q45" s="10">
        <v>127.21899999999999</v>
      </c>
      <c r="R45" s="10">
        <v>199.16</v>
      </c>
      <c r="S45" s="10">
        <v>105.98399999999999</v>
      </c>
      <c r="T45" s="10">
        <v>230.02199999999999</v>
      </c>
      <c r="U45" s="10">
        <v>53.100999999999999</v>
      </c>
      <c r="V45" s="10">
        <v>62.637999999999998</v>
      </c>
      <c r="W45" s="10">
        <v>23.724</v>
      </c>
      <c r="X45" s="10">
        <v>68.477999999999994</v>
      </c>
      <c r="Y45" s="10">
        <v>56.389000000000003</v>
      </c>
      <c r="Z45" s="10">
        <v>122.595</v>
      </c>
      <c r="AA45" s="10">
        <v>79.875</v>
      </c>
      <c r="AB45" s="10">
        <v>70.375</v>
      </c>
      <c r="AC45" s="10">
        <v>222.10499999999999</v>
      </c>
      <c r="AD45" s="10">
        <v>152.46100000000001</v>
      </c>
      <c r="AE45" s="10">
        <v>82.057000000000002</v>
      </c>
      <c r="AF45" s="10">
        <v>226.86099999999999</v>
      </c>
      <c r="AG45" s="10">
        <v>27.151</v>
      </c>
      <c r="AH45" s="10">
        <v>54.95</v>
      </c>
      <c r="AI45" s="173">
        <v>111.879</v>
      </c>
      <c r="AJ45" s="173">
        <v>107.28400000000001</v>
      </c>
      <c r="AK45" s="173">
        <v>47.396999999999998</v>
      </c>
      <c r="AL45" s="173">
        <v>182.483</v>
      </c>
      <c r="AM45" s="173">
        <v>228.15700000000001</v>
      </c>
      <c r="AN45" s="173"/>
      <c r="AO45" s="173"/>
      <c r="AP45" s="173"/>
      <c r="AQ45" s="173"/>
      <c r="AR45" s="173"/>
      <c r="AS45" s="173"/>
      <c r="AT45" s="173"/>
      <c r="AU45" s="173"/>
      <c r="AV45" s="173"/>
      <c r="AW45" s="173"/>
      <c r="AX45" s="173"/>
      <c r="AY45" s="173"/>
    </row>
    <row r="46" spans="1:51" ht="15" x14ac:dyDescent="0.25">
      <c r="A46" s="187">
        <v>44409</v>
      </c>
      <c r="B46" s="160"/>
      <c r="C46" s="160"/>
      <c r="D46" s="161">
        <v>66.88</v>
      </c>
      <c r="E46" s="10">
        <v>128.15600000000001</v>
      </c>
      <c r="F46" s="10">
        <v>62.731999999999999</v>
      </c>
      <c r="G46" s="10">
        <v>68.456000000000003</v>
      </c>
      <c r="H46" s="10">
        <v>56.965000000000003</v>
      </c>
      <c r="I46" s="10">
        <v>43.65</v>
      </c>
      <c r="J46" s="10">
        <v>51.067999999999998</v>
      </c>
      <c r="K46" s="10">
        <v>40.183</v>
      </c>
      <c r="L46" s="10">
        <v>59.076000000000001</v>
      </c>
      <c r="M46" s="10">
        <v>55.097999999999999</v>
      </c>
      <c r="N46" s="10">
        <v>70.17</v>
      </c>
      <c r="O46" s="10">
        <v>43.508000000000003</v>
      </c>
      <c r="P46" s="10">
        <v>142.22200000000001</v>
      </c>
      <c r="Q46" s="10">
        <v>54.594000000000001</v>
      </c>
      <c r="R46" s="10">
        <v>85.003</v>
      </c>
      <c r="S46" s="10">
        <v>50.552</v>
      </c>
      <c r="T46" s="10">
        <v>89.436000000000007</v>
      </c>
      <c r="U46" s="10">
        <v>43.122999999999998</v>
      </c>
      <c r="V46" s="10">
        <v>47.593000000000004</v>
      </c>
      <c r="W46" s="10">
        <v>18.869</v>
      </c>
      <c r="X46" s="10">
        <v>39.963000000000001</v>
      </c>
      <c r="Y46" s="10">
        <v>35.488999999999997</v>
      </c>
      <c r="Z46" s="10">
        <v>57.273000000000003</v>
      </c>
      <c r="AA46" s="10">
        <v>54.838000000000001</v>
      </c>
      <c r="AB46" s="10">
        <v>48.720999999999997</v>
      </c>
      <c r="AC46" s="10">
        <v>78.986999999999995</v>
      </c>
      <c r="AD46" s="10">
        <v>57.594999999999999</v>
      </c>
      <c r="AE46" s="10">
        <v>47.997999999999998</v>
      </c>
      <c r="AF46" s="10">
        <v>69.391999999999996</v>
      </c>
      <c r="AG46" s="10">
        <v>25.905000000000001</v>
      </c>
      <c r="AH46" s="10">
        <v>38.546999999999997</v>
      </c>
      <c r="AI46" s="173">
        <v>55.363</v>
      </c>
      <c r="AJ46" s="173">
        <v>45.347000000000001</v>
      </c>
      <c r="AK46" s="173">
        <v>30.262</v>
      </c>
      <c r="AL46" s="173">
        <v>94.844999999999999</v>
      </c>
      <c r="AM46" s="173">
        <v>86.370999999999995</v>
      </c>
      <c r="AN46" s="173"/>
      <c r="AO46" s="173"/>
      <c r="AP46" s="173"/>
      <c r="AQ46" s="173"/>
      <c r="AR46" s="173"/>
      <c r="AS46" s="173"/>
      <c r="AT46" s="173"/>
      <c r="AU46" s="173"/>
      <c r="AV46" s="173"/>
      <c r="AW46" s="173"/>
      <c r="AX46" s="173"/>
      <c r="AY46" s="173"/>
    </row>
    <row r="47" spans="1:51" ht="15" x14ac:dyDescent="0.25">
      <c r="A47" s="187">
        <v>44440</v>
      </c>
      <c r="B47" s="160"/>
      <c r="C47" s="160"/>
      <c r="D47" s="161">
        <v>40.659999999999997</v>
      </c>
      <c r="E47" s="10">
        <v>72.850999999999999</v>
      </c>
      <c r="F47" s="10">
        <v>61.978999999999999</v>
      </c>
      <c r="G47" s="10">
        <v>66.986000000000004</v>
      </c>
      <c r="H47" s="10">
        <v>44.432000000000002</v>
      </c>
      <c r="I47" s="10">
        <v>42.481999999999999</v>
      </c>
      <c r="J47" s="10">
        <v>35.058</v>
      </c>
      <c r="K47" s="10">
        <v>32.988999999999997</v>
      </c>
      <c r="L47" s="10">
        <v>36.835999999999999</v>
      </c>
      <c r="M47" s="10">
        <v>44.378</v>
      </c>
      <c r="N47" s="10">
        <v>58.972000000000001</v>
      </c>
      <c r="O47" s="10">
        <v>39.555999999999997</v>
      </c>
      <c r="P47" s="10">
        <v>67.266000000000005</v>
      </c>
      <c r="Q47" s="10">
        <v>42.832999999999998</v>
      </c>
      <c r="R47" s="10">
        <v>61.445999999999998</v>
      </c>
      <c r="S47" s="10">
        <v>35.405000000000001</v>
      </c>
      <c r="T47" s="10">
        <v>49.250999999999998</v>
      </c>
      <c r="U47" s="10">
        <v>35.124000000000002</v>
      </c>
      <c r="V47" s="10">
        <v>32.590000000000003</v>
      </c>
      <c r="W47" s="10">
        <v>20.631</v>
      </c>
      <c r="X47" s="10">
        <v>57.56</v>
      </c>
      <c r="Y47" s="10">
        <v>36.405000000000001</v>
      </c>
      <c r="Z47" s="10">
        <v>37.779000000000003</v>
      </c>
      <c r="AA47" s="10">
        <v>40.493000000000002</v>
      </c>
      <c r="AB47" s="10">
        <v>45.225999999999999</v>
      </c>
      <c r="AC47" s="10">
        <v>47.927</v>
      </c>
      <c r="AD47" s="10">
        <v>40.256</v>
      </c>
      <c r="AE47" s="10">
        <v>31.280999999999999</v>
      </c>
      <c r="AF47" s="10">
        <v>41.582999999999998</v>
      </c>
      <c r="AG47" s="10">
        <v>23.09</v>
      </c>
      <c r="AH47" s="10">
        <v>56.237000000000002</v>
      </c>
      <c r="AI47" s="173">
        <v>48.914000000000001</v>
      </c>
      <c r="AJ47" s="173">
        <v>36.420999999999999</v>
      </c>
      <c r="AK47" s="173">
        <v>25.803999999999998</v>
      </c>
      <c r="AL47" s="173">
        <v>77.558000000000007</v>
      </c>
      <c r="AM47" s="173">
        <v>43.436</v>
      </c>
      <c r="AN47" s="173"/>
      <c r="AO47" s="173"/>
      <c r="AP47" s="173"/>
      <c r="AQ47" s="173"/>
      <c r="AR47" s="173"/>
      <c r="AS47" s="173"/>
      <c r="AT47" s="173"/>
      <c r="AU47" s="173"/>
      <c r="AV47" s="173"/>
      <c r="AW47" s="173"/>
      <c r="AX47" s="173"/>
      <c r="AY47" s="173"/>
    </row>
    <row r="48" spans="1:51" ht="15" x14ac:dyDescent="0.25">
      <c r="A48" s="187">
        <v>44470</v>
      </c>
      <c r="B48" s="160"/>
      <c r="C48" s="160"/>
      <c r="D48" s="161">
        <v>40.76</v>
      </c>
      <c r="E48" s="10">
        <v>62.100999999999999</v>
      </c>
      <c r="F48" s="10">
        <v>91.975999999999999</v>
      </c>
      <c r="G48" s="10">
        <v>73.218000000000004</v>
      </c>
      <c r="H48" s="10">
        <v>35.268999999999998</v>
      </c>
      <c r="I48" s="10">
        <v>32.555</v>
      </c>
      <c r="J48" s="10">
        <v>32.959000000000003</v>
      </c>
      <c r="K48" s="10">
        <v>50.411999999999999</v>
      </c>
      <c r="L48" s="10">
        <v>30.981999999999999</v>
      </c>
      <c r="M48" s="10">
        <v>30.254999999999999</v>
      </c>
      <c r="N48" s="10">
        <v>50.000999999999998</v>
      </c>
      <c r="O48" s="10">
        <v>35.198999999999998</v>
      </c>
      <c r="P48" s="10">
        <v>60.338000000000001</v>
      </c>
      <c r="Q48" s="10">
        <v>49.813000000000002</v>
      </c>
      <c r="R48" s="10">
        <v>64.596000000000004</v>
      </c>
      <c r="S48" s="10">
        <v>41.43</v>
      </c>
      <c r="T48" s="10">
        <v>39.25</v>
      </c>
      <c r="U48" s="10">
        <v>30.173999999999999</v>
      </c>
      <c r="V48" s="10">
        <v>28.806000000000001</v>
      </c>
      <c r="W48" s="10">
        <v>29.210999999999999</v>
      </c>
      <c r="X48" s="10">
        <v>36.631999999999998</v>
      </c>
      <c r="Y48" s="10">
        <v>34.103000000000002</v>
      </c>
      <c r="Z48" s="10">
        <v>51.825000000000003</v>
      </c>
      <c r="AA48" s="10">
        <v>64.188000000000002</v>
      </c>
      <c r="AB48" s="10">
        <v>42.085999999999999</v>
      </c>
      <c r="AC48" s="10">
        <v>41.902000000000001</v>
      </c>
      <c r="AD48" s="10">
        <v>39.564</v>
      </c>
      <c r="AE48" s="10">
        <v>31.401</v>
      </c>
      <c r="AF48" s="10">
        <v>40.020000000000003</v>
      </c>
      <c r="AG48" s="10">
        <v>21.347999999999999</v>
      </c>
      <c r="AH48" s="10">
        <v>51.186999999999998</v>
      </c>
      <c r="AI48" s="173">
        <v>61.393000000000001</v>
      </c>
      <c r="AJ48" s="173">
        <v>30.946999999999999</v>
      </c>
      <c r="AK48" s="173">
        <v>26.471</v>
      </c>
      <c r="AL48" s="173">
        <v>47.901000000000003</v>
      </c>
      <c r="AM48" s="173">
        <v>36.277000000000001</v>
      </c>
      <c r="AN48" s="173"/>
      <c r="AO48" s="173"/>
      <c r="AP48" s="173"/>
      <c r="AQ48" s="173"/>
      <c r="AR48" s="173"/>
      <c r="AS48" s="173"/>
      <c r="AT48" s="173"/>
      <c r="AU48" s="173"/>
      <c r="AV48" s="173"/>
      <c r="AW48" s="173"/>
      <c r="AX48" s="173"/>
      <c r="AY48" s="173"/>
    </row>
    <row r="49" spans="1:1005" ht="15" x14ac:dyDescent="0.25">
      <c r="A49" s="187">
        <v>44501</v>
      </c>
      <c r="B49" s="160"/>
      <c r="C49" s="160"/>
      <c r="D49" s="161">
        <v>33.299999999999997</v>
      </c>
      <c r="E49" s="10">
        <v>50.643999999999998</v>
      </c>
      <c r="F49" s="10">
        <v>53.454999999999998</v>
      </c>
      <c r="G49" s="10">
        <v>50.74</v>
      </c>
      <c r="H49" s="10">
        <v>33.051000000000002</v>
      </c>
      <c r="I49" s="10">
        <v>25.321000000000002</v>
      </c>
      <c r="J49" s="10">
        <v>26.414999999999999</v>
      </c>
      <c r="K49" s="10">
        <v>42.420999999999999</v>
      </c>
      <c r="L49" s="10">
        <v>28.416</v>
      </c>
      <c r="M49" s="10">
        <v>25.408999999999999</v>
      </c>
      <c r="N49" s="10">
        <v>38.924999999999997</v>
      </c>
      <c r="O49" s="10">
        <v>32.017000000000003</v>
      </c>
      <c r="P49" s="10">
        <v>45.692</v>
      </c>
      <c r="Q49" s="10">
        <v>38.155999999999999</v>
      </c>
      <c r="R49" s="10">
        <v>45.191000000000003</v>
      </c>
      <c r="S49" s="10">
        <v>34.456000000000003</v>
      </c>
      <c r="T49" s="10">
        <v>31.402000000000001</v>
      </c>
      <c r="U49" s="10">
        <v>26.277000000000001</v>
      </c>
      <c r="V49" s="10">
        <v>28.295000000000002</v>
      </c>
      <c r="W49" s="10">
        <v>17.940000000000001</v>
      </c>
      <c r="X49" s="10">
        <v>25.797000000000001</v>
      </c>
      <c r="Y49" s="10">
        <v>29.631</v>
      </c>
      <c r="Z49" s="10">
        <v>38.86</v>
      </c>
      <c r="AA49" s="10">
        <v>42.738</v>
      </c>
      <c r="AB49" s="10">
        <v>31.677</v>
      </c>
      <c r="AC49" s="10">
        <v>36.241</v>
      </c>
      <c r="AD49" s="10">
        <v>36.360999999999997</v>
      </c>
      <c r="AE49" s="10">
        <v>30.693999999999999</v>
      </c>
      <c r="AF49" s="10">
        <v>33.207000000000001</v>
      </c>
      <c r="AG49" s="10">
        <v>18.059000000000001</v>
      </c>
      <c r="AH49" s="10">
        <v>30.125</v>
      </c>
      <c r="AI49" s="173">
        <v>37.479999999999997</v>
      </c>
      <c r="AJ49" s="173">
        <v>28.858000000000001</v>
      </c>
      <c r="AK49" s="173">
        <v>24.507999999999999</v>
      </c>
      <c r="AL49" s="173">
        <v>32.707000000000001</v>
      </c>
      <c r="AM49" s="173">
        <v>30.843</v>
      </c>
      <c r="AN49" s="173"/>
      <c r="AO49" s="173"/>
      <c r="AP49" s="173"/>
      <c r="AQ49" s="173"/>
      <c r="AR49" s="173"/>
      <c r="AS49" s="173"/>
      <c r="AT49" s="173"/>
      <c r="AU49" s="173"/>
      <c r="AV49" s="173"/>
      <c r="AW49" s="173"/>
      <c r="AX49" s="173"/>
      <c r="AY49" s="173"/>
    </row>
    <row r="50" spans="1:1005" ht="15" x14ac:dyDescent="0.25">
      <c r="A50" s="187">
        <v>44531</v>
      </c>
      <c r="B50" s="160"/>
      <c r="C50" s="160"/>
      <c r="D50" s="161">
        <v>27.74</v>
      </c>
      <c r="E50" s="10">
        <v>44.055999999999997</v>
      </c>
      <c r="F50" s="10">
        <v>38.771000000000001</v>
      </c>
      <c r="G50" s="10">
        <v>38.920999999999999</v>
      </c>
      <c r="H50" s="10">
        <v>29.823</v>
      </c>
      <c r="I50" s="10">
        <v>23.164000000000001</v>
      </c>
      <c r="J50" s="10">
        <v>23.795999999999999</v>
      </c>
      <c r="K50" s="10">
        <v>29.972999999999999</v>
      </c>
      <c r="L50" s="10">
        <v>26.006</v>
      </c>
      <c r="M50" s="10">
        <v>23.456</v>
      </c>
      <c r="N50" s="10">
        <v>33.881999999999998</v>
      </c>
      <c r="O50" s="10">
        <v>27.489000000000001</v>
      </c>
      <c r="P50" s="10">
        <v>41.567999999999998</v>
      </c>
      <c r="Q50" s="10">
        <v>33.822000000000003</v>
      </c>
      <c r="R50" s="10">
        <v>37.215000000000003</v>
      </c>
      <c r="S50" s="10">
        <v>32.070999999999998</v>
      </c>
      <c r="T50" s="10">
        <v>29.003</v>
      </c>
      <c r="U50" s="10">
        <v>23.521999999999998</v>
      </c>
      <c r="V50" s="10">
        <v>24.443000000000001</v>
      </c>
      <c r="W50" s="10">
        <v>15.14</v>
      </c>
      <c r="X50" s="10">
        <v>23.911000000000001</v>
      </c>
      <c r="Y50" s="10">
        <v>24.218</v>
      </c>
      <c r="Z50" s="10">
        <v>29.465</v>
      </c>
      <c r="AA50" s="10">
        <v>30.571000000000002</v>
      </c>
      <c r="AB50" s="10">
        <v>24.870999999999999</v>
      </c>
      <c r="AC50" s="10">
        <v>33.222000000000001</v>
      </c>
      <c r="AD50" s="10">
        <v>30.486000000000001</v>
      </c>
      <c r="AE50" s="10">
        <v>26.187000000000001</v>
      </c>
      <c r="AF50" s="10">
        <v>29.783999999999999</v>
      </c>
      <c r="AG50" s="10">
        <v>16.847999999999999</v>
      </c>
      <c r="AH50" s="10">
        <v>23.603000000000002</v>
      </c>
      <c r="AI50" s="173">
        <v>29.271000000000001</v>
      </c>
      <c r="AJ50" s="173">
        <v>27.216999999999999</v>
      </c>
      <c r="AK50" s="173">
        <v>19.809000000000001</v>
      </c>
      <c r="AL50" s="173">
        <v>28.734999999999999</v>
      </c>
      <c r="AM50" s="173">
        <v>29.356999999999999</v>
      </c>
      <c r="AN50" s="173"/>
      <c r="AO50" s="173"/>
      <c r="AP50" s="173"/>
      <c r="AQ50" s="173"/>
      <c r="AR50" s="173"/>
      <c r="AS50" s="173"/>
      <c r="AT50" s="173"/>
      <c r="AU50" s="173"/>
      <c r="AV50" s="173"/>
      <c r="AW50" s="173"/>
      <c r="AX50" s="173"/>
      <c r="AY50" s="173"/>
    </row>
    <row r="51" spans="1:1005" ht="15" x14ac:dyDescent="0.25">
      <c r="A51" s="187">
        <v>44562</v>
      </c>
      <c r="B51" s="160"/>
      <c r="C51" s="160"/>
      <c r="D51" s="161">
        <v>26.51</v>
      </c>
      <c r="E51" s="10">
        <v>39.415999999999997</v>
      </c>
      <c r="F51" s="10">
        <v>33.546999999999997</v>
      </c>
      <c r="G51" s="10">
        <v>32.756</v>
      </c>
      <c r="H51" s="10">
        <v>26.529</v>
      </c>
      <c r="I51" s="10">
        <v>20.795000000000002</v>
      </c>
      <c r="J51" s="10">
        <v>21.323</v>
      </c>
      <c r="K51" s="10">
        <v>23.704999999999998</v>
      </c>
      <c r="L51" s="10">
        <v>22.785</v>
      </c>
      <c r="M51" s="10">
        <v>21.359000000000002</v>
      </c>
      <c r="N51" s="10">
        <v>30.347000000000001</v>
      </c>
      <c r="O51" s="10">
        <v>24.484000000000002</v>
      </c>
      <c r="P51" s="10">
        <v>36.177999999999997</v>
      </c>
      <c r="Q51" s="10">
        <v>29.11</v>
      </c>
      <c r="R51" s="10">
        <v>33.377000000000002</v>
      </c>
      <c r="S51" s="10">
        <v>27.567</v>
      </c>
      <c r="T51" s="10">
        <v>28.016999999999999</v>
      </c>
      <c r="U51" s="10">
        <v>21.052</v>
      </c>
      <c r="V51" s="10">
        <v>21.629000000000001</v>
      </c>
      <c r="W51" s="10">
        <v>13.622</v>
      </c>
      <c r="X51" s="10">
        <v>21.183</v>
      </c>
      <c r="Y51" s="10">
        <v>24.893000000000001</v>
      </c>
      <c r="Z51" s="10">
        <v>25.488</v>
      </c>
      <c r="AA51" s="10">
        <v>27.35</v>
      </c>
      <c r="AB51" s="10">
        <v>21.529</v>
      </c>
      <c r="AC51" s="10">
        <v>30.015000000000001</v>
      </c>
      <c r="AD51" s="10">
        <v>26.812999999999999</v>
      </c>
      <c r="AE51" s="10">
        <v>23.276</v>
      </c>
      <c r="AF51" s="10">
        <v>27.068999999999999</v>
      </c>
      <c r="AG51" s="10">
        <v>15.185</v>
      </c>
      <c r="AH51" s="10">
        <v>20.686</v>
      </c>
      <c r="AI51" s="173">
        <v>25.760999999999999</v>
      </c>
      <c r="AJ51" s="173">
        <v>25.065000000000001</v>
      </c>
      <c r="AK51" s="173">
        <v>17.120999999999999</v>
      </c>
      <c r="AL51" s="173">
        <v>25.72</v>
      </c>
      <c r="AM51" s="173">
        <v>28.423999999999999</v>
      </c>
      <c r="AN51" s="173"/>
      <c r="AO51" s="173"/>
      <c r="AP51" s="173"/>
      <c r="AQ51" s="173"/>
      <c r="AR51" s="173"/>
      <c r="AS51" s="173"/>
      <c r="AT51" s="173"/>
      <c r="AU51" s="173"/>
      <c r="AV51" s="173"/>
      <c r="AW51" s="173"/>
      <c r="AX51" s="173"/>
      <c r="AY51" s="173"/>
    </row>
    <row r="52" spans="1:1005" ht="15" x14ac:dyDescent="0.25">
      <c r="A52" s="187">
        <v>44593</v>
      </c>
      <c r="B52" s="160"/>
      <c r="C52" s="160"/>
      <c r="D52" s="161">
        <v>24.89</v>
      </c>
      <c r="E52" s="10">
        <v>32.79</v>
      </c>
      <c r="F52" s="10">
        <v>42.963999999999999</v>
      </c>
      <c r="G52" s="10">
        <v>29.989000000000001</v>
      </c>
      <c r="H52" s="10">
        <v>21.759</v>
      </c>
      <c r="I52" s="10">
        <v>17.117999999999999</v>
      </c>
      <c r="J52" s="10">
        <v>18.143999999999998</v>
      </c>
      <c r="K52" s="10">
        <v>20.535</v>
      </c>
      <c r="L52" s="10">
        <v>19.518000000000001</v>
      </c>
      <c r="M52" s="10">
        <v>19.579000000000001</v>
      </c>
      <c r="N52" s="10">
        <v>24.747</v>
      </c>
      <c r="O52" s="10">
        <v>24.472999999999999</v>
      </c>
      <c r="P52" s="10">
        <v>32.237000000000002</v>
      </c>
      <c r="Q52" s="10">
        <v>23.736000000000001</v>
      </c>
      <c r="R52" s="10">
        <v>28.664999999999999</v>
      </c>
      <c r="S52" s="10">
        <v>26.591000000000001</v>
      </c>
      <c r="T52" s="10">
        <v>27.827000000000002</v>
      </c>
      <c r="U52" s="10">
        <v>20.655000000000001</v>
      </c>
      <c r="V52" s="10">
        <v>17.731999999999999</v>
      </c>
      <c r="W52" s="10">
        <v>16.681000000000001</v>
      </c>
      <c r="X52" s="10">
        <v>17.524000000000001</v>
      </c>
      <c r="Y52" s="10">
        <v>21.285</v>
      </c>
      <c r="Z52" s="10">
        <v>20.573</v>
      </c>
      <c r="AA52" s="10">
        <v>25.041</v>
      </c>
      <c r="AB52" s="10">
        <v>17.582999999999998</v>
      </c>
      <c r="AC52" s="10">
        <v>25.67</v>
      </c>
      <c r="AD52" s="10">
        <v>21.949000000000002</v>
      </c>
      <c r="AE52" s="10">
        <v>19.064</v>
      </c>
      <c r="AF52" s="10">
        <v>22.375</v>
      </c>
      <c r="AG52" s="10">
        <v>12.615</v>
      </c>
      <c r="AH52" s="10">
        <v>19.779</v>
      </c>
      <c r="AI52" s="173">
        <v>25.187999999999999</v>
      </c>
      <c r="AJ52" s="173">
        <v>21.073</v>
      </c>
      <c r="AK52" s="173">
        <v>14.307</v>
      </c>
      <c r="AL52" s="173">
        <v>21.588999999999999</v>
      </c>
      <c r="AM52" s="173">
        <v>21.86</v>
      </c>
      <c r="AN52" s="173"/>
      <c r="AO52" s="173"/>
      <c r="AP52" s="173"/>
      <c r="AQ52" s="173"/>
      <c r="AR52" s="173"/>
      <c r="AS52" s="173"/>
      <c r="AT52" s="173"/>
      <c r="AU52" s="173"/>
      <c r="AV52" s="173"/>
      <c r="AW52" s="173"/>
      <c r="AX52" s="173"/>
      <c r="AY52" s="173"/>
    </row>
    <row r="53" spans="1:1005" ht="15" x14ac:dyDescent="0.25">
      <c r="A53" s="187">
        <v>44621</v>
      </c>
      <c r="B53" s="160"/>
      <c r="C53" s="160"/>
      <c r="D53" s="161">
        <v>40.04</v>
      </c>
      <c r="E53" s="10">
        <v>48.691000000000003</v>
      </c>
      <c r="F53" s="10">
        <v>79.111999999999995</v>
      </c>
      <c r="G53" s="10">
        <v>35.447000000000003</v>
      </c>
      <c r="H53" s="10">
        <v>31.013000000000002</v>
      </c>
      <c r="I53" s="10">
        <v>46.936999999999998</v>
      </c>
      <c r="J53" s="10">
        <v>29.343</v>
      </c>
      <c r="K53" s="10">
        <v>29.948</v>
      </c>
      <c r="L53" s="10">
        <v>31.28</v>
      </c>
      <c r="M53" s="10">
        <v>35.334000000000003</v>
      </c>
      <c r="N53" s="10">
        <v>44.795000000000002</v>
      </c>
      <c r="O53" s="10">
        <v>54.524999999999999</v>
      </c>
      <c r="P53" s="10">
        <v>43.548000000000002</v>
      </c>
      <c r="Q53" s="10">
        <v>45.287999999999997</v>
      </c>
      <c r="R53" s="10">
        <v>44.359000000000002</v>
      </c>
      <c r="S53" s="10">
        <v>37.417999999999999</v>
      </c>
      <c r="T53" s="10">
        <v>32.296999999999997</v>
      </c>
      <c r="U53" s="10">
        <v>32.392000000000003</v>
      </c>
      <c r="V53" s="10">
        <v>21.9</v>
      </c>
      <c r="W53" s="10">
        <v>27.411999999999999</v>
      </c>
      <c r="X53" s="10">
        <v>49.21</v>
      </c>
      <c r="Y53" s="10">
        <v>25.529</v>
      </c>
      <c r="Z53" s="10">
        <v>28.914999999999999</v>
      </c>
      <c r="AA53" s="10">
        <v>63.988999999999997</v>
      </c>
      <c r="AB53" s="10">
        <v>18.135000000000002</v>
      </c>
      <c r="AC53" s="10">
        <v>49.673999999999999</v>
      </c>
      <c r="AD53" s="10">
        <v>26.016999999999999</v>
      </c>
      <c r="AE53" s="10">
        <v>34.154000000000003</v>
      </c>
      <c r="AF53" s="10">
        <v>42.369</v>
      </c>
      <c r="AG53" s="10">
        <v>20.286000000000001</v>
      </c>
      <c r="AH53" s="10">
        <v>22.715</v>
      </c>
      <c r="AI53" s="173">
        <v>45.631</v>
      </c>
      <c r="AJ53" s="173">
        <v>23.541</v>
      </c>
      <c r="AK53" s="173">
        <v>25.280999999999999</v>
      </c>
      <c r="AL53" s="173">
        <v>34.802999999999997</v>
      </c>
      <c r="AM53" s="173">
        <v>22.34</v>
      </c>
      <c r="AN53" s="173"/>
      <c r="AO53" s="173"/>
      <c r="AP53" s="173"/>
      <c r="AQ53" s="173"/>
      <c r="AR53" s="173"/>
      <c r="AS53" s="173"/>
      <c r="AT53" s="173"/>
      <c r="AU53" s="173"/>
      <c r="AV53" s="173"/>
      <c r="AW53" s="173"/>
      <c r="AX53" s="173"/>
      <c r="AY53" s="173"/>
    </row>
    <row r="54" spans="1:1005" ht="15" x14ac:dyDescent="0.25">
      <c r="A54" s="187">
        <v>44652</v>
      </c>
      <c r="B54" s="160"/>
      <c r="C54" s="160"/>
      <c r="D54" s="161">
        <v>88.26</v>
      </c>
      <c r="E54" s="10">
        <v>109.67700000000001</v>
      </c>
      <c r="F54" s="10">
        <v>136.87899999999999</v>
      </c>
      <c r="G54" s="10">
        <v>100.523</v>
      </c>
      <c r="H54" s="10">
        <v>72.057000000000002</v>
      </c>
      <c r="I54" s="10">
        <v>117.16</v>
      </c>
      <c r="J54" s="10">
        <v>65.177000000000007</v>
      </c>
      <c r="K54" s="10">
        <v>58.113999999999997</v>
      </c>
      <c r="L54" s="10">
        <v>79.701999999999998</v>
      </c>
      <c r="M54" s="10">
        <v>103.614</v>
      </c>
      <c r="N54" s="10">
        <v>86.671000000000006</v>
      </c>
      <c r="O54" s="10">
        <v>67.712999999999994</v>
      </c>
      <c r="P54" s="10">
        <v>98.8</v>
      </c>
      <c r="Q54" s="10">
        <v>94.375</v>
      </c>
      <c r="R54" s="10">
        <v>68.808000000000007</v>
      </c>
      <c r="S54" s="10">
        <v>50.877000000000002</v>
      </c>
      <c r="T54" s="10">
        <v>81.688000000000002</v>
      </c>
      <c r="U54" s="10">
        <v>66.144000000000005</v>
      </c>
      <c r="V54" s="10">
        <v>57.5</v>
      </c>
      <c r="W54" s="10">
        <v>55.57</v>
      </c>
      <c r="X54" s="10">
        <v>102.93600000000001</v>
      </c>
      <c r="Y54" s="10">
        <v>67.325000000000003</v>
      </c>
      <c r="Z54" s="10">
        <v>92.850999999999999</v>
      </c>
      <c r="AA54" s="10">
        <v>92.49</v>
      </c>
      <c r="AB54" s="10">
        <v>59.825000000000003</v>
      </c>
      <c r="AC54" s="10">
        <v>83.162000000000006</v>
      </c>
      <c r="AD54" s="10">
        <v>65.513000000000005</v>
      </c>
      <c r="AE54" s="10">
        <v>78.341999999999999</v>
      </c>
      <c r="AF54" s="10">
        <v>91.997</v>
      </c>
      <c r="AG54" s="10">
        <v>46.703000000000003</v>
      </c>
      <c r="AH54" s="10">
        <v>56.292000000000002</v>
      </c>
      <c r="AI54" s="173">
        <v>84.33</v>
      </c>
      <c r="AJ54" s="173">
        <v>52.921999999999997</v>
      </c>
      <c r="AK54" s="173">
        <v>45.731000000000002</v>
      </c>
      <c r="AL54" s="173">
        <v>42.173999999999999</v>
      </c>
      <c r="AM54" s="173">
        <v>49.517000000000003</v>
      </c>
      <c r="AN54" s="173"/>
      <c r="AO54" s="173"/>
      <c r="AP54" s="173"/>
      <c r="AQ54" s="173"/>
      <c r="AR54" s="173"/>
      <c r="AS54" s="173"/>
      <c r="AT54" s="173"/>
      <c r="AU54" s="173"/>
      <c r="AV54" s="173"/>
      <c r="AW54" s="173"/>
      <c r="AX54" s="173"/>
      <c r="AY54" s="173"/>
    </row>
    <row r="55" spans="1:1005" ht="15" x14ac:dyDescent="0.25">
      <c r="A55" s="187">
        <v>44682</v>
      </c>
      <c r="B55" s="160"/>
      <c r="C55" s="160"/>
      <c r="D55" s="161">
        <v>247.09</v>
      </c>
      <c r="E55" s="10">
        <v>417.84100000000001</v>
      </c>
      <c r="F55" s="10">
        <v>352.166</v>
      </c>
      <c r="G55" s="10">
        <v>330.02100000000002</v>
      </c>
      <c r="H55" s="10">
        <v>152.88300000000001</v>
      </c>
      <c r="I55" s="10">
        <v>196.28399999999999</v>
      </c>
      <c r="J55" s="10">
        <v>126.622</v>
      </c>
      <c r="K55" s="10">
        <v>175.648</v>
      </c>
      <c r="L55" s="10">
        <v>211.96299999999999</v>
      </c>
      <c r="M55" s="10">
        <v>297.24099999999999</v>
      </c>
      <c r="N55" s="10">
        <v>229.87299999999999</v>
      </c>
      <c r="O55" s="10">
        <v>212.93199999999999</v>
      </c>
      <c r="P55" s="10">
        <v>369.983</v>
      </c>
      <c r="Q55" s="10">
        <v>345.97</v>
      </c>
      <c r="R55" s="10">
        <v>213.441</v>
      </c>
      <c r="S55" s="10">
        <v>225.904</v>
      </c>
      <c r="T55" s="10">
        <v>241.22300000000001</v>
      </c>
      <c r="U55" s="10">
        <v>265.15300000000002</v>
      </c>
      <c r="V55" s="10">
        <v>78.013000000000005</v>
      </c>
      <c r="W55" s="10">
        <v>158.55199999999999</v>
      </c>
      <c r="X55" s="10">
        <v>225.87899999999999</v>
      </c>
      <c r="Y55" s="10">
        <v>265.74400000000003</v>
      </c>
      <c r="Z55" s="10">
        <v>223.59</v>
      </c>
      <c r="AA55" s="10">
        <v>242.47200000000001</v>
      </c>
      <c r="AB55" s="10">
        <v>272.50299999999999</v>
      </c>
      <c r="AC55" s="10">
        <v>293.97899999999998</v>
      </c>
      <c r="AD55" s="10">
        <v>122.34699999999999</v>
      </c>
      <c r="AE55" s="10">
        <v>168.01300000000001</v>
      </c>
      <c r="AF55" s="10">
        <v>132.01300000000001</v>
      </c>
      <c r="AG55" s="10">
        <v>113.53</v>
      </c>
      <c r="AH55" s="10">
        <v>243.99</v>
      </c>
      <c r="AI55" s="173">
        <v>199.934</v>
      </c>
      <c r="AJ55" s="173">
        <v>113.715</v>
      </c>
      <c r="AK55" s="173">
        <v>163.46799999999999</v>
      </c>
      <c r="AL55" s="173">
        <v>150.001</v>
      </c>
      <c r="AM55" s="173">
        <v>506.16199999999998</v>
      </c>
      <c r="AN55" s="173"/>
      <c r="AO55" s="173"/>
      <c r="AP55" s="173"/>
      <c r="AQ55" s="173"/>
      <c r="AR55" s="173"/>
      <c r="AS55" s="173"/>
      <c r="AT55" s="173"/>
      <c r="AU55" s="173"/>
      <c r="AV55" s="173"/>
      <c r="AW55" s="173"/>
      <c r="AX55" s="173"/>
      <c r="AY55" s="173"/>
    </row>
    <row r="56" spans="1:1005" ht="15" x14ac:dyDescent="0.25">
      <c r="A56" s="187">
        <v>44713</v>
      </c>
      <c r="B56" s="160"/>
      <c r="C56" s="160"/>
      <c r="D56" s="161">
        <v>281.04000000000002</v>
      </c>
      <c r="E56" s="10">
        <v>426.99799999999999</v>
      </c>
      <c r="F56" s="10">
        <v>425.21800000000002</v>
      </c>
      <c r="G56" s="10">
        <v>304.608</v>
      </c>
      <c r="H56" s="10">
        <v>188.23099999999999</v>
      </c>
      <c r="I56" s="10">
        <v>159.78399999999999</v>
      </c>
      <c r="J56" s="10">
        <v>189.67699999999999</v>
      </c>
      <c r="K56" s="10">
        <v>296.98500000000001</v>
      </c>
      <c r="L56" s="10">
        <v>185.86799999999999</v>
      </c>
      <c r="M56" s="10">
        <v>435.6</v>
      </c>
      <c r="N56" s="10">
        <v>237.26300000000001</v>
      </c>
      <c r="O56" s="10">
        <v>575.61099999999999</v>
      </c>
      <c r="P56" s="10">
        <v>328.95100000000002</v>
      </c>
      <c r="Q56" s="10">
        <v>548.36</v>
      </c>
      <c r="R56" s="10">
        <v>217.89699999999999</v>
      </c>
      <c r="S56" s="10">
        <v>374.57799999999997</v>
      </c>
      <c r="T56" s="10">
        <v>174.39</v>
      </c>
      <c r="U56" s="10">
        <v>213.59200000000001</v>
      </c>
      <c r="V56" s="10">
        <v>58.5</v>
      </c>
      <c r="W56" s="10">
        <v>234.80799999999999</v>
      </c>
      <c r="X56" s="10">
        <v>153.90199999999999</v>
      </c>
      <c r="Y56" s="10">
        <v>302.94499999999999</v>
      </c>
      <c r="Z56" s="10">
        <v>211.16399999999999</v>
      </c>
      <c r="AA56" s="10">
        <v>195.971</v>
      </c>
      <c r="AB56" s="10">
        <v>520.51499999999999</v>
      </c>
      <c r="AC56" s="10">
        <v>293.55</v>
      </c>
      <c r="AD56" s="10">
        <v>270.93799999999999</v>
      </c>
      <c r="AE56" s="10">
        <v>459.87299999999999</v>
      </c>
      <c r="AF56" s="10">
        <v>55.377000000000002</v>
      </c>
      <c r="AG56" s="10">
        <v>154.86099999999999</v>
      </c>
      <c r="AH56" s="10">
        <v>358.08199999999999</v>
      </c>
      <c r="AI56" s="173">
        <v>349.11200000000002</v>
      </c>
      <c r="AJ56" s="173">
        <v>123.904</v>
      </c>
      <c r="AK56" s="173">
        <v>315.36</v>
      </c>
      <c r="AL56" s="173">
        <v>396.49400000000003</v>
      </c>
      <c r="AM56" s="173">
        <v>728.05899999999997</v>
      </c>
      <c r="AN56" s="173"/>
      <c r="AO56" s="173"/>
      <c r="AP56" s="173"/>
      <c r="AQ56" s="173"/>
      <c r="AR56" s="173"/>
      <c r="AS56" s="173"/>
      <c r="AT56" s="173"/>
      <c r="AU56" s="173"/>
      <c r="AV56" s="173"/>
      <c r="AW56" s="173"/>
      <c r="AX56" s="173"/>
      <c r="AY56" s="173"/>
    </row>
    <row r="57" spans="1:1005" ht="15" x14ac:dyDescent="0.25">
      <c r="A57" s="187">
        <v>44743</v>
      </c>
      <c r="B57" s="160"/>
      <c r="C57" s="160"/>
      <c r="D57" s="161">
        <v>123.17</v>
      </c>
      <c r="E57" s="10">
        <v>135.74299999999999</v>
      </c>
      <c r="F57" s="10">
        <v>177.29300000000001</v>
      </c>
      <c r="G57" s="10">
        <v>103.94499999999999</v>
      </c>
      <c r="H57" s="10">
        <v>76.921000000000006</v>
      </c>
      <c r="I57" s="10">
        <v>68.608000000000004</v>
      </c>
      <c r="J57" s="10">
        <v>77.061999999999998</v>
      </c>
      <c r="K57" s="10">
        <v>140.22900000000001</v>
      </c>
      <c r="L57" s="10">
        <v>72.385999999999996</v>
      </c>
      <c r="M57" s="10">
        <v>205.43899999999999</v>
      </c>
      <c r="N57" s="10">
        <v>76.031999999999996</v>
      </c>
      <c r="O57" s="10">
        <v>525.02200000000005</v>
      </c>
      <c r="P57" s="10">
        <v>132.39400000000001</v>
      </c>
      <c r="Q57" s="10">
        <v>199.233</v>
      </c>
      <c r="R57" s="10">
        <v>106.04</v>
      </c>
      <c r="S57" s="10">
        <v>230.27799999999999</v>
      </c>
      <c r="T57" s="10">
        <v>54.625999999999998</v>
      </c>
      <c r="U57" s="10">
        <v>62.722999999999999</v>
      </c>
      <c r="V57" s="10">
        <v>23.815999999999999</v>
      </c>
      <c r="W57" s="10">
        <v>68.507000000000005</v>
      </c>
      <c r="X57" s="10">
        <v>57.304000000000002</v>
      </c>
      <c r="Y57" s="10">
        <v>122.54600000000001</v>
      </c>
      <c r="Z57" s="10">
        <v>79.866</v>
      </c>
      <c r="AA57" s="10">
        <v>70.484999999999999</v>
      </c>
      <c r="AB57" s="10">
        <v>232.19200000000001</v>
      </c>
      <c r="AC57" s="10">
        <v>152.53800000000001</v>
      </c>
      <c r="AD57" s="10">
        <v>82.100999999999999</v>
      </c>
      <c r="AE57" s="10">
        <v>227.27199999999999</v>
      </c>
      <c r="AF57" s="10">
        <v>27.457999999999998</v>
      </c>
      <c r="AG57" s="10">
        <v>54.954000000000001</v>
      </c>
      <c r="AH57" s="10">
        <v>112.117</v>
      </c>
      <c r="AI57" s="173">
        <v>107.236</v>
      </c>
      <c r="AJ57" s="173">
        <v>48.088000000000001</v>
      </c>
      <c r="AK57" s="173">
        <v>182.67599999999999</v>
      </c>
      <c r="AL57" s="173">
        <v>228.209</v>
      </c>
      <c r="AM57" s="173">
        <v>335.20100000000002</v>
      </c>
      <c r="AN57" s="173"/>
      <c r="AO57" s="173"/>
      <c r="AP57" s="173"/>
      <c r="AQ57" s="173"/>
      <c r="AR57" s="173"/>
      <c r="AS57" s="173"/>
      <c r="AT57" s="173"/>
      <c r="AU57" s="173"/>
      <c r="AV57" s="173"/>
      <c r="AW57" s="173"/>
      <c r="AX57" s="173"/>
      <c r="AY57" s="173"/>
    </row>
    <row r="58" spans="1:1005" ht="15" x14ac:dyDescent="0.25">
      <c r="A58" s="187">
        <v>44774</v>
      </c>
      <c r="B58" s="160"/>
      <c r="C58" s="160"/>
      <c r="D58" s="161">
        <v>66.88</v>
      </c>
      <c r="E58" s="10">
        <v>62.78</v>
      </c>
      <c r="F58" s="10">
        <v>68.451999999999998</v>
      </c>
      <c r="G58" s="10">
        <v>57.264000000000003</v>
      </c>
      <c r="H58" s="10">
        <v>43.904000000000003</v>
      </c>
      <c r="I58" s="10">
        <v>51.238</v>
      </c>
      <c r="J58" s="10">
        <v>40.365000000000002</v>
      </c>
      <c r="K58" s="10">
        <v>59.17</v>
      </c>
      <c r="L58" s="10">
        <v>54.749000000000002</v>
      </c>
      <c r="M58" s="10">
        <v>70.134</v>
      </c>
      <c r="N58" s="10">
        <v>43.573</v>
      </c>
      <c r="O58" s="10">
        <v>142.238</v>
      </c>
      <c r="P58" s="10">
        <v>55.518999999999998</v>
      </c>
      <c r="Q58" s="10">
        <v>85.063999999999993</v>
      </c>
      <c r="R58" s="10">
        <v>50.603999999999999</v>
      </c>
      <c r="S58" s="10">
        <v>89.652000000000001</v>
      </c>
      <c r="T58" s="10">
        <v>43.372</v>
      </c>
      <c r="U58" s="10">
        <v>47.67</v>
      </c>
      <c r="V58" s="10">
        <v>18.965</v>
      </c>
      <c r="W58" s="10">
        <v>39.994999999999997</v>
      </c>
      <c r="X58" s="10">
        <v>35.853999999999999</v>
      </c>
      <c r="Y58" s="10">
        <v>57.234999999999999</v>
      </c>
      <c r="Z58" s="10">
        <v>54.835999999999999</v>
      </c>
      <c r="AA58" s="10">
        <v>48.825000000000003</v>
      </c>
      <c r="AB58" s="10">
        <v>81.012</v>
      </c>
      <c r="AC58" s="10">
        <v>57.655000000000001</v>
      </c>
      <c r="AD58" s="10">
        <v>48.042000000000002</v>
      </c>
      <c r="AE58" s="10">
        <v>69.715999999999994</v>
      </c>
      <c r="AF58" s="10">
        <v>26.065000000000001</v>
      </c>
      <c r="AG58" s="10">
        <v>38.552999999999997</v>
      </c>
      <c r="AH58" s="10">
        <v>55.545000000000002</v>
      </c>
      <c r="AI58" s="173">
        <v>45.308</v>
      </c>
      <c r="AJ58" s="173">
        <v>30.661999999999999</v>
      </c>
      <c r="AK58" s="173">
        <v>95.004000000000005</v>
      </c>
      <c r="AL58" s="173">
        <v>86.400999999999996</v>
      </c>
      <c r="AM58" s="173">
        <v>127.616</v>
      </c>
      <c r="AN58" s="173"/>
      <c r="AO58" s="173"/>
      <c r="AP58" s="173"/>
      <c r="AQ58" s="173"/>
      <c r="AR58" s="173"/>
      <c r="AS58" s="173"/>
      <c r="AT58" s="173"/>
      <c r="AU58" s="173"/>
      <c r="AV58" s="173"/>
      <c r="AW58" s="173"/>
      <c r="AX58" s="173"/>
      <c r="AY58" s="173"/>
    </row>
    <row r="59" spans="1:1005" ht="15" x14ac:dyDescent="0.25">
      <c r="A59" s="187">
        <v>44805</v>
      </c>
      <c r="B59" s="160"/>
      <c r="C59" s="160"/>
      <c r="D59" s="161">
        <v>40.659999999999997</v>
      </c>
      <c r="E59" s="10">
        <v>62.021999999999998</v>
      </c>
      <c r="F59" s="10">
        <v>66.983000000000004</v>
      </c>
      <c r="G59" s="10">
        <v>44.697000000000003</v>
      </c>
      <c r="H59" s="10">
        <v>42.627000000000002</v>
      </c>
      <c r="I59" s="10">
        <v>35.203000000000003</v>
      </c>
      <c r="J59" s="10">
        <v>33.155999999999999</v>
      </c>
      <c r="K59" s="10">
        <v>36.914999999999999</v>
      </c>
      <c r="L59" s="10">
        <v>45.585000000000001</v>
      </c>
      <c r="M59" s="10">
        <v>58.936</v>
      </c>
      <c r="N59" s="10">
        <v>39.612000000000002</v>
      </c>
      <c r="O59" s="10">
        <v>67.278000000000006</v>
      </c>
      <c r="P59" s="10">
        <v>42.963000000000001</v>
      </c>
      <c r="Q59" s="10">
        <v>61.496000000000002</v>
      </c>
      <c r="R59" s="10">
        <v>35.451000000000001</v>
      </c>
      <c r="S59" s="10">
        <v>49.442999999999998</v>
      </c>
      <c r="T59" s="10">
        <v>35.851999999999997</v>
      </c>
      <c r="U59" s="10">
        <v>32.658000000000001</v>
      </c>
      <c r="V59" s="10">
        <v>20.724</v>
      </c>
      <c r="W59" s="10">
        <v>57.601999999999997</v>
      </c>
      <c r="X59" s="10">
        <v>35.893999999999998</v>
      </c>
      <c r="Y59" s="10">
        <v>37.747</v>
      </c>
      <c r="Z59" s="10">
        <v>40.49</v>
      </c>
      <c r="AA59" s="10">
        <v>45.332000000000001</v>
      </c>
      <c r="AB59" s="10">
        <v>48.34</v>
      </c>
      <c r="AC59" s="10">
        <v>40.308999999999997</v>
      </c>
      <c r="AD59" s="10">
        <v>31.318000000000001</v>
      </c>
      <c r="AE59" s="10">
        <v>41.863999999999997</v>
      </c>
      <c r="AF59" s="10">
        <v>23.187999999999999</v>
      </c>
      <c r="AG59" s="10">
        <v>56.243000000000002</v>
      </c>
      <c r="AH59" s="10">
        <v>49.088000000000001</v>
      </c>
      <c r="AI59" s="173">
        <v>36.386000000000003</v>
      </c>
      <c r="AJ59" s="173">
        <v>25.907</v>
      </c>
      <c r="AK59" s="173">
        <v>77.701999999999998</v>
      </c>
      <c r="AL59" s="173">
        <v>43.457999999999998</v>
      </c>
      <c r="AM59" s="173">
        <v>72.676000000000002</v>
      </c>
      <c r="AN59" s="173"/>
      <c r="AO59" s="173"/>
      <c r="AP59" s="173"/>
      <c r="AQ59" s="173"/>
      <c r="AR59" s="173"/>
      <c r="AS59" s="173"/>
      <c r="AT59" s="173"/>
      <c r="AU59" s="173"/>
      <c r="AV59" s="173"/>
      <c r="AW59" s="173"/>
      <c r="AX59" s="173"/>
      <c r="AY59" s="173"/>
    </row>
    <row r="60" spans="1:1005" ht="15" x14ac:dyDescent="0.25">
      <c r="A60" s="187">
        <v>44835</v>
      </c>
      <c r="B60" s="160"/>
      <c r="C60" s="160"/>
      <c r="D60" s="161">
        <v>40.76</v>
      </c>
      <c r="E60" s="10">
        <v>92.022000000000006</v>
      </c>
      <c r="F60" s="10">
        <v>73.216999999999999</v>
      </c>
      <c r="G60" s="10">
        <v>35.509</v>
      </c>
      <c r="H60" s="10">
        <v>33.04</v>
      </c>
      <c r="I60" s="10">
        <v>33.084000000000003</v>
      </c>
      <c r="J60" s="10">
        <v>50.582999999999998</v>
      </c>
      <c r="K60" s="10">
        <v>31.059000000000001</v>
      </c>
      <c r="L60" s="10">
        <v>30.501999999999999</v>
      </c>
      <c r="M60" s="10">
        <v>49.969000000000001</v>
      </c>
      <c r="N60" s="10">
        <v>35.253</v>
      </c>
      <c r="O60" s="10">
        <v>60.348999999999997</v>
      </c>
      <c r="P60" s="10">
        <v>50.154000000000003</v>
      </c>
      <c r="Q60" s="10">
        <v>64.643000000000001</v>
      </c>
      <c r="R60" s="10">
        <v>41.475999999999999</v>
      </c>
      <c r="S60" s="10">
        <v>39.432000000000002</v>
      </c>
      <c r="T60" s="10">
        <v>30.565999999999999</v>
      </c>
      <c r="U60" s="10">
        <v>28.87</v>
      </c>
      <c r="V60" s="10">
        <v>29.298999999999999</v>
      </c>
      <c r="W60" s="10">
        <v>36.662999999999997</v>
      </c>
      <c r="X60" s="10">
        <v>34.677</v>
      </c>
      <c r="Y60" s="10">
        <v>51.793999999999997</v>
      </c>
      <c r="Z60" s="10">
        <v>64.186999999999998</v>
      </c>
      <c r="AA60" s="10">
        <v>42.179000000000002</v>
      </c>
      <c r="AB60" s="10">
        <v>42.052</v>
      </c>
      <c r="AC60" s="10">
        <v>39.613999999999997</v>
      </c>
      <c r="AD60" s="10">
        <v>31.442</v>
      </c>
      <c r="AE60" s="10">
        <v>40.286999999999999</v>
      </c>
      <c r="AF60" s="10">
        <v>21.574999999999999</v>
      </c>
      <c r="AG60" s="10">
        <v>51.194000000000003</v>
      </c>
      <c r="AH60" s="10">
        <v>61.557000000000002</v>
      </c>
      <c r="AI60" s="173">
        <v>30.917999999999999</v>
      </c>
      <c r="AJ60" s="173">
        <v>26.373999999999999</v>
      </c>
      <c r="AK60" s="173">
        <v>48.026000000000003</v>
      </c>
      <c r="AL60" s="173">
        <v>36.298999999999999</v>
      </c>
      <c r="AM60" s="173">
        <v>61.98</v>
      </c>
      <c r="AN60" s="173"/>
      <c r="AO60" s="173"/>
      <c r="AP60" s="173"/>
      <c r="AQ60" s="173"/>
      <c r="AR60" s="173"/>
      <c r="AS60" s="173"/>
      <c r="AT60" s="173"/>
      <c r="AU60" s="173"/>
      <c r="AV60" s="173"/>
      <c r="AW60" s="173"/>
      <c r="AX60" s="173"/>
      <c r="AY60" s="173"/>
    </row>
    <row r="61" spans="1:1005" ht="15" x14ac:dyDescent="0.25">
      <c r="A61" s="187">
        <v>44866</v>
      </c>
      <c r="B61" s="160"/>
      <c r="C61" s="160"/>
      <c r="D61" s="161">
        <v>33.299999999999997</v>
      </c>
      <c r="E61" s="10">
        <v>53.488999999999997</v>
      </c>
      <c r="F61" s="10">
        <v>50.737000000000002</v>
      </c>
      <c r="G61" s="10">
        <v>33.267000000000003</v>
      </c>
      <c r="H61" s="10">
        <v>25.49</v>
      </c>
      <c r="I61" s="10">
        <v>26.515999999999998</v>
      </c>
      <c r="J61" s="10">
        <v>42.563000000000002</v>
      </c>
      <c r="K61" s="10">
        <v>28.486000000000001</v>
      </c>
      <c r="L61" s="10">
        <v>25.5</v>
      </c>
      <c r="M61" s="10">
        <v>38.898000000000003</v>
      </c>
      <c r="N61" s="10">
        <v>32.064999999999998</v>
      </c>
      <c r="O61" s="10">
        <v>45.701999999999998</v>
      </c>
      <c r="P61" s="10">
        <v>38.347999999999999</v>
      </c>
      <c r="Q61" s="10">
        <v>45.235999999999997</v>
      </c>
      <c r="R61" s="10">
        <v>34.494999999999997</v>
      </c>
      <c r="S61" s="10">
        <v>31.55</v>
      </c>
      <c r="T61" s="10">
        <v>26.643999999999998</v>
      </c>
      <c r="U61" s="10">
        <v>28.350999999999999</v>
      </c>
      <c r="V61" s="10">
        <v>18.016999999999999</v>
      </c>
      <c r="W61" s="10">
        <v>25.821999999999999</v>
      </c>
      <c r="X61" s="10">
        <v>29.776</v>
      </c>
      <c r="Y61" s="10">
        <v>38.832999999999998</v>
      </c>
      <c r="Z61" s="10">
        <v>42.734999999999999</v>
      </c>
      <c r="AA61" s="10">
        <v>31.754999999999999</v>
      </c>
      <c r="AB61" s="10">
        <v>36.475999999999999</v>
      </c>
      <c r="AC61" s="10">
        <v>36.405999999999999</v>
      </c>
      <c r="AD61" s="10">
        <v>30.73</v>
      </c>
      <c r="AE61" s="10">
        <v>33.433999999999997</v>
      </c>
      <c r="AF61" s="10">
        <v>18.183</v>
      </c>
      <c r="AG61" s="10">
        <v>30.132999999999999</v>
      </c>
      <c r="AH61" s="10">
        <v>37.613</v>
      </c>
      <c r="AI61" s="173">
        <v>28.838999999999999</v>
      </c>
      <c r="AJ61" s="173">
        <v>24.672000000000001</v>
      </c>
      <c r="AK61" s="173">
        <v>32.790999999999997</v>
      </c>
      <c r="AL61" s="173">
        <v>30.866</v>
      </c>
      <c r="AM61" s="173">
        <v>50.542000000000002</v>
      </c>
      <c r="AN61" s="173"/>
      <c r="AO61" s="173"/>
      <c r="AP61" s="173"/>
      <c r="AQ61" s="173"/>
      <c r="AR61" s="173"/>
      <c r="AS61" s="173"/>
      <c r="AT61" s="173"/>
      <c r="AU61" s="173"/>
      <c r="AV61" s="173"/>
      <c r="AW61" s="173"/>
      <c r="AX61" s="173"/>
      <c r="AY61" s="173"/>
    </row>
    <row r="62" spans="1:1005" ht="15" x14ac:dyDescent="0.25">
      <c r="A62" s="187">
        <v>44896</v>
      </c>
      <c r="B62" s="160"/>
      <c r="C62" s="160"/>
      <c r="D62" s="161">
        <v>27.74</v>
      </c>
      <c r="E62" s="10">
        <v>38.802</v>
      </c>
      <c r="F62" s="10">
        <v>38.917999999999999</v>
      </c>
      <c r="G62" s="10">
        <v>30.027999999999999</v>
      </c>
      <c r="H62" s="10">
        <v>23.283999999999999</v>
      </c>
      <c r="I62" s="10">
        <v>23.908999999999999</v>
      </c>
      <c r="J62" s="10">
        <v>30.103000000000002</v>
      </c>
      <c r="K62" s="10">
        <v>26.071000000000002</v>
      </c>
      <c r="L62" s="10">
        <v>23.536000000000001</v>
      </c>
      <c r="M62" s="10">
        <v>33.856999999999999</v>
      </c>
      <c r="N62" s="10">
        <v>27.533999999999999</v>
      </c>
      <c r="O62" s="10">
        <v>41.576999999999998</v>
      </c>
      <c r="P62" s="10">
        <v>34.139000000000003</v>
      </c>
      <c r="Q62" s="10">
        <v>37.258000000000003</v>
      </c>
      <c r="R62" s="10">
        <v>32.110999999999997</v>
      </c>
      <c r="S62" s="10">
        <v>29.155000000000001</v>
      </c>
      <c r="T62" s="10">
        <v>23.82</v>
      </c>
      <c r="U62" s="10">
        <v>24.498000000000001</v>
      </c>
      <c r="V62" s="10">
        <v>15.212</v>
      </c>
      <c r="W62" s="10">
        <v>23.936</v>
      </c>
      <c r="X62" s="10">
        <v>24.37</v>
      </c>
      <c r="Y62" s="10">
        <v>29.44</v>
      </c>
      <c r="Z62" s="10">
        <v>30.568999999999999</v>
      </c>
      <c r="AA62" s="10">
        <v>24.945</v>
      </c>
      <c r="AB62" s="10">
        <v>33.356999999999999</v>
      </c>
      <c r="AC62" s="10">
        <v>30.527999999999999</v>
      </c>
      <c r="AD62" s="10">
        <v>26.219000000000001</v>
      </c>
      <c r="AE62" s="10">
        <v>30.013999999999999</v>
      </c>
      <c r="AF62" s="10">
        <v>16.948</v>
      </c>
      <c r="AG62" s="10">
        <v>23.609000000000002</v>
      </c>
      <c r="AH62" s="10">
        <v>29.395</v>
      </c>
      <c r="AI62" s="173">
        <v>27.193000000000001</v>
      </c>
      <c r="AJ62" s="173">
        <v>19.931000000000001</v>
      </c>
      <c r="AK62" s="173">
        <v>28.827999999999999</v>
      </c>
      <c r="AL62" s="173">
        <v>29.376000000000001</v>
      </c>
      <c r="AM62" s="173">
        <v>43.963999999999999</v>
      </c>
      <c r="AN62" s="173"/>
      <c r="AO62" s="173"/>
      <c r="AP62" s="173"/>
      <c r="AQ62" s="173"/>
      <c r="AR62" s="173"/>
      <c r="AS62" s="173"/>
      <c r="AT62" s="173"/>
      <c r="AU62" s="173"/>
      <c r="AV62" s="173"/>
      <c r="AW62" s="173"/>
      <c r="AX62" s="173"/>
      <c r="AY62" s="173"/>
    </row>
    <row r="63" spans="1:1005" ht="15" x14ac:dyDescent="0.25">
      <c r="A63" s="187">
        <v>44927</v>
      </c>
      <c r="B63" s="160"/>
      <c r="C63" s="160"/>
      <c r="D63" s="161">
        <v>26.51</v>
      </c>
      <c r="E63" s="10">
        <v>33.575000000000003</v>
      </c>
      <c r="F63" s="10">
        <v>32.753</v>
      </c>
      <c r="G63" s="10">
        <v>26.716000000000001</v>
      </c>
      <c r="H63" s="10">
        <v>20.895</v>
      </c>
      <c r="I63" s="10">
        <v>21.428000000000001</v>
      </c>
      <c r="J63" s="10">
        <v>23.824000000000002</v>
      </c>
      <c r="K63" s="10">
        <v>22.844000000000001</v>
      </c>
      <c r="L63" s="10">
        <v>21.41</v>
      </c>
      <c r="M63" s="10">
        <v>30.323</v>
      </c>
      <c r="N63" s="10">
        <v>24.526</v>
      </c>
      <c r="O63" s="10">
        <v>36.186999999999998</v>
      </c>
      <c r="P63" s="10">
        <v>29.277000000000001</v>
      </c>
      <c r="Q63" s="10">
        <v>33.417000000000002</v>
      </c>
      <c r="R63" s="10">
        <v>27.602</v>
      </c>
      <c r="S63" s="10">
        <v>28.164000000000001</v>
      </c>
      <c r="T63" s="10">
        <v>21.317</v>
      </c>
      <c r="U63" s="10">
        <v>21.68</v>
      </c>
      <c r="V63" s="10">
        <v>13.689</v>
      </c>
      <c r="W63" s="10">
        <v>21.206</v>
      </c>
      <c r="X63" s="10">
        <v>24.952999999999999</v>
      </c>
      <c r="Y63" s="10">
        <v>25.465</v>
      </c>
      <c r="Z63" s="10">
        <v>27.35</v>
      </c>
      <c r="AA63" s="10">
        <v>21.597999999999999</v>
      </c>
      <c r="AB63" s="10">
        <v>30.132999999999999</v>
      </c>
      <c r="AC63" s="10">
        <v>26.852</v>
      </c>
      <c r="AD63" s="10">
        <v>23.303999999999998</v>
      </c>
      <c r="AE63" s="10">
        <v>27.283000000000001</v>
      </c>
      <c r="AF63" s="10">
        <v>15.268000000000001</v>
      </c>
      <c r="AG63" s="10">
        <v>20.69</v>
      </c>
      <c r="AH63" s="10">
        <v>25.876000000000001</v>
      </c>
      <c r="AI63" s="173">
        <v>25.039000000000001</v>
      </c>
      <c r="AJ63" s="173">
        <v>17.175000000000001</v>
      </c>
      <c r="AK63" s="173">
        <v>25.814</v>
      </c>
      <c r="AL63" s="173">
        <v>28.439</v>
      </c>
      <c r="AM63" s="173">
        <v>39.332000000000001</v>
      </c>
      <c r="AN63" s="173"/>
      <c r="AO63" s="173"/>
      <c r="AP63" s="173"/>
      <c r="AQ63" s="173"/>
      <c r="AR63" s="173"/>
      <c r="AS63" s="173"/>
      <c r="AT63" s="173"/>
      <c r="AU63" s="173"/>
      <c r="AV63" s="173"/>
      <c r="AW63" s="173"/>
      <c r="AX63" s="173"/>
      <c r="AY63" s="173"/>
    </row>
    <row r="64" spans="1:1005" ht="15" x14ac:dyDescent="0.25">
      <c r="A64" s="187">
        <v>44958</v>
      </c>
      <c r="B64" s="160"/>
      <c r="C64" s="160"/>
      <c r="D64" s="164">
        <v>24.89</v>
      </c>
      <c r="E64" s="10">
        <v>42.963999999999999</v>
      </c>
      <c r="F64" s="10">
        <v>29.989000000000001</v>
      </c>
      <c r="G64" s="10">
        <v>21.759</v>
      </c>
      <c r="H64" s="10">
        <v>17.117999999999999</v>
      </c>
      <c r="I64" s="10">
        <v>18.143999999999998</v>
      </c>
      <c r="J64" s="10">
        <v>20.535</v>
      </c>
      <c r="K64" s="10">
        <v>19.518000000000001</v>
      </c>
      <c r="L64" s="10">
        <v>19.579000000000001</v>
      </c>
      <c r="M64" s="10">
        <v>24.747</v>
      </c>
      <c r="N64" s="10">
        <v>24.472999999999999</v>
      </c>
      <c r="O64" s="10">
        <v>32.237000000000002</v>
      </c>
      <c r="P64" s="10">
        <v>23.736000000000001</v>
      </c>
      <c r="Q64" s="10">
        <v>28.664999999999999</v>
      </c>
      <c r="R64" s="10">
        <v>26.591000000000001</v>
      </c>
      <c r="S64" s="10">
        <v>27.827000000000002</v>
      </c>
      <c r="T64" s="10">
        <v>20.655000000000001</v>
      </c>
      <c r="U64" s="10">
        <v>17.731999999999999</v>
      </c>
      <c r="V64" s="10">
        <v>16.681000000000001</v>
      </c>
      <c r="W64" s="10">
        <v>17.524000000000001</v>
      </c>
      <c r="X64" s="10">
        <v>21.285</v>
      </c>
      <c r="Y64" s="10">
        <v>20.573</v>
      </c>
      <c r="Z64" s="10">
        <v>25.041</v>
      </c>
      <c r="AA64" s="10">
        <v>17.582999999999998</v>
      </c>
      <c r="AB64" s="10">
        <v>25.67</v>
      </c>
      <c r="AC64" s="10">
        <v>21.949000000000002</v>
      </c>
      <c r="AD64" s="10">
        <v>19.064</v>
      </c>
      <c r="AE64" s="10">
        <v>22.375</v>
      </c>
      <c r="AF64" s="10">
        <v>12.615</v>
      </c>
      <c r="AG64" s="10">
        <v>19.779</v>
      </c>
      <c r="AH64" s="10">
        <v>25.187999999999999</v>
      </c>
      <c r="AI64" s="173">
        <v>21.073</v>
      </c>
      <c r="AJ64" s="173">
        <v>14.307</v>
      </c>
      <c r="AK64" s="173">
        <v>21.588999999999999</v>
      </c>
      <c r="AL64" s="173">
        <v>21.86</v>
      </c>
      <c r="AM64" s="173">
        <v>21.86</v>
      </c>
      <c r="AN64" s="173"/>
      <c r="AO64" s="173"/>
      <c r="AP64" s="173"/>
      <c r="AQ64" s="173"/>
      <c r="AR64" s="173"/>
      <c r="AS64" s="173"/>
      <c r="AT64" s="173"/>
      <c r="AU64" s="173"/>
      <c r="AV64" s="173"/>
      <c r="AW64" s="173"/>
      <c r="AX64" s="173"/>
      <c r="AY64" s="173"/>
      <c r="ALQ64" s="2" t="e">
        <v>#N/A</v>
      </c>
    </row>
    <row r="65" spans="1:1005" ht="15" x14ac:dyDescent="0.25">
      <c r="A65" s="187">
        <v>44986</v>
      </c>
      <c r="B65" s="160"/>
      <c r="C65" s="160"/>
      <c r="D65" s="164">
        <v>40.04</v>
      </c>
      <c r="E65" s="10">
        <v>79.111999999999995</v>
      </c>
      <c r="F65" s="10">
        <v>35.447000000000003</v>
      </c>
      <c r="G65" s="10">
        <v>31.013000000000002</v>
      </c>
      <c r="H65" s="10">
        <v>46.936999999999998</v>
      </c>
      <c r="I65" s="10">
        <v>29.343</v>
      </c>
      <c r="J65" s="10">
        <v>29.948</v>
      </c>
      <c r="K65" s="10">
        <v>31.28</v>
      </c>
      <c r="L65" s="10">
        <v>35.334000000000003</v>
      </c>
      <c r="M65" s="10">
        <v>44.795000000000002</v>
      </c>
      <c r="N65" s="10">
        <v>54.524999999999999</v>
      </c>
      <c r="O65" s="10">
        <v>43.548000000000002</v>
      </c>
      <c r="P65" s="10">
        <v>45.287999999999997</v>
      </c>
      <c r="Q65" s="10">
        <v>44.359000000000002</v>
      </c>
      <c r="R65" s="10">
        <v>37.417999999999999</v>
      </c>
      <c r="S65" s="10">
        <v>32.296999999999997</v>
      </c>
      <c r="T65" s="10">
        <v>32.392000000000003</v>
      </c>
      <c r="U65" s="10">
        <v>21.9</v>
      </c>
      <c r="V65" s="10">
        <v>27.411999999999999</v>
      </c>
      <c r="W65" s="10">
        <v>49.21</v>
      </c>
      <c r="X65" s="10">
        <v>25.529</v>
      </c>
      <c r="Y65" s="10">
        <v>28.914999999999999</v>
      </c>
      <c r="Z65" s="10">
        <v>63.988999999999997</v>
      </c>
      <c r="AA65" s="10">
        <v>18.135000000000002</v>
      </c>
      <c r="AB65" s="10">
        <v>49.673999999999999</v>
      </c>
      <c r="AC65" s="10">
        <v>26.016999999999999</v>
      </c>
      <c r="AD65" s="10">
        <v>34.154000000000003</v>
      </c>
      <c r="AE65" s="10">
        <v>42.369</v>
      </c>
      <c r="AF65" s="10">
        <v>20.286000000000001</v>
      </c>
      <c r="AG65" s="10">
        <v>22.715</v>
      </c>
      <c r="AH65" s="10">
        <v>45.631</v>
      </c>
      <c r="AI65" s="173">
        <v>23.541</v>
      </c>
      <c r="AJ65" s="173">
        <v>25.280999999999999</v>
      </c>
      <c r="AK65" s="173">
        <v>34.802999999999997</v>
      </c>
      <c r="AL65" s="173">
        <v>22.34</v>
      </c>
      <c r="AM65" s="173">
        <v>22.34</v>
      </c>
      <c r="AN65" s="173"/>
      <c r="AO65" s="173"/>
      <c r="AP65" s="173"/>
      <c r="AQ65" s="173"/>
      <c r="AR65" s="173"/>
      <c r="AS65" s="173"/>
      <c r="AT65" s="173"/>
      <c r="AU65" s="173"/>
      <c r="AV65" s="173"/>
      <c r="AW65" s="173"/>
      <c r="AX65" s="173"/>
      <c r="AY65" s="173"/>
      <c r="ALQ65" s="2" t="e">
        <v>#N/A</v>
      </c>
    </row>
    <row r="66" spans="1:1005" ht="15" x14ac:dyDescent="0.25">
      <c r="A66" s="187">
        <v>45017</v>
      </c>
      <c r="B66" s="160"/>
      <c r="C66" s="160"/>
      <c r="D66" s="164">
        <v>88.26</v>
      </c>
      <c r="E66" s="10">
        <v>136.87899999999999</v>
      </c>
      <c r="F66" s="10">
        <v>100.523</v>
      </c>
      <c r="G66" s="10">
        <v>72.057000000000002</v>
      </c>
      <c r="H66" s="10">
        <v>117.16</v>
      </c>
      <c r="I66" s="10">
        <v>65.177000000000007</v>
      </c>
      <c r="J66" s="10">
        <v>58.113999999999997</v>
      </c>
      <c r="K66" s="10">
        <v>79.701999999999998</v>
      </c>
      <c r="L66" s="10">
        <v>103.614</v>
      </c>
      <c r="M66" s="10">
        <v>86.671000000000006</v>
      </c>
      <c r="N66" s="10">
        <v>67.712999999999994</v>
      </c>
      <c r="O66" s="10">
        <v>98.8</v>
      </c>
      <c r="P66" s="10">
        <v>94.375</v>
      </c>
      <c r="Q66" s="10">
        <v>68.808000000000007</v>
      </c>
      <c r="R66" s="10">
        <v>50.877000000000002</v>
      </c>
      <c r="S66" s="10">
        <v>81.688000000000002</v>
      </c>
      <c r="T66" s="10">
        <v>66.144000000000005</v>
      </c>
      <c r="U66" s="10">
        <v>57.5</v>
      </c>
      <c r="V66" s="10">
        <v>55.57</v>
      </c>
      <c r="W66" s="10">
        <v>102.93600000000001</v>
      </c>
      <c r="X66" s="10">
        <v>67.325000000000003</v>
      </c>
      <c r="Y66" s="10">
        <v>92.850999999999999</v>
      </c>
      <c r="Z66" s="10">
        <v>92.49</v>
      </c>
      <c r="AA66" s="10">
        <v>59.825000000000003</v>
      </c>
      <c r="AB66" s="10">
        <v>83.162000000000006</v>
      </c>
      <c r="AC66" s="10">
        <v>65.513000000000005</v>
      </c>
      <c r="AD66" s="10">
        <v>78.341999999999999</v>
      </c>
      <c r="AE66" s="10">
        <v>91.997</v>
      </c>
      <c r="AF66" s="10">
        <v>46.703000000000003</v>
      </c>
      <c r="AG66" s="10">
        <v>56.292000000000002</v>
      </c>
      <c r="AH66" s="10">
        <v>84.33</v>
      </c>
      <c r="AI66" s="173">
        <v>52.921999999999997</v>
      </c>
      <c r="AJ66" s="173">
        <v>45.731000000000002</v>
      </c>
      <c r="AK66" s="173">
        <v>42.173999999999999</v>
      </c>
      <c r="AL66" s="173">
        <v>49.517000000000003</v>
      </c>
      <c r="AM66" s="173">
        <v>49.517000000000003</v>
      </c>
      <c r="AN66" s="173"/>
      <c r="AO66" s="173"/>
      <c r="AP66" s="173"/>
      <c r="AQ66" s="173"/>
      <c r="AR66" s="173"/>
      <c r="AS66" s="173"/>
      <c r="AT66" s="173"/>
      <c r="AU66" s="173"/>
      <c r="AV66" s="173"/>
      <c r="AW66" s="173"/>
      <c r="AX66" s="173"/>
      <c r="AY66" s="173"/>
      <c r="ALQ66" s="2" t="e">
        <v>#N/A</v>
      </c>
    </row>
    <row r="67" spans="1:1005" ht="15" x14ac:dyDescent="0.25">
      <c r="A67" s="187">
        <v>45047</v>
      </c>
      <c r="B67" s="160"/>
      <c r="C67" s="160"/>
      <c r="D67" s="164">
        <v>247.09</v>
      </c>
      <c r="E67" s="10">
        <v>352.166</v>
      </c>
      <c r="F67" s="10">
        <v>330.02100000000002</v>
      </c>
      <c r="G67" s="10">
        <v>152.88300000000001</v>
      </c>
      <c r="H67" s="10">
        <v>196.28399999999999</v>
      </c>
      <c r="I67" s="10">
        <v>126.622</v>
      </c>
      <c r="J67" s="10">
        <v>175.648</v>
      </c>
      <c r="K67" s="10">
        <v>211.96299999999999</v>
      </c>
      <c r="L67" s="10">
        <v>297.24099999999999</v>
      </c>
      <c r="M67" s="10">
        <v>229.87299999999999</v>
      </c>
      <c r="N67" s="10">
        <v>212.93199999999999</v>
      </c>
      <c r="O67" s="10">
        <v>369.983</v>
      </c>
      <c r="P67" s="10">
        <v>345.97</v>
      </c>
      <c r="Q67" s="10">
        <v>213.441</v>
      </c>
      <c r="R67" s="10">
        <v>225.904</v>
      </c>
      <c r="S67" s="10">
        <v>241.22300000000001</v>
      </c>
      <c r="T67" s="10">
        <v>265.15300000000002</v>
      </c>
      <c r="U67" s="10">
        <v>78.013000000000005</v>
      </c>
      <c r="V67" s="10">
        <v>158.55199999999999</v>
      </c>
      <c r="W67" s="10">
        <v>225.87899999999999</v>
      </c>
      <c r="X67" s="10">
        <v>265.74400000000003</v>
      </c>
      <c r="Y67" s="10">
        <v>223.59</v>
      </c>
      <c r="Z67" s="10">
        <v>242.47200000000001</v>
      </c>
      <c r="AA67" s="10">
        <v>272.50299999999999</v>
      </c>
      <c r="AB67" s="10">
        <v>293.97899999999998</v>
      </c>
      <c r="AC67" s="10">
        <v>122.34699999999999</v>
      </c>
      <c r="AD67" s="10">
        <v>168.01300000000001</v>
      </c>
      <c r="AE67" s="10">
        <v>132.01300000000001</v>
      </c>
      <c r="AF67" s="10">
        <v>113.53</v>
      </c>
      <c r="AG67" s="10">
        <v>243.99</v>
      </c>
      <c r="AH67" s="10">
        <v>199.934</v>
      </c>
      <c r="AI67" s="173">
        <v>113.715</v>
      </c>
      <c r="AJ67" s="173">
        <v>163.46799999999999</v>
      </c>
      <c r="AK67" s="173">
        <v>150.001</v>
      </c>
      <c r="AL67" s="173">
        <v>506.16199999999998</v>
      </c>
      <c r="AM67" s="173">
        <v>506.16199999999998</v>
      </c>
      <c r="AN67" s="173"/>
      <c r="AO67" s="173"/>
      <c r="AP67" s="173"/>
      <c r="AQ67" s="173"/>
      <c r="AR67" s="173"/>
      <c r="AS67" s="173"/>
      <c r="AT67" s="173"/>
      <c r="AU67" s="173"/>
      <c r="AV67" s="173"/>
      <c r="AW67" s="173"/>
      <c r="AX67" s="173"/>
      <c r="AY67" s="173"/>
      <c r="ALQ67" s="2" t="e">
        <v>#N/A</v>
      </c>
    </row>
    <row r="68" spans="1:1005" ht="15" x14ac:dyDescent="0.25">
      <c r="A68" s="187">
        <v>45078</v>
      </c>
      <c r="B68" s="160"/>
      <c r="C68" s="160"/>
      <c r="D68" s="164">
        <v>281.04000000000002</v>
      </c>
      <c r="E68" s="10">
        <v>425.21800000000002</v>
      </c>
      <c r="F68" s="10">
        <v>304.608</v>
      </c>
      <c r="G68" s="10">
        <v>188.23099999999999</v>
      </c>
      <c r="H68" s="10">
        <v>159.78399999999999</v>
      </c>
      <c r="I68" s="10">
        <v>189.67699999999999</v>
      </c>
      <c r="J68" s="10">
        <v>296.98500000000001</v>
      </c>
      <c r="K68" s="10">
        <v>185.86799999999999</v>
      </c>
      <c r="L68" s="10">
        <v>435.6</v>
      </c>
      <c r="M68" s="10">
        <v>237.26300000000001</v>
      </c>
      <c r="N68" s="10">
        <v>575.61099999999999</v>
      </c>
      <c r="O68" s="10">
        <v>328.95100000000002</v>
      </c>
      <c r="P68" s="10">
        <v>548.36</v>
      </c>
      <c r="Q68" s="10">
        <v>217.89699999999999</v>
      </c>
      <c r="R68" s="10">
        <v>374.57799999999997</v>
      </c>
      <c r="S68" s="10">
        <v>174.39</v>
      </c>
      <c r="T68" s="10">
        <v>213.59200000000001</v>
      </c>
      <c r="U68" s="10">
        <v>58.5</v>
      </c>
      <c r="V68" s="10">
        <v>234.80799999999999</v>
      </c>
      <c r="W68" s="10">
        <v>153.90199999999999</v>
      </c>
      <c r="X68" s="10">
        <v>302.94499999999999</v>
      </c>
      <c r="Y68" s="10">
        <v>211.16399999999999</v>
      </c>
      <c r="Z68" s="10">
        <v>195.971</v>
      </c>
      <c r="AA68" s="10">
        <v>520.51499999999999</v>
      </c>
      <c r="AB68" s="10">
        <v>293.55</v>
      </c>
      <c r="AC68" s="10">
        <v>270.93799999999999</v>
      </c>
      <c r="AD68" s="10">
        <v>459.87299999999999</v>
      </c>
      <c r="AE68" s="10">
        <v>55.377000000000002</v>
      </c>
      <c r="AF68" s="10">
        <v>154.86099999999999</v>
      </c>
      <c r="AG68" s="10">
        <v>358.08199999999999</v>
      </c>
      <c r="AH68" s="10">
        <v>349.11200000000002</v>
      </c>
      <c r="AI68" s="173">
        <v>123.904</v>
      </c>
      <c r="AJ68" s="173">
        <v>315.36</v>
      </c>
      <c r="AK68" s="173">
        <v>396.49400000000003</v>
      </c>
      <c r="AL68" s="173">
        <v>728.05899999999997</v>
      </c>
      <c r="AM68" s="173">
        <v>728.05899999999997</v>
      </c>
      <c r="AN68" s="173"/>
      <c r="AO68" s="173"/>
      <c r="AP68" s="173"/>
      <c r="AQ68" s="173"/>
      <c r="AR68" s="173"/>
      <c r="AS68" s="173"/>
      <c r="AT68" s="173"/>
      <c r="AU68" s="173"/>
      <c r="AV68" s="173"/>
      <c r="AW68" s="173"/>
      <c r="AX68" s="173"/>
      <c r="AY68" s="173"/>
      <c r="ALQ68" s="2" t="e">
        <v>#N/A</v>
      </c>
    </row>
    <row r="69" spans="1:1005" ht="15" x14ac:dyDescent="0.25">
      <c r="A69" s="187">
        <v>45108</v>
      </c>
      <c r="B69" s="160"/>
      <c r="C69" s="160"/>
      <c r="D69" s="164">
        <v>123.17</v>
      </c>
      <c r="E69" s="10">
        <v>177.29300000000001</v>
      </c>
      <c r="F69" s="10">
        <v>103.94499999999999</v>
      </c>
      <c r="G69" s="10">
        <v>76.921000000000006</v>
      </c>
      <c r="H69" s="10">
        <v>68.608000000000004</v>
      </c>
      <c r="I69" s="10">
        <v>77.061999999999998</v>
      </c>
      <c r="J69" s="10">
        <v>140.22900000000001</v>
      </c>
      <c r="K69" s="10">
        <v>72.385999999999996</v>
      </c>
      <c r="L69" s="10">
        <v>205.43899999999999</v>
      </c>
      <c r="M69" s="10">
        <v>76.031999999999996</v>
      </c>
      <c r="N69" s="10">
        <v>525.02200000000005</v>
      </c>
      <c r="O69" s="10">
        <v>132.39400000000001</v>
      </c>
      <c r="P69" s="10">
        <v>199.233</v>
      </c>
      <c r="Q69" s="10">
        <v>106.04</v>
      </c>
      <c r="R69" s="10">
        <v>230.27799999999999</v>
      </c>
      <c r="S69" s="10">
        <v>54.625999999999998</v>
      </c>
      <c r="T69" s="10">
        <v>62.722999999999999</v>
      </c>
      <c r="U69" s="10">
        <v>23.815999999999999</v>
      </c>
      <c r="V69" s="10">
        <v>68.507000000000005</v>
      </c>
      <c r="W69" s="10">
        <v>57.304000000000002</v>
      </c>
      <c r="X69" s="10">
        <v>122.54600000000001</v>
      </c>
      <c r="Y69" s="10">
        <v>79.866</v>
      </c>
      <c r="Z69" s="10">
        <v>70.484999999999999</v>
      </c>
      <c r="AA69" s="10">
        <v>232.19200000000001</v>
      </c>
      <c r="AB69" s="10">
        <v>152.53800000000001</v>
      </c>
      <c r="AC69" s="10">
        <v>82.100999999999999</v>
      </c>
      <c r="AD69" s="10">
        <v>227.27199999999999</v>
      </c>
      <c r="AE69" s="10">
        <v>27.457999999999998</v>
      </c>
      <c r="AF69" s="10">
        <v>54.954000000000001</v>
      </c>
      <c r="AG69" s="10">
        <v>112.117</v>
      </c>
      <c r="AH69" s="10">
        <v>107.236</v>
      </c>
      <c r="AI69" s="173">
        <v>48.088000000000001</v>
      </c>
      <c r="AJ69" s="173">
        <v>182.67599999999999</v>
      </c>
      <c r="AK69" s="173">
        <v>228.209</v>
      </c>
      <c r="AL69" s="173">
        <v>335.20100000000002</v>
      </c>
      <c r="AM69" s="173">
        <v>335.20100000000002</v>
      </c>
      <c r="AN69" s="173"/>
      <c r="AO69" s="173"/>
      <c r="AP69" s="173"/>
      <c r="AQ69" s="173"/>
      <c r="AR69" s="173"/>
      <c r="AS69" s="173"/>
      <c r="AT69" s="173"/>
      <c r="AU69" s="173"/>
      <c r="AV69" s="173"/>
      <c r="AW69" s="173"/>
      <c r="AX69" s="173"/>
      <c r="AY69" s="173"/>
      <c r="ALQ69" s="2" t="e">
        <v>#N/A</v>
      </c>
    </row>
    <row r="70" spans="1:1005" ht="15" x14ac:dyDescent="0.25">
      <c r="A70" s="187">
        <v>45139</v>
      </c>
      <c r="B70" s="44"/>
      <c r="C70" s="44"/>
      <c r="D70" s="164">
        <v>66.88</v>
      </c>
      <c r="E70" s="10">
        <v>68.451999999999998</v>
      </c>
      <c r="F70" s="10">
        <v>57.264000000000003</v>
      </c>
      <c r="G70" s="10">
        <v>43.904000000000003</v>
      </c>
      <c r="H70" s="10">
        <v>51.238</v>
      </c>
      <c r="I70" s="10">
        <v>40.365000000000002</v>
      </c>
      <c r="J70" s="10">
        <v>59.17</v>
      </c>
      <c r="K70" s="10">
        <v>54.749000000000002</v>
      </c>
      <c r="L70" s="10">
        <v>70.134</v>
      </c>
      <c r="M70" s="10">
        <v>43.573</v>
      </c>
      <c r="N70" s="10">
        <v>142.238</v>
      </c>
      <c r="O70" s="10">
        <v>55.518999999999998</v>
      </c>
      <c r="P70" s="10">
        <v>85.063999999999993</v>
      </c>
      <c r="Q70" s="10">
        <v>50.603999999999999</v>
      </c>
      <c r="R70" s="10">
        <v>89.652000000000001</v>
      </c>
      <c r="S70" s="10">
        <v>43.372</v>
      </c>
      <c r="T70" s="10">
        <v>47.67</v>
      </c>
      <c r="U70" s="10">
        <v>18.965</v>
      </c>
      <c r="V70" s="10">
        <v>39.994999999999997</v>
      </c>
      <c r="W70" s="10">
        <v>35.853999999999999</v>
      </c>
      <c r="X70" s="10">
        <v>57.234999999999999</v>
      </c>
      <c r="Y70" s="10">
        <v>54.835999999999999</v>
      </c>
      <c r="Z70" s="10">
        <v>48.825000000000003</v>
      </c>
      <c r="AA70" s="10">
        <v>81.012</v>
      </c>
      <c r="AB70" s="10">
        <v>57.655000000000001</v>
      </c>
      <c r="AC70" s="10">
        <v>48.042000000000002</v>
      </c>
      <c r="AD70" s="10">
        <v>69.715999999999994</v>
      </c>
      <c r="AE70" s="10">
        <v>26.065000000000001</v>
      </c>
      <c r="AF70" s="10">
        <v>38.552999999999997</v>
      </c>
      <c r="AG70" s="10">
        <v>55.545000000000002</v>
      </c>
      <c r="AH70" s="10">
        <v>45.308</v>
      </c>
      <c r="AI70" s="173">
        <v>30.661999999999999</v>
      </c>
      <c r="AJ70" s="173">
        <v>95.004000000000005</v>
      </c>
      <c r="AK70" s="173">
        <v>86.400999999999996</v>
      </c>
      <c r="AL70" s="173">
        <v>127.616</v>
      </c>
      <c r="AM70" s="173">
        <v>127.616</v>
      </c>
      <c r="AN70" s="173"/>
      <c r="AO70" s="173"/>
      <c r="AP70" s="173"/>
      <c r="AQ70" s="173"/>
      <c r="AR70" s="173"/>
      <c r="AS70" s="173"/>
      <c r="AT70" s="173"/>
      <c r="AU70" s="173"/>
      <c r="AV70" s="173"/>
      <c r="AW70" s="173"/>
      <c r="AX70" s="173"/>
      <c r="AY70" s="173"/>
      <c r="ALQ70" s="2" t="e">
        <v>#N/A</v>
      </c>
    </row>
    <row r="71" spans="1:1005" ht="15" x14ac:dyDescent="0.25">
      <c r="A71" s="187">
        <v>45170</v>
      </c>
      <c r="B71" s="44"/>
      <c r="C71" s="44"/>
      <c r="D71" s="164">
        <v>40.659999999999997</v>
      </c>
      <c r="E71" s="10">
        <v>66.983000000000004</v>
      </c>
      <c r="F71" s="10">
        <v>44.697000000000003</v>
      </c>
      <c r="G71" s="10">
        <v>42.627000000000002</v>
      </c>
      <c r="H71" s="10">
        <v>35.203000000000003</v>
      </c>
      <c r="I71" s="10">
        <v>33.155999999999999</v>
      </c>
      <c r="J71" s="10">
        <v>36.914999999999999</v>
      </c>
      <c r="K71" s="10">
        <v>45.585000000000001</v>
      </c>
      <c r="L71" s="10">
        <v>58.936</v>
      </c>
      <c r="M71" s="10">
        <v>39.612000000000002</v>
      </c>
      <c r="N71" s="10">
        <v>67.278000000000006</v>
      </c>
      <c r="O71" s="10">
        <v>42.963000000000001</v>
      </c>
      <c r="P71" s="10">
        <v>61.496000000000002</v>
      </c>
      <c r="Q71" s="10">
        <v>35.451000000000001</v>
      </c>
      <c r="R71" s="10">
        <v>49.442999999999998</v>
      </c>
      <c r="S71" s="10">
        <v>35.851999999999997</v>
      </c>
      <c r="T71" s="10">
        <v>32.658000000000001</v>
      </c>
      <c r="U71" s="10">
        <v>20.724</v>
      </c>
      <c r="V71" s="10">
        <v>57.601999999999997</v>
      </c>
      <c r="W71" s="10">
        <v>35.893999999999998</v>
      </c>
      <c r="X71" s="10">
        <v>37.747</v>
      </c>
      <c r="Y71" s="10">
        <v>40.49</v>
      </c>
      <c r="Z71" s="10">
        <v>45.332000000000001</v>
      </c>
      <c r="AA71" s="10">
        <v>48.34</v>
      </c>
      <c r="AB71" s="10">
        <v>40.308999999999997</v>
      </c>
      <c r="AC71" s="10">
        <v>31.318000000000001</v>
      </c>
      <c r="AD71" s="10">
        <v>41.863999999999997</v>
      </c>
      <c r="AE71" s="10">
        <v>23.187999999999999</v>
      </c>
      <c r="AF71" s="10">
        <v>56.243000000000002</v>
      </c>
      <c r="AG71" s="10">
        <v>49.088000000000001</v>
      </c>
      <c r="AH71" s="10">
        <v>36.386000000000003</v>
      </c>
      <c r="AI71" s="173">
        <v>25.907</v>
      </c>
      <c r="AJ71" s="173">
        <v>77.701999999999998</v>
      </c>
      <c r="AK71" s="173">
        <v>43.457999999999998</v>
      </c>
      <c r="AL71" s="173">
        <v>72.676000000000002</v>
      </c>
      <c r="AM71" s="173">
        <v>72.676000000000002</v>
      </c>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2">
        <v>40.04</v>
      </c>
    </row>
    <row r="102" spans="4:4" ht="12.75" customHeight="1" x14ac:dyDescent="0.25">
      <c r="D102" s="42">
        <v>88.26</v>
      </c>
    </row>
    <row r="103" spans="4:4" ht="12.75" customHeight="1" x14ac:dyDescent="0.25">
      <c r="D103" s="42">
        <v>247.09</v>
      </c>
    </row>
    <row r="104" spans="4:4" ht="12.75" customHeight="1" x14ac:dyDescent="0.25">
      <c r="D104" s="42">
        <v>281.04000000000002</v>
      </c>
    </row>
    <row r="105" spans="4:4" ht="12.75" customHeight="1" x14ac:dyDescent="0.25">
      <c r="D105" s="42">
        <v>123.17</v>
      </c>
    </row>
    <row r="106" spans="4:4" ht="12.75" customHeight="1" x14ac:dyDescent="0.25">
      <c r="D106" s="42">
        <v>66.88</v>
      </c>
    </row>
    <row r="107" spans="4:4" ht="12.75" customHeight="1" x14ac:dyDescent="0.25">
      <c r="D107" s="42">
        <v>40.659999999999997</v>
      </c>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107"/>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43132</v>
      </c>
      <c r="B4" s="216"/>
      <c r="C4" s="216"/>
      <c r="D4" s="217">
        <v>16</v>
      </c>
      <c r="E4" s="217">
        <v>17.113</v>
      </c>
      <c r="F4" s="217">
        <v>19.167000000000002</v>
      </c>
      <c r="G4" s="217">
        <v>16</v>
      </c>
      <c r="H4" s="236">
        <v>14.295999999999999</v>
      </c>
      <c r="I4" s="236">
        <v>15.239000000000001</v>
      </c>
      <c r="J4" s="236">
        <v>31.131</v>
      </c>
      <c r="K4" s="236">
        <v>15.452999999999999</v>
      </c>
      <c r="L4" s="236">
        <v>14.089</v>
      </c>
      <c r="M4" s="236">
        <v>15.336</v>
      </c>
      <c r="N4" s="236">
        <v>14.996</v>
      </c>
      <c r="O4" s="236">
        <v>14.7</v>
      </c>
      <c r="P4" s="236">
        <v>15.699</v>
      </c>
      <c r="Q4" s="236">
        <v>20.49</v>
      </c>
      <c r="R4" s="236">
        <v>24.018000000000001</v>
      </c>
      <c r="S4" s="236">
        <v>18.38</v>
      </c>
      <c r="T4" s="236">
        <v>16.654</v>
      </c>
      <c r="U4" s="236">
        <v>14.766999999999999</v>
      </c>
      <c r="V4" s="236">
        <v>16.567</v>
      </c>
      <c r="W4" s="236">
        <v>14.456</v>
      </c>
      <c r="X4" s="236">
        <v>15.962</v>
      </c>
      <c r="Y4" s="236">
        <v>20.605</v>
      </c>
      <c r="Z4" s="236">
        <v>14.243</v>
      </c>
      <c r="AA4" s="236">
        <v>17.594000000000001</v>
      </c>
      <c r="AB4" s="236">
        <v>16.393000000000001</v>
      </c>
      <c r="AC4" s="236">
        <v>31.547999999999998</v>
      </c>
      <c r="AD4" s="236">
        <v>14.058</v>
      </c>
      <c r="AE4" s="236">
        <v>17.321999999999999</v>
      </c>
      <c r="AF4" s="236">
        <v>15.298999999999999</v>
      </c>
      <c r="AG4" s="236">
        <v>19.484000000000002</v>
      </c>
      <c r="AH4" s="237">
        <v>17.175999999999998</v>
      </c>
      <c r="AI4" s="211">
        <v>14.952999999999999</v>
      </c>
      <c r="AJ4" s="211">
        <v>16.138000000000002</v>
      </c>
      <c r="AK4" s="211">
        <v>14.784000000000001</v>
      </c>
      <c r="AL4" s="211">
        <v>15.84</v>
      </c>
      <c r="AM4" s="211">
        <v>16.678999999999998</v>
      </c>
    </row>
    <row r="5" spans="1:54" ht="15" x14ac:dyDescent="0.25">
      <c r="A5" s="188">
        <v>43160</v>
      </c>
      <c r="B5" s="216"/>
      <c r="C5" s="216"/>
      <c r="D5" s="217">
        <v>35</v>
      </c>
      <c r="E5" s="217">
        <v>33.119999999999997</v>
      </c>
      <c r="F5" s="217">
        <v>47.264000000000003</v>
      </c>
      <c r="G5" s="217">
        <v>32.456000000000003</v>
      </c>
      <c r="H5" s="236">
        <v>25.875</v>
      </c>
      <c r="I5" s="236">
        <v>55.133000000000003</v>
      </c>
      <c r="J5" s="236">
        <v>48.078000000000003</v>
      </c>
      <c r="K5" s="236">
        <v>40.231999999999999</v>
      </c>
      <c r="L5" s="236">
        <v>19.923999999999999</v>
      </c>
      <c r="M5" s="236">
        <v>33.314999999999998</v>
      </c>
      <c r="N5" s="236">
        <v>40.545000000000002</v>
      </c>
      <c r="O5" s="236">
        <v>27.167000000000002</v>
      </c>
      <c r="P5" s="236">
        <v>34.304000000000002</v>
      </c>
      <c r="Q5" s="236">
        <v>42.887</v>
      </c>
      <c r="R5" s="236">
        <v>41.167000000000002</v>
      </c>
      <c r="S5" s="236">
        <v>75.286000000000001</v>
      </c>
      <c r="T5" s="236">
        <v>29.535</v>
      </c>
      <c r="U5" s="236">
        <v>35</v>
      </c>
      <c r="V5" s="236">
        <v>36.094000000000001</v>
      </c>
      <c r="W5" s="236">
        <v>22.783000000000001</v>
      </c>
      <c r="X5" s="236">
        <v>38.890999999999998</v>
      </c>
      <c r="Y5" s="236">
        <v>46.804000000000002</v>
      </c>
      <c r="Z5" s="236">
        <v>22.152999999999999</v>
      </c>
      <c r="AA5" s="236">
        <v>47.63</v>
      </c>
      <c r="AB5" s="236">
        <v>44.531999999999996</v>
      </c>
      <c r="AC5" s="236">
        <v>37.188000000000002</v>
      </c>
      <c r="AD5" s="236">
        <v>30.093</v>
      </c>
      <c r="AE5" s="236">
        <v>41.307000000000002</v>
      </c>
      <c r="AF5" s="236">
        <v>23.864999999999998</v>
      </c>
      <c r="AG5" s="236">
        <v>31.140999999999998</v>
      </c>
      <c r="AH5" s="237">
        <v>33.133000000000003</v>
      </c>
      <c r="AI5" s="211">
        <v>30.956</v>
      </c>
      <c r="AJ5" s="211">
        <v>35.22</v>
      </c>
      <c r="AK5" s="211">
        <v>28.576000000000001</v>
      </c>
      <c r="AL5" s="211">
        <v>31.408999999999999</v>
      </c>
      <c r="AM5" s="211">
        <v>45.875999999999998</v>
      </c>
    </row>
    <row r="6" spans="1:54" ht="15" x14ac:dyDescent="0.25">
      <c r="A6" s="188">
        <v>43191</v>
      </c>
      <c r="B6" s="216"/>
      <c r="C6" s="216"/>
      <c r="D6" s="217">
        <v>53</v>
      </c>
      <c r="E6" s="217">
        <v>62.511000000000003</v>
      </c>
      <c r="F6" s="217">
        <v>39.557000000000002</v>
      </c>
      <c r="G6" s="217">
        <v>41.19</v>
      </c>
      <c r="H6" s="236">
        <v>35.895000000000003</v>
      </c>
      <c r="I6" s="236">
        <v>94.361000000000004</v>
      </c>
      <c r="J6" s="236">
        <v>117.21599999999999</v>
      </c>
      <c r="K6" s="236">
        <v>82.001000000000005</v>
      </c>
      <c r="L6" s="236">
        <v>27.076000000000001</v>
      </c>
      <c r="M6" s="236">
        <v>43.03</v>
      </c>
      <c r="N6" s="236">
        <v>99.957999999999998</v>
      </c>
      <c r="O6" s="236">
        <v>38.387</v>
      </c>
      <c r="P6" s="236">
        <v>74.224000000000004</v>
      </c>
      <c r="Q6" s="236">
        <v>57.787999999999997</v>
      </c>
      <c r="R6" s="236">
        <v>88.206000000000003</v>
      </c>
      <c r="S6" s="236">
        <v>67.813000000000002</v>
      </c>
      <c r="T6" s="236">
        <v>48.152000000000001</v>
      </c>
      <c r="U6" s="236">
        <v>45.619</v>
      </c>
      <c r="V6" s="236">
        <v>50.42</v>
      </c>
      <c r="W6" s="236">
        <v>45.19</v>
      </c>
      <c r="X6" s="236">
        <v>97.84</v>
      </c>
      <c r="Y6" s="236">
        <v>97.957999999999998</v>
      </c>
      <c r="Z6" s="236">
        <v>40.296999999999997</v>
      </c>
      <c r="AA6" s="236">
        <v>53.567999999999998</v>
      </c>
      <c r="AB6" s="236">
        <v>82.2</v>
      </c>
      <c r="AC6" s="236">
        <v>58.156999999999996</v>
      </c>
      <c r="AD6" s="236">
        <v>88.147999999999996</v>
      </c>
      <c r="AE6" s="236">
        <v>50.061999999999998</v>
      </c>
      <c r="AF6" s="236">
        <v>32.237000000000002</v>
      </c>
      <c r="AG6" s="236">
        <v>51.649000000000001</v>
      </c>
      <c r="AH6" s="237">
        <v>55.055999999999997</v>
      </c>
      <c r="AI6" s="211">
        <v>53</v>
      </c>
      <c r="AJ6" s="211">
        <v>63.183999999999997</v>
      </c>
      <c r="AK6" s="211">
        <v>32.965000000000003</v>
      </c>
      <c r="AL6" s="211">
        <v>37.658000000000001</v>
      </c>
      <c r="AM6" s="211">
        <v>36.308</v>
      </c>
    </row>
    <row r="7" spans="1:54" ht="15" x14ac:dyDescent="0.25">
      <c r="A7" s="188">
        <v>43221</v>
      </c>
      <c r="B7" s="216"/>
      <c r="C7" s="216"/>
      <c r="D7" s="217">
        <v>116</v>
      </c>
      <c r="E7" s="217">
        <v>119.98099999999999</v>
      </c>
      <c r="F7" s="217">
        <v>108.36199999999999</v>
      </c>
      <c r="G7" s="217">
        <v>90.626000000000005</v>
      </c>
      <c r="H7" s="236">
        <v>128.589</v>
      </c>
      <c r="I7" s="236">
        <v>224.26900000000001</v>
      </c>
      <c r="J7" s="236">
        <v>173.26</v>
      </c>
      <c r="K7" s="236">
        <v>163.27600000000001</v>
      </c>
      <c r="L7" s="236">
        <v>56.116999999999997</v>
      </c>
      <c r="M7" s="236">
        <v>32.32</v>
      </c>
      <c r="N7" s="236">
        <v>173.41200000000001</v>
      </c>
      <c r="O7" s="236">
        <v>93.025999999999996</v>
      </c>
      <c r="P7" s="236">
        <v>127.319</v>
      </c>
      <c r="Q7" s="236">
        <v>158.749</v>
      </c>
      <c r="R7" s="236">
        <v>177.27099999999999</v>
      </c>
      <c r="S7" s="236">
        <v>158.36199999999999</v>
      </c>
      <c r="T7" s="236">
        <v>101.995</v>
      </c>
      <c r="U7" s="236">
        <v>118.5</v>
      </c>
      <c r="V7" s="236">
        <v>113.371</v>
      </c>
      <c r="W7" s="236">
        <v>137.12100000000001</v>
      </c>
      <c r="X7" s="236">
        <v>155.761</v>
      </c>
      <c r="Y7" s="236">
        <v>223.108</v>
      </c>
      <c r="Z7" s="236">
        <v>37.546999999999997</v>
      </c>
      <c r="AA7" s="236">
        <v>113.014</v>
      </c>
      <c r="AB7" s="236">
        <v>108.11799999999999</v>
      </c>
      <c r="AC7" s="236">
        <v>152.511</v>
      </c>
      <c r="AD7" s="236">
        <v>136.625</v>
      </c>
      <c r="AE7" s="236">
        <v>131.77500000000001</v>
      </c>
      <c r="AF7" s="236">
        <v>63.121000000000002</v>
      </c>
      <c r="AG7" s="236">
        <v>116</v>
      </c>
      <c r="AH7" s="237">
        <v>71.018000000000001</v>
      </c>
      <c r="AI7" s="211">
        <v>86.863</v>
      </c>
      <c r="AJ7" s="211">
        <v>63.847999999999999</v>
      </c>
      <c r="AK7" s="211">
        <v>61.829000000000001</v>
      </c>
      <c r="AL7" s="211">
        <v>75.123999999999995</v>
      </c>
      <c r="AM7" s="211">
        <v>114.22499999999999</v>
      </c>
    </row>
    <row r="8" spans="1:54" ht="15" x14ac:dyDescent="0.25">
      <c r="A8" s="188">
        <v>43252</v>
      </c>
      <c r="B8" s="216"/>
      <c r="C8" s="216"/>
      <c r="D8" s="217">
        <v>66</v>
      </c>
      <c r="E8" s="217">
        <v>77.875</v>
      </c>
      <c r="F8" s="217">
        <v>102.751</v>
      </c>
      <c r="G8" s="217">
        <v>155.12299999999999</v>
      </c>
      <c r="H8" s="236">
        <v>85.677999999999997</v>
      </c>
      <c r="I8" s="236">
        <v>173.77699999999999</v>
      </c>
      <c r="J8" s="236">
        <v>158.202</v>
      </c>
      <c r="K8" s="236">
        <v>102.179</v>
      </c>
      <c r="L8" s="236">
        <v>47.859000000000002</v>
      </c>
      <c r="M8" s="236">
        <v>18.428999999999998</v>
      </c>
      <c r="N8" s="236">
        <v>154.69800000000001</v>
      </c>
      <c r="O8" s="236">
        <v>119.85899999999999</v>
      </c>
      <c r="P8" s="236">
        <v>40.476999999999997</v>
      </c>
      <c r="Q8" s="236">
        <v>110.705</v>
      </c>
      <c r="R8" s="236">
        <v>84.480999999999995</v>
      </c>
      <c r="S8" s="236">
        <v>224.02199999999999</v>
      </c>
      <c r="T8" s="236">
        <v>32.323</v>
      </c>
      <c r="U8" s="236">
        <v>66</v>
      </c>
      <c r="V8" s="236">
        <v>73.260999999999996</v>
      </c>
      <c r="W8" s="236">
        <v>121.393</v>
      </c>
      <c r="X8" s="236">
        <v>42.619</v>
      </c>
      <c r="Y8" s="236">
        <v>41.97</v>
      </c>
      <c r="Z8" s="236">
        <v>19.492999999999999</v>
      </c>
      <c r="AA8" s="236">
        <v>46.991999999999997</v>
      </c>
      <c r="AB8" s="236">
        <v>2.9350000000000001</v>
      </c>
      <c r="AC8" s="236">
        <v>70.896000000000001</v>
      </c>
      <c r="AD8" s="236">
        <v>39.234000000000002</v>
      </c>
      <c r="AE8" s="236">
        <v>22.701000000000001</v>
      </c>
      <c r="AF8" s="236">
        <v>49.392000000000003</v>
      </c>
      <c r="AG8" s="236">
        <v>37.712000000000003</v>
      </c>
      <c r="AH8" s="237">
        <v>62.58</v>
      </c>
      <c r="AI8" s="211">
        <v>87.668000000000006</v>
      </c>
      <c r="AJ8" s="211">
        <v>20.716000000000001</v>
      </c>
      <c r="AK8" s="211">
        <v>31.922999999999998</v>
      </c>
      <c r="AL8" s="211">
        <v>49.970999999999997</v>
      </c>
      <c r="AM8" s="211">
        <v>145.69200000000001</v>
      </c>
    </row>
    <row r="9" spans="1:54" ht="15" x14ac:dyDescent="0.25">
      <c r="A9" s="188">
        <v>43282</v>
      </c>
      <c r="B9" s="216"/>
      <c r="C9" s="216"/>
      <c r="D9" s="217">
        <v>25</v>
      </c>
      <c r="E9" s="217">
        <v>26.878</v>
      </c>
      <c r="F9" s="217">
        <v>38.487000000000002</v>
      </c>
      <c r="G9" s="217">
        <v>40.079000000000001</v>
      </c>
      <c r="H9" s="236">
        <v>25.259</v>
      </c>
      <c r="I9" s="236">
        <v>25</v>
      </c>
      <c r="J9" s="236">
        <v>47.372999999999998</v>
      </c>
      <c r="K9" s="236">
        <v>6.8710000000000004</v>
      </c>
      <c r="L9" s="236">
        <v>21.120999999999999</v>
      </c>
      <c r="M9" s="236">
        <v>17.263000000000002</v>
      </c>
      <c r="N9" s="236">
        <v>48.42</v>
      </c>
      <c r="O9" s="236">
        <v>44.241</v>
      </c>
      <c r="P9" s="236">
        <v>27.620999999999999</v>
      </c>
      <c r="Q9" s="236">
        <v>8.2940000000000005</v>
      </c>
      <c r="R9" s="236">
        <v>9.0250000000000004</v>
      </c>
      <c r="S9" s="236">
        <v>95.988</v>
      </c>
      <c r="T9" s="236">
        <v>26.693999999999999</v>
      </c>
      <c r="U9" s="236">
        <v>25.96</v>
      </c>
      <c r="V9" s="236">
        <v>39.323999999999998</v>
      </c>
      <c r="W9" s="236">
        <v>50.084000000000003</v>
      </c>
      <c r="X9" s="236">
        <v>1.786</v>
      </c>
      <c r="Y9" s="236">
        <v>3.976</v>
      </c>
      <c r="Z9" s="236">
        <v>16.337</v>
      </c>
      <c r="AA9" s="236">
        <v>21.655000000000001</v>
      </c>
      <c r="AB9" s="236">
        <v>16.361000000000001</v>
      </c>
      <c r="AC9" s="236">
        <v>27.24</v>
      </c>
      <c r="AD9" s="236">
        <v>40.511000000000003</v>
      </c>
      <c r="AE9" s="236">
        <v>21.6</v>
      </c>
      <c r="AF9" s="236">
        <v>23.277000000000001</v>
      </c>
      <c r="AG9" s="236">
        <v>21.65</v>
      </c>
      <c r="AH9" s="237">
        <v>25.928000000000001</v>
      </c>
      <c r="AI9" s="211">
        <v>28.41</v>
      </c>
      <c r="AJ9" s="211">
        <v>24.640999999999998</v>
      </c>
      <c r="AK9" s="211">
        <v>24.574999999999999</v>
      </c>
      <c r="AL9" s="211">
        <v>22.390999999999998</v>
      </c>
      <c r="AM9" s="211">
        <v>22.497</v>
      </c>
    </row>
    <row r="10" spans="1:54" ht="15" x14ac:dyDescent="0.25">
      <c r="A10" s="188">
        <v>43313</v>
      </c>
      <c r="B10" s="216"/>
      <c r="C10" s="216"/>
      <c r="D10" s="217">
        <v>29</v>
      </c>
      <c r="E10" s="217">
        <v>31.068999999999999</v>
      </c>
      <c r="F10" s="217">
        <v>47.7</v>
      </c>
      <c r="G10" s="217">
        <v>34.043999999999997</v>
      </c>
      <c r="H10" s="236">
        <v>46.146999999999998</v>
      </c>
      <c r="I10" s="236">
        <v>21.626000000000001</v>
      </c>
      <c r="J10" s="236">
        <v>13.596</v>
      </c>
      <c r="K10" s="236">
        <v>19.721</v>
      </c>
      <c r="L10" s="236">
        <v>41.063000000000002</v>
      </c>
      <c r="M10" s="236">
        <v>25.916</v>
      </c>
      <c r="N10" s="236">
        <v>31.995000000000001</v>
      </c>
      <c r="O10" s="236">
        <v>38.881999999999998</v>
      </c>
      <c r="P10" s="236">
        <v>45.966999999999999</v>
      </c>
      <c r="Q10" s="236">
        <v>60.271000000000001</v>
      </c>
      <c r="R10" s="236">
        <v>29</v>
      </c>
      <c r="S10" s="236">
        <v>35.798000000000002</v>
      </c>
      <c r="T10" s="236">
        <v>19.623000000000001</v>
      </c>
      <c r="U10" s="236">
        <v>40.841999999999999</v>
      </c>
      <c r="V10" s="236">
        <v>29.053000000000001</v>
      </c>
      <c r="W10" s="236">
        <v>90</v>
      </c>
      <c r="X10" s="236">
        <v>20.946999999999999</v>
      </c>
      <c r="Y10" s="236">
        <v>36.511000000000003</v>
      </c>
      <c r="Z10" s="236">
        <v>14.831</v>
      </c>
      <c r="AA10" s="236">
        <v>21.571000000000002</v>
      </c>
      <c r="AB10" s="236">
        <v>17.663</v>
      </c>
      <c r="AC10" s="236">
        <v>25.382000000000001</v>
      </c>
      <c r="AD10" s="236">
        <v>47.533999999999999</v>
      </c>
      <c r="AE10" s="236">
        <v>32.729999999999997</v>
      </c>
      <c r="AF10" s="236">
        <v>25.196000000000002</v>
      </c>
      <c r="AG10" s="236">
        <v>17.225999999999999</v>
      </c>
      <c r="AH10" s="237">
        <v>30.917999999999999</v>
      </c>
      <c r="AI10" s="211">
        <v>24.474</v>
      </c>
      <c r="AJ10" s="211">
        <v>16.010999999999999</v>
      </c>
      <c r="AK10" s="211">
        <v>26.738</v>
      </c>
      <c r="AL10" s="211">
        <v>20.259</v>
      </c>
      <c r="AM10" s="211">
        <v>23.469000000000001</v>
      </c>
    </row>
    <row r="11" spans="1:54" ht="15" x14ac:dyDescent="0.25">
      <c r="A11" s="188">
        <v>43344</v>
      </c>
      <c r="B11" s="216"/>
      <c r="C11" s="216"/>
      <c r="D11" s="217">
        <v>28</v>
      </c>
      <c r="E11" s="217">
        <v>27.832000000000001</v>
      </c>
      <c r="F11" s="217">
        <v>62.042999999999999</v>
      </c>
      <c r="G11" s="217">
        <v>19.658999999999999</v>
      </c>
      <c r="H11" s="236">
        <v>35.192999999999998</v>
      </c>
      <c r="I11" s="236">
        <v>63.585000000000001</v>
      </c>
      <c r="J11" s="236">
        <v>42.923999999999999</v>
      </c>
      <c r="K11" s="236">
        <v>20.443999999999999</v>
      </c>
      <c r="L11" s="236">
        <v>27.49</v>
      </c>
      <c r="M11" s="236">
        <v>21.327999999999999</v>
      </c>
      <c r="N11" s="236">
        <v>28.954000000000001</v>
      </c>
      <c r="O11" s="236">
        <v>56.262</v>
      </c>
      <c r="P11" s="236">
        <v>33.914999999999999</v>
      </c>
      <c r="Q11" s="236">
        <v>58.777999999999999</v>
      </c>
      <c r="R11" s="236">
        <v>42.633000000000003</v>
      </c>
      <c r="S11" s="236">
        <v>28</v>
      </c>
      <c r="T11" s="236">
        <v>26.745000000000001</v>
      </c>
      <c r="U11" s="236">
        <v>67.709000000000003</v>
      </c>
      <c r="V11" s="236">
        <v>20.395</v>
      </c>
      <c r="W11" s="236">
        <v>64.326999999999998</v>
      </c>
      <c r="X11" s="236">
        <v>18.297000000000001</v>
      </c>
      <c r="Y11" s="236">
        <v>19.204999999999998</v>
      </c>
      <c r="Z11" s="236">
        <v>22.873999999999999</v>
      </c>
      <c r="AA11" s="236">
        <v>43.884</v>
      </c>
      <c r="AB11" s="236">
        <v>35.451000000000001</v>
      </c>
      <c r="AC11" s="236">
        <v>25.099</v>
      </c>
      <c r="AD11" s="236">
        <v>40.32</v>
      </c>
      <c r="AE11" s="236">
        <v>30.75</v>
      </c>
      <c r="AF11" s="236">
        <v>27.544</v>
      </c>
      <c r="AG11" s="236">
        <v>18.72</v>
      </c>
      <c r="AH11" s="237">
        <v>32.277000000000001</v>
      </c>
      <c r="AI11" s="211">
        <v>22.712</v>
      </c>
      <c r="AJ11" s="211">
        <v>16.074999999999999</v>
      </c>
      <c r="AK11" s="211">
        <v>68.158000000000001</v>
      </c>
      <c r="AL11" s="211">
        <v>21.812000000000001</v>
      </c>
      <c r="AM11" s="211">
        <v>22.195</v>
      </c>
    </row>
    <row r="12" spans="1:54" ht="15" x14ac:dyDescent="0.25">
      <c r="A12" s="188">
        <v>43374</v>
      </c>
      <c r="B12" s="216"/>
      <c r="C12" s="216"/>
      <c r="D12" s="217">
        <v>35.9</v>
      </c>
      <c r="E12" s="217">
        <v>61.366</v>
      </c>
      <c r="F12" s="217">
        <v>34.584000000000003</v>
      </c>
      <c r="G12" s="217">
        <v>37.869999999999997</v>
      </c>
      <c r="H12" s="236">
        <v>53.070999999999998</v>
      </c>
      <c r="I12" s="236">
        <v>83.948999999999998</v>
      </c>
      <c r="J12" s="236">
        <v>68.825000000000003</v>
      </c>
      <c r="K12" s="236">
        <v>17.433</v>
      </c>
      <c r="L12" s="236">
        <v>23.257000000000001</v>
      </c>
      <c r="M12" s="236">
        <v>25.143999999999998</v>
      </c>
      <c r="N12" s="236">
        <v>48.109000000000002</v>
      </c>
      <c r="O12" s="236">
        <v>19.187000000000001</v>
      </c>
      <c r="P12" s="236">
        <v>17.783999999999999</v>
      </c>
      <c r="Q12" s="236">
        <v>24.451000000000001</v>
      </c>
      <c r="R12" s="236">
        <v>28.103000000000002</v>
      </c>
      <c r="S12" s="236">
        <v>28.547000000000001</v>
      </c>
      <c r="T12" s="236">
        <v>25.398</v>
      </c>
      <c r="U12" s="236">
        <v>56.212000000000003</v>
      </c>
      <c r="V12" s="236">
        <v>39.551000000000002</v>
      </c>
      <c r="W12" s="236">
        <v>22.225000000000001</v>
      </c>
      <c r="X12" s="236">
        <v>30.323</v>
      </c>
      <c r="Y12" s="236">
        <v>16.13</v>
      </c>
      <c r="Z12" s="236">
        <v>21.827000000000002</v>
      </c>
      <c r="AA12" s="236">
        <v>19.745000000000001</v>
      </c>
      <c r="AB12" s="236">
        <v>34.179000000000002</v>
      </c>
      <c r="AC12" s="236">
        <v>49.682000000000002</v>
      </c>
      <c r="AD12" s="236">
        <v>113.97499999999999</v>
      </c>
      <c r="AE12" s="236">
        <v>30.436</v>
      </c>
      <c r="AF12" s="236">
        <v>19.331</v>
      </c>
      <c r="AG12" s="236">
        <v>19.382000000000001</v>
      </c>
      <c r="AH12" s="237">
        <v>24.085000000000001</v>
      </c>
      <c r="AI12" s="211">
        <v>46.536999999999999</v>
      </c>
      <c r="AJ12" s="211">
        <v>11.128</v>
      </c>
      <c r="AK12" s="211">
        <v>36.950000000000003</v>
      </c>
      <c r="AL12" s="211">
        <v>30.609000000000002</v>
      </c>
      <c r="AM12" s="211">
        <v>17.928999999999998</v>
      </c>
    </row>
    <row r="13" spans="1:54" ht="15" x14ac:dyDescent="0.25">
      <c r="A13" s="188">
        <v>43405</v>
      </c>
      <c r="B13" s="216"/>
      <c r="C13" s="216"/>
      <c r="D13" s="217">
        <v>29.58</v>
      </c>
      <c r="E13" s="217">
        <v>29.837</v>
      </c>
      <c r="F13" s="217">
        <v>29.913</v>
      </c>
      <c r="G13" s="217">
        <v>20.664999999999999</v>
      </c>
      <c r="H13" s="236">
        <v>28.957000000000001</v>
      </c>
      <c r="I13" s="236">
        <v>41.493000000000002</v>
      </c>
      <c r="J13" s="236">
        <v>58.039000000000001</v>
      </c>
      <c r="K13" s="236">
        <v>37.228999999999999</v>
      </c>
      <c r="L13" s="236">
        <v>20.721</v>
      </c>
      <c r="M13" s="236">
        <v>13.005000000000001</v>
      </c>
      <c r="N13" s="236">
        <v>39.204999999999998</v>
      </c>
      <c r="O13" s="236">
        <v>30.709</v>
      </c>
      <c r="P13" s="236">
        <v>18.466000000000001</v>
      </c>
      <c r="Q13" s="236">
        <v>22.001999999999999</v>
      </c>
      <c r="R13" s="236">
        <v>36.802</v>
      </c>
      <c r="S13" s="236">
        <v>20.475000000000001</v>
      </c>
      <c r="T13" s="236">
        <v>25.164999999999999</v>
      </c>
      <c r="U13" s="236">
        <v>28.466999999999999</v>
      </c>
      <c r="V13" s="236">
        <v>50.51</v>
      </c>
      <c r="W13" s="236">
        <v>18.39</v>
      </c>
      <c r="X13" s="236">
        <v>25.693999999999999</v>
      </c>
      <c r="Y13" s="236">
        <v>15.374000000000001</v>
      </c>
      <c r="Z13" s="236">
        <v>23.84</v>
      </c>
      <c r="AA13" s="236">
        <v>22.088999999999999</v>
      </c>
      <c r="AB13" s="236">
        <v>29.654</v>
      </c>
      <c r="AC13" s="236">
        <v>24.06</v>
      </c>
      <c r="AD13" s="236">
        <v>41.621000000000002</v>
      </c>
      <c r="AE13" s="236">
        <v>15.757</v>
      </c>
      <c r="AF13" s="236">
        <v>17.401</v>
      </c>
      <c r="AG13" s="236">
        <v>15.952</v>
      </c>
      <c r="AH13" s="237">
        <v>16.573</v>
      </c>
      <c r="AI13" s="211">
        <v>24.917999999999999</v>
      </c>
      <c r="AJ13" s="211">
        <v>11.423999999999999</v>
      </c>
      <c r="AK13" s="211">
        <v>25.494</v>
      </c>
      <c r="AL13" s="211">
        <v>18.452000000000002</v>
      </c>
      <c r="AM13" s="211">
        <v>19.117999999999999</v>
      </c>
    </row>
    <row r="14" spans="1:54" ht="15" x14ac:dyDescent="0.25">
      <c r="A14" s="188">
        <v>43435</v>
      </c>
      <c r="B14" s="216"/>
      <c r="C14" s="216"/>
      <c r="D14" s="217">
        <v>25.07</v>
      </c>
      <c r="E14" s="217">
        <v>17.783000000000001</v>
      </c>
      <c r="F14" s="217">
        <v>22.571000000000002</v>
      </c>
      <c r="G14" s="217">
        <v>17.16</v>
      </c>
      <c r="H14" s="236">
        <v>30.957999999999998</v>
      </c>
      <c r="I14" s="236">
        <v>26.37</v>
      </c>
      <c r="J14" s="236">
        <v>31.315000000000001</v>
      </c>
      <c r="K14" s="236">
        <v>19.832999999999998</v>
      </c>
      <c r="L14" s="236">
        <v>15.409000000000001</v>
      </c>
      <c r="M14" s="236">
        <v>10.499000000000001</v>
      </c>
      <c r="N14" s="236">
        <v>23.218</v>
      </c>
      <c r="O14" s="236">
        <v>19.349</v>
      </c>
      <c r="P14" s="236">
        <v>15.242000000000001</v>
      </c>
      <c r="Q14" s="236">
        <v>18.677</v>
      </c>
      <c r="R14" s="236">
        <v>24.417999999999999</v>
      </c>
      <c r="S14" s="236">
        <v>18.462</v>
      </c>
      <c r="T14" s="236">
        <v>23.989000000000001</v>
      </c>
      <c r="U14" s="236">
        <v>19.530999999999999</v>
      </c>
      <c r="V14" s="236">
        <v>31.715</v>
      </c>
      <c r="W14" s="236">
        <v>17.094000000000001</v>
      </c>
      <c r="X14" s="236">
        <v>16.806999999999999</v>
      </c>
      <c r="Y14" s="236">
        <v>15.099</v>
      </c>
      <c r="Z14" s="236">
        <v>13.074</v>
      </c>
      <c r="AA14" s="236">
        <v>20.61</v>
      </c>
      <c r="AB14" s="236">
        <v>18.606000000000002</v>
      </c>
      <c r="AC14" s="236">
        <v>16.803999999999998</v>
      </c>
      <c r="AD14" s="236">
        <v>22.628</v>
      </c>
      <c r="AE14" s="236">
        <v>39.683999999999997</v>
      </c>
      <c r="AF14" s="236">
        <v>14.17</v>
      </c>
      <c r="AG14" s="236">
        <v>11.83</v>
      </c>
      <c r="AH14" s="237">
        <v>20.247</v>
      </c>
      <c r="AI14" s="211">
        <v>17.513999999999999</v>
      </c>
      <c r="AJ14" s="211">
        <v>10.454000000000001</v>
      </c>
      <c r="AK14" s="211">
        <v>17.971</v>
      </c>
      <c r="AL14" s="211">
        <v>15.551</v>
      </c>
      <c r="AM14" s="211">
        <v>19.262</v>
      </c>
    </row>
    <row r="15" spans="1:54" ht="15" x14ac:dyDescent="0.25">
      <c r="A15" s="188">
        <v>43466</v>
      </c>
      <c r="B15" s="216"/>
      <c r="C15" s="216"/>
      <c r="D15" s="217">
        <v>21.92</v>
      </c>
      <c r="E15" s="217">
        <v>15.318</v>
      </c>
      <c r="F15" s="217">
        <v>19.815999999999999</v>
      </c>
      <c r="G15" s="217">
        <v>14.087</v>
      </c>
      <c r="H15" s="236">
        <v>30.940999999999999</v>
      </c>
      <c r="I15" s="236">
        <v>24.062999999999999</v>
      </c>
      <c r="J15" s="236">
        <v>23.062000000000001</v>
      </c>
      <c r="K15" s="236">
        <v>14.765000000000001</v>
      </c>
      <c r="L15" s="236">
        <v>13.396000000000001</v>
      </c>
      <c r="M15" s="236">
        <v>10.19</v>
      </c>
      <c r="N15" s="236">
        <v>17.402000000000001</v>
      </c>
      <c r="O15" s="236">
        <v>15.106</v>
      </c>
      <c r="P15" s="236">
        <v>19.427</v>
      </c>
      <c r="Q15" s="236">
        <v>16.3</v>
      </c>
      <c r="R15" s="236">
        <v>18.8</v>
      </c>
      <c r="S15" s="236">
        <v>17.161000000000001</v>
      </c>
      <c r="T15" s="236">
        <v>18.97</v>
      </c>
      <c r="U15" s="236">
        <v>17.863</v>
      </c>
      <c r="V15" s="236">
        <v>18.716000000000001</v>
      </c>
      <c r="W15" s="236">
        <v>18.472000000000001</v>
      </c>
      <c r="X15" s="236">
        <v>15.686</v>
      </c>
      <c r="Y15" s="236">
        <v>13.625</v>
      </c>
      <c r="Z15" s="236">
        <v>11.141</v>
      </c>
      <c r="AA15" s="236">
        <v>16.738</v>
      </c>
      <c r="AB15" s="236">
        <v>46.372999999999998</v>
      </c>
      <c r="AC15" s="236">
        <v>14.945</v>
      </c>
      <c r="AD15" s="236">
        <v>19.222000000000001</v>
      </c>
      <c r="AE15" s="236">
        <v>26.454000000000001</v>
      </c>
      <c r="AF15" s="236">
        <v>13.877000000000001</v>
      </c>
      <c r="AG15" s="236">
        <v>11.629</v>
      </c>
      <c r="AH15" s="237">
        <v>14.631</v>
      </c>
      <c r="AI15" s="211">
        <v>17.984999999999999</v>
      </c>
      <c r="AJ15" s="211">
        <v>15.47</v>
      </c>
      <c r="AK15" s="211">
        <v>14.478</v>
      </c>
      <c r="AL15" s="211">
        <v>15.839</v>
      </c>
      <c r="AM15" s="211">
        <v>15.842000000000001</v>
      </c>
    </row>
    <row r="16" spans="1:54" ht="15" x14ac:dyDescent="0.25">
      <c r="A16" s="188">
        <v>43497</v>
      </c>
      <c r="B16" s="216"/>
      <c r="C16" s="216"/>
      <c r="D16" s="217">
        <v>30.25</v>
      </c>
      <c r="E16" s="217">
        <v>16.132000000000001</v>
      </c>
      <c r="F16" s="217">
        <v>21.905000000000001</v>
      </c>
      <c r="G16" s="217">
        <v>16.474</v>
      </c>
      <c r="H16" s="236">
        <v>29.678999999999998</v>
      </c>
      <c r="I16" s="236">
        <v>50.323999999999998</v>
      </c>
      <c r="J16" s="236">
        <v>38.228999999999999</v>
      </c>
      <c r="K16" s="236">
        <v>16.613</v>
      </c>
      <c r="L16" s="236">
        <v>17.539000000000001</v>
      </c>
      <c r="M16" s="236">
        <v>10.414</v>
      </c>
      <c r="N16" s="236">
        <v>24.393000000000001</v>
      </c>
      <c r="O16" s="236">
        <v>24.071999999999999</v>
      </c>
      <c r="P16" s="236">
        <v>24.850999999999999</v>
      </c>
      <c r="Q16" s="236">
        <v>21.14</v>
      </c>
      <c r="R16" s="236">
        <v>43.125</v>
      </c>
      <c r="S16" s="236">
        <v>26.117999999999999</v>
      </c>
      <c r="T16" s="236">
        <v>21.689</v>
      </c>
      <c r="U16" s="236">
        <v>19.166</v>
      </c>
      <c r="V16" s="236">
        <v>22.989000000000001</v>
      </c>
      <c r="W16" s="236">
        <v>17.879000000000001</v>
      </c>
      <c r="X16" s="236">
        <v>19.231999999999999</v>
      </c>
      <c r="Y16" s="236">
        <v>12.494999999999999</v>
      </c>
      <c r="Z16" s="236">
        <v>14.382</v>
      </c>
      <c r="AA16" s="236">
        <v>19.056000000000001</v>
      </c>
      <c r="AB16" s="236">
        <v>77.447999999999993</v>
      </c>
      <c r="AC16" s="236">
        <v>13.334</v>
      </c>
      <c r="AD16" s="236">
        <v>37.682000000000002</v>
      </c>
      <c r="AE16" s="236">
        <v>19.498000000000001</v>
      </c>
      <c r="AF16" s="236">
        <v>22.251000000000001</v>
      </c>
      <c r="AG16" s="236">
        <v>10.430999999999999</v>
      </c>
      <c r="AH16" s="237">
        <v>18.428000000000001</v>
      </c>
      <c r="AI16" s="211">
        <v>20.071000000000002</v>
      </c>
      <c r="AJ16" s="211">
        <v>15.772</v>
      </c>
      <c r="AK16" s="211">
        <v>20.356999999999999</v>
      </c>
      <c r="AL16" s="211">
        <v>26.91</v>
      </c>
      <c r="AM16" s="211">
        <v>13.97</v>
      </c>
    </row>
    <row r="17" spans="1:39" ht="15" x14ac:dyDescent="0.25">
      <c r="A17" s="188">
        <v>43525</v>
      </c>
      <c r="B17" s="216"/>
      <c r="C17" s="216"/>
      <c r="D17" s="217">
        <v>92.34</v>
      </c>
      <c r="E17" s="217">
        <v>77.863</v>
      </c>
      <c r="F17" s="217">
        <v>65.325000000000003</v>
      </c>
      <c r="G17" s="217">
        <v>61.326000000000001</v>
      </c>
      <c r="H17" s="236">
        <v>159.04599999999999</v>
      </c>
      <c r="I17" s="236">
        <v>123.205</v>
      </c>
      <c r="J17" s="236">
        <v>105.086</v>
      </c>
      <c r="K17" s="236">
        <v>48.505000000000003</v>
      </c>
      <c r="L17" s="236">
        <v>75.588999999999999</v>
      </c>
      <c r="M17" s="236">
        <v>32.277000000000001</v>
      </c>
      <c r="N17" s="236">
        <v>63.552</v>
      </c>
      <c r="O17" s="236">
        <v>78.504000000000005</v>
      </c>
      <c r="P17" s="236">
        <v>141.49299999999999</v>
      </c>
      <c r="Q17" s="236">
        <v>56.344999999999999</v>
      </c>
      <c r="R17" s="236">
        <v>198.721</v>
      </c>
      <c r="S17" s="236">
        <v>35.72</v>
      </c>
      <c r="T17" s="236">
        <v>139.66499999999999</v>
      </c>
      <c r="U17" s="236">
        <v>53.82</v>
      </c>
      <c r="V17" s="236">
        <v>44.441000000000003</v>
      </c>
      <c r="W17" s="236">
        <v>37.981999999999999</v>
      </c>
      <c r="X17" s="236">
        <v>68.185000000000002</v>
      </c>
      <c r="Y17" s="236">
        <v>21.129000000000001</v>
      </c>
      <c r="Z17" s="236">
        <v>41.563000000000002</v>
      </c>
      <c r="AA17" s="236">
        <v>91.53</v>
      </c>
      <c r="AB17" s="236">
        <v>128.63399999999999</v>
      </c>
      <c r="AC17" s="236">
        <v>30.216999999999999</v>
      </c>
      <c r="AD17" s="236">
        <v>123.34699999999999</v>
      </c>
      <c r="AE17" s="236">
        <v>96.194999999999993</v>
      </c>
      <c r="AF17" s="236">
        <v>51.347999999999999</v>
      </c>
      <c r="AG17" s="236">
        <v>45.127000000000002</v>
      </c>
      <c r="AH17" s="237">
        <v>45.161999999999999</v>
      </c>
      <c r="AI17" s="211">
        <v>56.209000000000003</v>
      </c>
      <c r="AJ17" s="211">
        <v>31.884</v>
      </c>
      <c r="AK17" s="211">
        <v>49.582000000000001</v>
      </c>
      <c r="AL17" s="211">
        <v>54.676000000000002</v>
      </c>
      <c r="AM17" s="211">
        <v>27.876000000000001</v>
      </c>
    </row>
    <row r="18" spans="1:39" ht="15" x14ac:dyDescent="0.25">
      <c r="A18" s="188">
        <v>43556</v>
      </c>
      <c r="B18" s="216"/>
      <c r="C18" s="216"/>
      <c r="D18" s="217">
        <v>170.42</v>
      </c>
      <c r="E18" s="217">
        <v>115.074</v>
      </c>
      <c r="F18" s="217">
        <v>120.20399999999999</v>
      </c>
      <c r="G18" s="217">
        <v>114.34</v>
      </c>
      <c r="H18" s="236">
        <v>255.8</v>
      </c>
      <c r="I18" s="236">
        <v>287.94299999999998</v>
      </c>
      <c r="J18" s="236">
        <v>216.36500000000001</v>
      </c>
      <c r="K18" s="236">
        <v>80.983999999999995</v>
      </c>
      <c r="L18" s="236">
        <v>184.64099999999999</v>
      </c>
      <c r="M18" s="236">
        <v>93.061999999999998</v>
      </c>
      <c r="N18" s="236">
        <v>115.398</v>
      </c>
      <c r="O18" s="236">
        <v>203.31</v>
      </c>
      <c r="P18" s="236">
        <v>257.09300000000002</v>
      </c>
      <c r="Q18" s="236">
        <v>146.959</v>
      </c>
      <c r="R18" s="236">
        <v>166.61600000000001</v>
      </c>
      <c r="S18" s="236">
        <v>66.959000000000003</v>
      </c>
      <c r="T18" s="236">
        <v>184.64699999999999</v>
      </c>
      <c r="U18" s="236">
        <v>109.13800000000001</v>
      </c>
      <c r="V18" s="236">
        <v>95.872</v>
      </c>
      <c r="W18" s="236">
        <v>105.76600000000001</v>
      </c>
      <c r="X18" s="236">
        <v>171.828</v>
      </c>
      <c r="Y18" s="236">
        <v>38.798000000000002</v>
      </c>
      <c r="Z18" s="236">
        <v>53.512999999999998</v>
      </c>
      <c r="AA18" s="236">
        <v>186.28100000000001</v>
      </c>
      <c r="AB18" s="236">
        <v>239.71</v>
      </c>
      <c r="AC18" s="236">
        <v>113.068</v>
      </c>
      <c r="AD18" s="236">
        <v>132.358</v>
      </c>
      <c r="AE18" s="236">
        <v>249.464</v>
      </c>
      <c r="AF18" s="236">
        <v>86.793999999999997</v>
      </c>
      <c r="AG18" s="236">
        <v>167.23400000000001</v>
      </c>
      <c r="AH18" s="237">
        <v>99.778000000000006</v>
      </c>
      <c r="AI18" s="211">
        <v>124.774</v>
      </c>
      <c r="AJ18" s="211">
        <v>44.192999999999998</v>
      </c>
      <c r="AK18" s="211">
        <v>95.442999999999998</v>
      </c>
      <c r="AL18" s="211">
        <v>47.451000000000001</v>
      </c>
      <c r="AM18" s="211">
        <v>63.24</v>
      </c>
    </row>
    <row r="19" spans="1:39" ht="15" x14ac:dyDescent="0.25">
      <c r="A19" s="188">
        <v>43586</v>
      </c>
      <c r="B19" s="216"/>
      <c r="C19" s="216"/>
      <c r="D19" s="217">
        <v>277.11</v>
      </c>
      <c r="E19" s="217">
        <v>267.63400000000001</v>
      </c>
      <c r="F19" s="217">
        <v>251.48500000000001</v>
      </c>
      <c r="G19" s="217">
        <v>342.99200000000002</v>
      </c>
      <c r="H19" s="236">
        <v>457.40899999999999</v>
      </c>
      <c r="I19" s="236">
        <v>312.892</v>
      </c>
      <c r="J19" s="236">
        <v>345.66399999999999</v>
      </c>
      <c r="K19" s="236">
        <v>125.349</v>
      </c>
      <c r="L19" s="236">
        <v>217.30600000000001</v>
      </c>
      <c r="M19" s="236">
        <v>175.934</v>
      </c>
      <c r="N19" s="236">
        <v>219.77699999999999</v>
      </c>
      <c r="O19" s="236">
        <v>296.084</v>
      </c>
      <c r="P19" s="236">
        <v>407.22199999999998</v>
      </c>
      <c r="Q19" s="236">
        <v>273.44499999999999</v>
      </c>
      <c r="R19" s="236">
        <v>308.24700000000001</v>
      </c>
      <c r="S19" s="236">
        <v>170.26400000000001</v>
      </c>
      <c r="T19" s="236">
        <v>365.92500000000001</v>
      </c>
      <c r="U19" s="236">
        <v>254.37200000000001</v>
      </c>
      <c r="V19" s="236">
        <v>252.804</v>
      </c>
      <c r="W19" s="236">
        <v>159.608</v>
      </c>
      <c r="X19" s="236">
        <v>416.06700000000001</v>
      </c>
      <c r="Y19" s="236">
        <v>44.960999999999999</v>
      </c>
      <c r="Z19" s="236">
        <v>137.07300000000001</v>
      </c>
      <c r="AA19" s="236">
        <v>268.048</v>
      </c>
      <c r="AB19" s="236">
        <v>462.19400000000002</v>
      </c>
      <c r="AC19" s="236">
        <v>189.70699999999999</v>
      </c>
      <c r="AD19" s="236">
        <v>269.46300000000002</v>
      </c>
      <c r="AE19" s="236">
        <v>330.52199999999999</v>
      </c>
      <c r="AF19" s="236">
        <v>314.07600000000002</v>
      </c>
      <c r="AG19" s="236">
        <v>163.256</v>
      </c>
      <c r="AH19" s="237">
        <v>158.59200000000001</v>
      </c>
      <c r="AI19" s="211">
        <v>175.68299999999999</v>
      </c>
      <c r="AJ19" s="211">
        <v>78.382999999999996</v>
      </c>
      <c r="AK19" s="211">
        <v>170.09700000000001</v>
      </c>
      <c r="AL19" s="211">
        <v>143.29</v>
      </c>
      <c r="AM19" s="211">
        <v>131.42400000000001</v>
      </c>
    </row>
    <row r="20" spans="1:39" ht="15" x14ac:dyDescent="0.25">
      <c r="A20" s="188">
        <v>43617</v>
      </c>
      <c r="B20" s="216"/>
      <c r="C20" s="216"/>
      <c r="D20" s="217">
        <v>223.57</v>
      </c>
      <c r="E20" s="217">
        <v>276.92200000000003</v>
      </c>
      <c r="F20" s="217">
        <v>388.471</v>
      </c>
      <c r="G20" s="217">
        <v>308.14600000000002</v>
      </c>
      <c r="H20" s="236">
        <v>481.33499999999998</v>
      </c>
      <c r="I20" s="236">
        <v>412.05900000000003</v>
      </c>
      <c r="J20" s="236">
        <v>316.32799999999997</v>
      </c>
      <c r="K20" s="236">
        <v>191.63800000000001</v>
      </c>
      <c r="L20" s="236">
        <v>139.083</v>
      </c>
      <c r="M20" s="236">
        <v>167.22300000000001</v>
      </c>
      <c r="N20" s="236">
        <v>313.26400000000001</v>
      </c>
      <c r="O20" s="236">
        <v>153.79499999999999</v>
      </c>
      <c r="P20" s="236">
        <v>376.69299999999998</v>
      </c>
      <c r="Q20" s="236">
        <v>194.80699999999999</v>
      </c>
      <c r="R20" s="236">
        <v>428.3</v>
      </c>
      <c r="S20" s="236">
        <v>47.832999999999998</v>
      </c>
      <c r="T20" s="236">
        <v>382.77600000000001</v>
      </c>
      <c r="U20" s="236">
        <v>185.065</v>
      </c>
      <c r="V20" s="236">
        <v>312.214</v>
      </c>
      <c r="W20" s="236">
        <v>44.45</v>
      </c>
      <c r="X20" s="236">
        <v>185.678</v>
      </c>
      <c r="Y20" s="236">
        <v>21.934000000000001</v>
      </c>
      <c r="Z20" s="236">
        <v>94.427000000000007</v>
      </c>
      <c r="AA20" s="236">
        <v>118.19199999999999</v>
      </c>
      <c r="AB20" s="236">
        <v>398.60300000000001</v>
      </c>
      <c r="AC20" s="236">
        <v>55.853999999999999</v>
      </c>
      <c r="AD20" s="236">
        <v>144.96</v>
      </c>
      <c r="AE20" s="236">
        <v>339.786</v>
      </c>
      <c r="AF20" s="236">
        <v>154.76400000000001</v>
      </c>
      <c r="AG20" s="236">
        <v>200.476</v>
      </c>
      <c r="AH20" s="237">
        <v>235.43899999999999</v>
      </c>
      <c r="AI20" s="211">
        <v>57.454999999999998</v>
      </c>
      <c r="AJ20" s="211">
        <v>72.995000000000005</v>
      </c>
      <c r="AK20" s="211">
        <v>169.827</v>
      </c>
      <c r="AL20" s="211">
        <v>204.56299999999999</v>
      </c>
      <c r="AM20" s="211">
        <v>111.367</v>
      </c>
    </row>
    <row r="21" spans="1:39" ht="15" x14ac:dyDescent="0.25">
      <c r="A21" s="188">
        <v>43647</v>
      </c>
      <c r="B21" s="216"/>
      <c r="C21" s="216"/>
      <c r="D21" s="217">
        <v>65.989999999999995</v>
      </c>
      <c r="E21" s="217">
        <v>100.74</v>
      </c>
      <c r="F21" s="217">
        <v>184.76300000000001</v>
      </c>
      <c r="G21" s="217">
        <v>75.450999999999993</v>
      </c>
      <c r="H21" s="236">
        <v>114.23399999999999</v>
      </c>
      <c r="I21" s="236">
        <v>154.78</v>
      </c>
      <c r="J21" s="236">
        <v>67.537000000000006</v>
      </c>
      <c r="K21" s="236">
        <v>39.441000000000003</v>
      </c>
      <c r="L21" s="236">
        <v>20.698</v>
      </c>
      <c r="M21" s="236">
        <v>54.247999999999998</v>
      </c>
      <c r="N21" s="236">
        <v>97.341999999999999</v>
      </c>
      <c r="O21" s="236">
        <v>42.685000000000002</v>
      </c>
      <c r="P21" s="236">
        <v>92.391000000000005</v>
      </c>
      <c r="Q21" s="236">
        <v>21.693999999999999</v>
      </c>
      <c r="R21" s="236">
        <v>253.4</v>
      </c>
      <c r="S21" s="236">
        <v>22.501000000000001</v>
      </c>
      <c r="T21" s="236">
        <v>73.912999999999997</v>
      </c>
      <c r="U21" s="236">
        <v>58.850999999999999</v>
      </c>
      <c r="V21" s="236">
        <v>140.55099999999999</v>
      </c>
      <c r="W21" s="236">
        <v>0</v>
      </c>
      <c r="X21" s="236">
        <v>23.2</v>
      </c>
      <c r="Y21" s="236">
        <v>15.677</v>
      </c>
      <c r="Z21" s="236">
        <v>5.2450000000000001</v>
      </c>
      <c r="AA21" s="236">
        <v>16.709</v>
      </c>
      <c r="AB21" s="236">
        <v>108.286</v>
      </c>
      <c r="AC21" s="236">
        <v>28.47</v>
      </c>
      <c r="AD21" s="236">
        <v>21.36</v>
      </c>
      <c r="AE21" s="236">
        <v>73.171000000000006</v>
      </c>
      <c r="AF21" s="236">
        <v>22.87</v>
      </c>
      <c r="AG21" s="236">
        <v>27.390999999999998</v>
      </c>
      <c r="AH21" s="237">
        <v>42.73</v>
      </c>
      <c r="AI21" s="211">
        <v>17.654</v>
      </c>
      <c r="AJ21" s="211">
        <v>30.359000000000002</v>
      </c>
      <c r="AK21" s="211">
        <v>17.199000000000002</v>
      </c>
      <c r="AL21" s="211">
        <v>35.68</v>
      </c>
      <c r="AM21" s="211">
        <v>37.524999999999999</v>
      </c>
    </row>
    <row r="22" spans="1:39" ht="15" x14ac:dyDescent="0.25">
      <c r="A22" s="188">
        <v>43678</v>
      </c>
      <c r="B22" s="216"/>
      <c r="C22" s="216"/>
      <c r="D22" s="217">
        <v>45.09</v>
      </c>
      <c r="E22" s="217">
        <v>64.790999999999997</v>
      </c>
      <c r="F22" s="217">
        <v>53.234999999999999</v>
      </c>
      <c r="G22" s="217">
        <v>62.841000000000001</v>
      </c>
      <c r="H22" s="236">
        <v>44.042000000000002</v>
      </c>
      <c r="I22" s="236">
        <v>32.917000000000002</v>
      </c>
      <c r="J22" s="236">
        <v>34.807000000000002</v>
      </c>
      <c r="K22" s="236">
        <v>52.326000000000001</v>
      </c>
      <c r="L22" s="236">
        <v>25.486000000000001</v>
      </c>
      <c r="M22" s="236">
        <v>32.954999999999998</v>
      </c>
      <c r="N22" s="236">
        <v>39.947000000000003</v>
      </c>
      <c r="O22" s="236">
        <v>50.954999999999998</v>
      </c>
      <c r="P22" s="236">
        <v>65.594999999999999</v>
      </c>
      <c r="Q22" s="236">
        <v>16.45</v>
      </c>
      <c r="R22" s="236">
        <v>71.875</v>
      </c>
      <c r="S22" s="236">
        <v>21.652999999999999</v>
      </c>
      <c r="T22" s="236">
        <v>65.465000000000003</v>
      </c>
      <c r="U22" s="236">
        <v>23.452000000000002</v>
      </c>
      <c r="V22" s="236">
        <v>120.62</v>
      </c>
      <c r="W22" s="236">
        <v>20.451000000000001</v>
      </c>
      <c r="X22" s="236">
        <v>39.802999999999997</v>
      </c>
      <c r="Y22" s="236">
        <v>14.218</v>
      </c>
      <c r="Z22" s="236">
        <v>21.454999999999998</v>
      </c>
      <c r="AA22" s="236">
        <v>5.0949999999999998</v>
      </c>
      <c r="AB22" s="236">
        <v>34.384999999999998</v>
      </c>
      <c r="AC22" s="236">
        <v>48.963000000000001</v>
      </c>
      <c r="AD22" s="236">
        <v>37.859000000000002</v>
      </c>
      <c r="AE22" s="236">
        <v>29.715</v>
      </c>
      <c r="AF22" s="236">
        <v>2.1850000000000001</v>
      </c>
      <c r="AG22" s="236">
        <v>39.046999999999997</v>
      </c>
      <c r="AH22" s="237">
        <v>12.502000000000001</v>
      </c>
      <c r="AI22" s="211">
        <v>18.59</v>
      </c>
      <c r="AJ22" s="211">
        <v>29.562999999999999</v>
      </c>
      <c r="AK22" s="211">
        <v>11.686</v>
      </c>
      <c r="AL22" s="211">
        <v>7.3209999999999997</v>
      </c>
      <c r="AM22" s="211">
        <v>28.710999999999999</v>
      </c>
    </row>
    <row r="23" spans="1:39" ht="15" x14ac:dyDescent="0.25">
      <c r="A23" s="188">
        <v>43709</v>
      </c>
      <c r="B23" s="216"/>
      <c r="C23" s="216"/>
      <c r="D23" s="217">
        <v>43.19</v>
      </c>
      <c r="E23" s="217">
        <v>83.012</v>
      </c>
      <c r="F23" s="217">
        <v>15.862</v>
      </c>
      <c r="G23" s="217">
        <v>41.584000000000003</v>
      </c>
      <c r="H23" s="236">
        <v>71.185000000000002</v>
      </c>
      <c r="I23" s="236">
        <v>54.85</v>
      </c>
      <c r="J23" s="236">
        <v>17.721</v>
      </c>
      <c r="K23" s="236">
        <v>33.981999999999999</v>
      </c>
      <c r="L23" s="236">
        <v>16.405000000000001</v>
      </c>
      <c r="M23" s="236">
        <v>27.526</v>
      </c>
      <c r="N23" s="236">
        <v>69.284000000000006</v>
      </c>
      <c r="O23" s="236">
        <v>38.253</v>
      </c>
      <c r="P23" s="236">
        <v>84.754000000000005</v>
      </c>
      <c r="Q23" s="236">
        <v>38.03</v>
      </c>
      <c r="R23" s="236">
        <v>36.838999999999999</v>
      </c>
      <c r="S23" s="236">
        <v>27.891999999999999</v>
      </c>
      <c r="T23" s="236">
        <v>89.028000000000006</v>
      </c>
      <c r="U23" s="236">
        <v>12.715999999999999</v>
      </c>
      <c r="V23" s="236">
        <v>75.088999999999999</v>
      </c>
      <c r="W23" s="236">
        <v>17.288</v>
      </c>
      <c r="X23" s="236">
        <v>11.691000000000001</v>
      </c>
      <c r="Y23" s="236">
        <v>21.603999999999999</v>
      </c>
      <c r="Z23" s="236">
        <v>43.000999999999998</v>
      </c>
      <c r="AA23" s="236">
        <v>34.680999999999997</v>
      </c>
      <c r="AB23" s="236">
        <v>24.382999999999999</v>
      </c>
      <c r="AC23" s="236">
        <v>40.731999999999999</v>
      </c>
      <c r="AD23" s="236">
        <v>28.968</v>
      </c>
      <c r="AE23" s="236">
        <v>34.325000000000003</v>
      </c>
      <c r="AF23" s="236">
        <v>21.577000000000002</v>
      </c>
      <c r="AG23" s="236">
        <v>40.392000000000003</v>
      </c>
      <c r="AH23" s="237">
        <v>12.677</v>
      </c>
      <c r="AI23" s="211">
        <v>19.140999999999998</v>
      </c>
      <c r="AJ23" s="211">
        <v>74.701999999999998</v>
      </c>
      <c r="AK23" s="211">
        <v>14.457000000000001</v>
      </c>
      <c r="AL23" s="211">
        <v>8.907</v>
      </c>
      <c r="AM23" s="211">
        <v>26.754000000000001</v>
      </c>
    </row>
    <row r="24" spans="1:39" ht="15" x14ac:dyDescent="0.25">
      <c r="A24" s="188">
        <v>43739</v>
      </c>
      <c r="B24" s="216"/>
      <c r="C24" s="216"/>
      <c r="D24" s="217">
        <v>46.89</v>
      </c>
      <c r="E24" s="217">
        <v>47.378999999999998</v>
      </c>
      <c r="F24" s="217">
        <v>52.883000000000003</v>
      </c>
      <c r="G24" s="217">
        <v>67.442999999999998</v>
      </c>
      <c r="H24" s="236">
        <v>110.01</v>
      </c>
      <c r="I24" s="236">
        <v>87.097999999999999</v>
      </c>
      <c r="J24" s="236">
        <v>19.591000000000001</v>
      </c>
      <c r="K24" s="236">
        <v>31.661999999999999</v>
      </c>
      <c r="L24" s="236">
        <v>33.838000000000001</v>
      </c>
      <c r="M24" s="236">
        <v>47.863999999999997</v>
      </c>
      <c r="N24" s="236">
        <v>22.84</v>
      </c>
      <c r="O24" s="236">
        <v>19.143000000000001</v>
      </c>
      <c r="P24" s="236">
        <v>32.848999999999997</v>
      </c>
      <c r="Q24" s="236">
        <v>29.146999999999998</v>
      </c>
      <c r="R24" s="236">
        <v>34.412999999999997</v>
      </c>
      <c r="S24" s="236">
        <v>27.582999999999998</v>
      </c>
      <c r="T24" s="236">
        <v>82.478999999999999</v>
      </c>
      <c r="U24" s="236">
        <v>44.997</v>
      </c>
      <c r="V24" s="236">
        <v>25.977</v>
      </c>
      <c r="W24" s="236">
        <v>30.308</v>
      </c>
      <c r="X24" s="236">
        <v>14.853999999999999</v>
      </c>
      <c r="Y24" s="236">
        <v>21.167000000000002</v>
      </c>
      <c r="Z24" s="236">
        <v>19.350999999999999</v>
      </c>
      <c r="AA24" s="236">
        <v>44.762999999999998</v>
      </c>
      <c r="AB24" s="236">
        <v>78.676000000000002</v>
      </c>
      <c r="AC24" s="236">
        <v>120.842</v>
      </c>
      <c r="AD24" s="236">
        <v>38.738</v>
      </c>
      <c r="AE24" s="236">
        <v>27.779</v>
      </c>
      <c r="AF24" s="236">
        <v>23.114000000000001</v>
      </c>
      <c r="AG24" s="236">
        <v>30.736999999999998</v>
      </c>
      <c r="AH24" s="237">
        <v>53.484000000000002</v>
      </c>
      <c r="AI24" s="211">
        <v>14.981999999999999</v>
      </c>
      <c r="AJ24" s="211">
        <v>42.17</v>
      </c>
      <c r="AK24" s="211">
        <v>42.749000000000002</v>
      </c>
      <c r="AL24" s="211">
        <v>15.638</v>
      </c>
      <c r="AM24" s="211">
        <v>63.540999999999997</v>
      </c>
    </row>
    <row r="25" spans="1:39" ht="15" x14ac:dyDescent="0.25">
      <c r="A25" s="188">
        <v>43770</v>
      </c>
      <c r="B25" s="216"/>
      <c r="C25" s="216"/>
      <c r="D25" s="217">
        <v>33.51</v>
      </c>
      <c r="E25" s="217">
        <v>38.65</v>
      </c>
      <c r="F25" s="217">
        <v>29.8</v>
      </c>
      <c r="G25" s="217">
        <v>39.567999999999998</v>
      </c>
      <c r="H25" s="236">
        <v>54.692999999999998</v>
      </c>
      <c r="I25" s="236">
        <v>70.867999999999995</v>
      </c>
      <c r="J25" s="236">
        <v>47.24</v>
      </c>
      <c r="K25" s="236">
        <v>27.204999999999998</v>
      </c>
      <c r="L25" s="236">
        <v>21.74</v>
      </c>
      <c r="M25" s="236">
        <v>38.774000000000001</v>
      </c>
      <c r="N25" s="236">
        <v>38.14</v>
      </c>
      <c r="O25" s="236">
        <v>26.196000000000002</v>
      </c>
      <c r="P25" s="236">
        <v>32.542999999999999</v>
      </c>
      <c r="Q25" s="236">
        <v>41.94</v>
      </c>
      <c r="R25" s="236">
        <v>27.5</v>
      </c>
      <c r="S25" s="236">
        <v>27.995999999999999</v>
      </c>
      <c r="T25" s="236">
        <v>43.170999999999999</v>
      </c>
      <c r="U25" s="236">
        <v>59.17</v>
      </c>
      <c r="V25" s="236">
        <v>22.67</v>
      </c>
      <c r="W25" s="236">
        <v>26.169</v>
      </c>
      <c r="X25" s="236">
        <v>21.109000000000002</v>
      </c>
      <c r="Y25" s="236">
        <v>23.113</v>
      </c>
      <c r="Z25" s="236">
        <v>22.856000000000002</v>
      </c>
      <c r="AA25" s="236">
        <v>41.747</v>
      </c>
      <c r="AB25" s="236">
        <v>40.052</v>
      </c>
      <c r="AC25" s="236">
        <v>44.293999999999997</v>
      </c>
      <c r="AD25" s="236">
        <v>21.65</v>
      </c>
      <c r="AE25" s="236">
        <v>31.071999999999999</v>
      </c>
      <c r="AF25" s="236">
        <v>20.93</v>
      </c>
      <c r="AG25" s="236">
        <v>23.907</v>
      </c>
      <c r="AH25" s="237">
        <v>30.065000000000001</v>
      </c>
      <c r="AI25" s="211">
        <v>14.727</v>
      </c>
      <c r="AJ25" s="211">
        <v>27.420999999999999</v>
      </c>
      <c r="AK25" s="211">
        <v>24.228000000000002</v>
      </c>
      <c r="AL25" s="211">
        <v>20.492999999999999</v>
      </c>
      <c r="AM25" s="211">
        <v>30.545000000000002</v>
      </c>
    </row>
    <row r="26" spans="1:39" ht="15" x14ac:dyDescent="0.25">
      <c r="A26" s="188">
        <v>43800</v>
      </c>
      <c r="B26" s="216"/>
      <c r="C26" s="216"/>
      <c r="D26" s="217">
        <v>25.07</v>
      </c>
      <c r="E26" s="217">
        <v>29.675999999999998</v>
      </c>
      <c r="F26" s="217">
        <v>25.212</v>
      </c>
      <c r="G26" s="217">
        <v>40.890999999999998</v>
      </c>
      <c r="H26" s="236">
        <v>35.823999999999998</v>
      </c>
      <c r="I26" s="236">
        <v>38.098999999999997</v>
      </c>
      <c r="J26" s="236">
        <v>26.539000000000001</v>
      </c>
      <c r="K26" s="236">
        <v>20.523</v>
      </c>
      <c r="L26" s="236">
        <v>17.728999999999999</v>
      </c>
      <c r="M26" s="236">
        <v>22.948</v>
      </c>
      <c r="N26" s="236">
        <v>25.248999999999999</v>
      </c>
      <c r="O26" s="236">
        <v>22.018000000000001</v>
      </c>
      <c r="P26" s="236">
        <v>28.696999999999999</v>
      </c>
      <c r="Q26" s="236">
        <v>28.425999999999998</v>
      </c>
      <c r="R26" s="236">
        <v>24.989000000000001</v>
      </c>
      <c r="S26" s="236">
        <v>26.611999999999998</v>
      </c>
      <c r="T26" s="236">
        <v>29.844999999999999</v>
      </c>
      <c r="U26" s="236">
        <v>38.393000000000001</v>
      </c>
      <c r="V26" s="236">
        <v>21.007999999999999</v>
      </c>
      <c r="W26" s="236">
        <v>17.172999999999998</v>
      </c>
      <c r="X26" s="236">
        <v>20.792999999999999</v>
      </c>
      <c r="Y26" s="236">
        <v>12.625999999999999</v>
      </c>
      <c r="Z26" s="236">
        <v>21.263000000000002</v>
      </c>
      <c r="AA26" s="236">
        <v>25.73</v>
      </c>
      <c r="AB26" s="236">
        <v>27.420999999999999</v>
      </c>
      <c r="AC26" s="236">
        <v>24.103000000000002</v>
      </c>
      <c r="AD26" s="236">
        <v>46.673000000000002</v>
      </c>
      <c r="AE26" s="236">
        <v>26.521999999999998</v>
      </c>
      <c r="AF26" s="236">
        <v>17.032</v>
      </c>
      <c r="AG26" s="236">
        <v>27.154</v>
      </c>
      <c r="AH26" s="237">
        <v>21.597000000000001</v>
      </c>
      <c r="AI26" s="211">
        <v>14.090999999999999</v>
      </c>
      <c r="AJ26" s="211">
        <v>19.225000000000001</v>
      </c>
      <c r="AK26" s="211">
        <v>20.039000000000001</v>
      </c>
      <c r="AL26" s="211">
        <v>20.538</v>
      </c>
      <c r="AM26" s="211">
        <v>17.917999999999999</v>
      </c>
    </row>
    <row r="27" spans="1:39" ht="15" x14ac:dyDescent="0.25">
      <c r="A27" s="188">
        <v>43831</v>
      </c>
      <c r="B27" s="216"/>
      <c r="C27" s="216"/>
      <c r="D27" s="217">
        <v>21.92</v>
      </c>
      <c r="E27" s="217">
        <v>26.198</v>
      </c>
      <c r="F27" s="217">
        <v>21.222000000000001</v>
      </c>
      <c r="G27" s="217">
        <v>40.573</v>
      </c>
      <c r="H27" s="236">
        <v>31.786000000000001</v>
      </c>
      <c r="I27" s="236">
        <v>28.215</v>
      </c>
      <c r="J27" s="236">
        <v>20.312999999999999</v>
      </c>
      <c r="K27" s="236">
        <v>17.888999999999999</v>
      </c>
      <c r="L27" s="236">
        <v>16.332999999999998</v>
      </c>
      <c r="M27" s="236">
        <v>17.018999999999998</v>
      </c>
      <c r="N27" s="236">
        <v>20.045000000000002</v>
      </c>
      <c r="O27" s="236">
        <v>26.077999999999999</v>
      </c>
      <c r="P27" s="236">
        <v>24.814</v>
      </c>
      <c r="Q27" s="236">
        <v>22.164000000000001</v>
      </c>
      <c r="R27" s="236">
        <v>23.169</v>
      </c>
      <c r="S27" s="236">
        <v>21.327999999999999</v>
      </c>
      <c r="T27" s="236">
        <v>26.876999999999999</v>
      </c>
      <c r="U27" s="236">
        <v>23.690999999999999</v>
      </c>
      <c r="V27" s="236">
        <v>22.134</v>
      </c>
      <c r="W27" s="236">
        <v>15.955</v>
      </c>
      <c r="X27" s="236">
        <v>18.797000000000001</v>
      </c>
      <c r="Y27" s="236">
        <v>10.734</v>
      </c>
      <c r="Z27" s="236">
        <v>17.189</v>
      </c>
      <c r="AA27" s="236">
        <v>55.023000000000003</v>
      </c>
      <c r="AB27" s="236">
        <v>24.001999999999999</v>
      </c>
      <c r="AC27" s="236">
        <v>20.369</v>
      </c>
      <c r="AD27" s="236">
        <v>32.081000000000003</v>
      </c>
      <c r="AE27" s="236">
        <v>25.091999999999999</v>
      </c>
      <c r="AF27" s="236">
        <v>15.933999999999999</v>
      </c>
      <c r="AG27" s="236">
        <v>20.425999999999998</v>
      </c>
      <c r="AH27" s="237">
        <v>21.824999999999999</v>
      </c>
      <c r="AI27" s="211">
        <v>18.686</v>
      </c>
      <c r="AJ27" s="211">
        <v>15.448</v>
      </c>
      <c r="AK27" s="211">
        <v>19.814</v>
      </c>
      <c r="AL27" s="211">
        <v>16.974</v>
      </c>
      <c r="AM27" s="211">
        <v>15.273999999999999</v>
      </c>
    </row>
    <row r="28" spans="1:39" ht="15" x14ac:dyDescent="0.25">
      <c r="A28" s="188">
        <v>43862</v>
      </c>
      <c r="B28" s="216"/>
      <c r="C28" s="216"/>
      <c r="D28" s="217">
        <v>30.25</v>
      </c>
      <c r="E28" s="217">
        <v>30.434000000000001</v>
      </c>
      <c r="F28" s="217">
        <v>23.712</v>
      </c>
      <c r="G28" s="217">
        <v>40.046999999999997</v>
      </c>
      <c r="H28" s="236">
        <v>63.963000000000001</v>
      </c>
      <c r="I28" s="236">
        <v>46.167000000000002</v>
      </c>
      <c r="J28" s="236">
        <v>24.032</v>
      </c>
      <c r="K28" s="236">
        <v>23.361999999999998</v>
      </c>
      <c r="L28" s="236">
        <v>16.010000000000002</v>
      </c>
      <c r="M28" s="236">
        <v>24.942</v>
      </c>
      <c r="N28" s="236">
        <v>30.885000000000002</v>
      </c>
      <c r="O28" s="236">
        <v>32.418999999999997</v>
      </c>
      <c r="P28" s="236">
        <v>30.512</v>
      </c>
      <c r="Q28" s="236">
        <v>50.707000000000001</v>
      </c>
      <c r="R28" s="236">
        <v>34.155999999999999</v>
      </c>
      <c r="S28" s="236">
        <v>24.297999999999998</v>
      </c>
      <c r="T28" s="236">
        <v>28.422999999999998</v>
      </c>
      <c r="U28" s="236">
        <v>29.062000000000001</v>
      </c>
      <c r="V28" s="236">
        <v>21.951000000000001</v>
      </c>
      <c r="W28" s="236">
        <v>20.346</v>
      </c>
      <c r="X28" s="236">
        <v>17.382999999999999</v>
      </c>
      <c r="Y28" s="236">
        <v>14.616</v>
      </c>
      <c r="Z28" s="236">
        <v>21.09</v>
      </c>
      <c r="AA28" s="236">
        <v>89.408000000000001</v>
      </c>
      <c r="AB28" s="236">
        <v>21.638999999999999</v>
      </c>
      <c r="AC28" s="236">
        <v>40.189</v>
      </c>
      <c r="AD28" s="236">
        <v>25.28</v>
      </c>
      <c r="AE28" s="236">
        <v>36.530999999999999</v>
      </c>
      <c r="AF28" s="236">
        <v>14.448</v>
      </c>
      <c r="AG28" s="236">
        <v>25.015000000000001</v>
      </c>
      <c r="AH28" s="237">
        <v>24.689</v>
      </c>
      <c r="AI28" s="211">
        <v>18.861000000000001</v>
      </c>
      <c r="AJ28" s="211">
        <v>22.545000000000002</v>
      </c>
      <c r="AK28" s="211">
        <v>31.581</v>
      </c>
      <c r="AL28" s="211">
        <v>15.548</v>
      </c>
      <c r="AM28" s="211">
        <v>17.062000000000001</v>
      </c>
    </row>
    <row r="29" spans="1:39" ht="15" x14ac:dyDescent="0.25">
      <c r="A29" s="188">
        <v>43891</v>
      </c>
      <c r="B29" s="216"/>
      <c r="C29" s="216"/>
      <c r="D29" s="217">
        <v>92.34</v>
      </c>
      <c r="E29" s="217">
        <v>80.331000000000003</v>
      </c>
      <c r="F29" s="217">
        <v>77.950999999999993</v>
      </c>
      <c r="G29" s="217">
        <v>191.036</v>
      </c>
      <c r="H29" s="236">
        <v>143.57300000000001</v>
      </c>
      <c r="I29" s="236">
        <v>118.527</v>
      </c>
      <c r="J29" s="236">
        <v>58.11</v>
      </c>
      <c r="K29" s="236">
        <v>90.462999999999994</v>
      </c>
      <c r="L29" s="236">
        <v>39.973999999999997</v>
      </c>
      <c r="M29" s="236">
        <v>63.54</v>
      </c>
      <c r="N29" s="236">
        <v>93.397999999999996</v>
      </c>
      <c r="O29" s="236">
        <v>172.50700000000001</v>
      </c>
      <c r="P29" s="236">
        <v>74.873999999999995</v>
      </c>
      <c r="Q29" s="236">
        <v>212.012</v>
      </c>
      <c r="R29" s="236">
        <v>43.731000000000002</v>
      </c>
      <c r="S29" s="236">
        <v>149.822</v>
      </c>
      <c r="T29" s="236">
        <v>72.504999999999995</v>
      </c>
      <c r="U29" s="236">
        <v>53.588999999999999</v>
      </c>
      <c r="V29" s="236">
        <v>45.84</v>
      </c>
      <c r="W29" s="236">
        <v>69.287999999999997</v>
      </c>
      <c r="X29" s="236">
        <v>26.332999999999998</v>
      </c>
      <c r="Y29" s="236">
        <v>41.398000000000003</v>
      </c>
      <c r="Z29" s="236">
        <v>94.379000000000005</v>
      </c>
      <c r="AA29" s="236">
        <v>145.40199999999999</v>
      </c>
      <c r="AB29" s="236">
        <v>41.232999999999997</v>
      </c>
      <c r="AC29" s="236">
        <v>128.90299999999999</v>
      </c>
      <c r="AD29" s="236">
        <v>113.916</v>
      </c>
      <c r="AE29" s="236">
        <v>73.680000000000007</v>
      </c>
      <c r="AF29" s="236">
        <v>50.308</v>
      </c>
      <c r="AG29" s="236">
        <v>55.847000000000001</v>
      </c>
      <c r="AH29" s="237">
        <v>67.02</v>
      </c>
      <c r="AI29" s="211">
        <v>36.116</v>
      </c>
      <c r="AJ29" s="211">
        <v>54.826999999999998</v>
      </c>
      <c r="AK29" s="211">
        <v>64.631</v>
      </c>
      <c r="AL29" s="211">
        <v>29.245000000000001</v>
      </c>
      <c r="AM29" s="211">
        <v>77.364000000000004</v>
      </c>
    </row>
    <row r="30" spans="1:39" ht="15" x14ac:dyDescent="0.25">
      <c r="A30" s="188">
        <v>43922</v>
      </c>
      <c r="B30" s="216"/>
      <c r="C30" s="216"/>
      <c r="D30" s="217">
        <v>170.42</v>
      </c>
      <c r="E30" s="217">
        <v>139.70400000000001</v>
      </c>
      <c r="F30" s="217">
        <v>137.05799999999999</v>
      </c>
      <c r="G30" s="217">
        <v>308.33600000000001</v>
      </c>
      <c r="H30" s="236">
        <v>310.48099999999999</v>
      </c>
      <c r="I30" s="236">
        <v>243.821</v>
      </c>
      <c r="J30" s="236">
        <v>96.01</v>
      </c>
      <c r="K30" s="236">
        <v>205.983</v>
      </c>
      <c r="L30" s="236">
        <v>114.003</v>
      </c>
      <c r="M30" s="236">
        <v>114.78700000000001</v>
      </c>
      <c r="N30" s="236">
        <v>231.97499999999999</v>
      </c>
      <c r="O30" s="236">
        <v>285.02300000000002</v>
      </c>
      <c r="P30" s="236">
        <v>173.22499999999999</v>
      </c>
      <c r="Q30" s="236">
        <v>183.67400000000001</v>
      </c>
      <c r="R30" s="236">
        <v>78.97</v>
      </c>
      <c r="S30" s="236">
        <v>194.08799999999999</v>
      </c>
      <c r="T30" s="236">
        <v>133.03200000000001</v>
      </c>
      <c r="U30" s="236">
        <v>112.03</v>
      </c>
      <c r="V30" s="236">
        <v>119.541</v>
      </c>
      <c r="W30" s="236">
        <v>182.06399999999999</v>
      </c>
      <c r="X30" s="236">
        <v>44.834000000000003</v>
      </c>
      <c r="Y30" s="236">
        <v>55.12</v>
      </c>
      <c r="Z30" s="236">
        <v>192.643</v>
      </c>
      <c r="AA30" s="236">
        <v>263.08600000000001</v>
      </c>
      <c r="AB30" s="236">
        <v>139.62700000000001</v>
      </c>
      <c r="AC30" s="236">
        <v>139.18</v>
      </c>
      <c r="AD30" s="236">
        <v>267.27300000000002</v>
      </c>
      <c r="AE30" s="236">
        <v>118.331</v>
      </c>
      <c r="AF30" s="236">
        <v>184.392</v>
      </c>
      <c r="AG30" s="236">
        <v>118.861</v>
      </c>
      <c r="AH30" s="237">
        <v>140.43700000000001</v>
      </c>
      <c r="AI30" s="211">
        <v>49.564999999999998</v>
      </c>
      <c r="AJ30" s="211">
        <v>99.328999999999994</v>
      </c>
      <c r="AK30" s="211">
        <v>56.185000000000002</v>
      </c>
      <c r="AL30" s="211">
        <v>70.004000000000005</v>
      </c>
      <c r="AM30" s="211">
        <v>118.761</v>
      </c>
    </row>
    <row r="31" spans="1:39" ht="15" x14ac:dyDescent="0.25">
      <c r="A31" s="188">
        <v>43952</v>
      </c>
      <c r="B31" s="216"/>
      <c r="C31" s="216"/>
      <c r="D31" s="217">
        <v>277.11</v>
      </c>
      <c r="E31" s="217">
        <v>285.00799999999998</v>
      </c>
      <c r="F31" s="217">
        <v>385.79700000000003</v>
      </c>
      <c r="G31" s="217">
        <v>471.72699999999998</v>
      </c>
      <c r="H31" s="236">
        <v>321.15199999999999</v>
      </c>
      <c r="I31" s="236">
        <v>349.47800000000001</v>
      </c>
      <c r="J31" s="236">
        <v>144.61600000000001</v>
      </c>
      <c r="K31" s="236">
        <v>230.67</v>
      </c>
      <c r="L31" s="236">
        <v>201.851</v>
      </c>
      <c r="M31" s="236">
        <v>227.91200000000001</v>
      </c>
      <c r="N31" s="236">
        <v>308.13600000000002</v>
      </c>
      <c r="O31" s="236">
        <v>436.37900000000002</v>
      </c>
      <c r="P31" s="236">
        <v>290.79899999999998</v>
      </c>
      <c r="Q31" s="236">
        <v>320.45100000000002</v>
      </c>
      <c r="R31" s="236">
        <v>182.72300000000001</v>
      </c>
      <c r="S31" s="236">
        <v>383.03899999999999</v>
      </c>
      <c r="T31" s="236">
        <v>274.13400000000001</v>
      </c>
      <c r="U31" s="236">
        <v>273.291</v>
      </c>
      <c r="V31" s="236">
        <v>164.965</v>
      </c>
      <c r="W31" s="236">
        <v>418.096</v>
      </c>
      <c r="X31" s="236">
        <v>51.64</v>
      </c>
      <c r="Y31" s="236">
        <v>145.41900000000001</v>
      </c>
      <c r="Z31" s="236">
        <v>272.80799999999999</v>
      </c>
      <c r="AA31" s="236">
        <v>498.18200000000002</v>
      </c>
      <c r="AB31" s="236">
        <v>205.233</v>
      </c>
      <c r="AC31" s="236">
        <v>271.2</v>
      </c>
      <c r="AD31" s="236">
        <v>356.74099999999999</v>
      </c>
      <c r="AE31" s="236">
        <v>355.35500000000002</v>
      </c>
      <c r="AF31" s="236">
        <v>178.577</v>
      </c>
      <c r="AG31" s="236">
        <v>179.797</v>
      </c>
      <c r="AH31" s="237">
        <v>187.03</v>
      </c>
      <c r="AI31" s="211">
        <v>90.575000000000003</v>
      </c>
      <c r="AJ31" s="211">
        <v>173.37299999999999</v>
      </c>
      <c r="AK31" s="211">
        <v>160.364</v>
      </c>
      <c r="AL31" s="211">
        <v>137.227</v>
      </c>
      <c r="AM31" s="211">
        <v>273.23500000000001</v>
      </c>
    </row>
    <row r="32" spans="1:39" ht="15" x14ac:dyDescent="0.25">
      <c r="A32" s="188">
        <v>43983</v>
      </c>
      <c r="B32" s="216"/>
      <c r="C32" s="216"/>
      <c r="D32" s="217">
        <v>223.57</v>
      </c>
      <c r="E32" s="217">
        <v>395.45</v>
      </c>
      <c r="F32" s="217">
        <v>310.05700000000002</v>
      </c>
      <c r="G32" s="217">
        <v>482.06400000000002</v>
      </c>
      <c r="H32" s="236">
        <v>418.28</v>
      </c>
      <c r="I32" s="236">
        <v>321.98399999999998</v>
      </c>
      <c r="J32" s="236">
        <v>199.405</v>
      </c>
      <c r="K32" s="236">
        <v>138.386</v>
      </c>
      <c r="L32" s="236">
        <v>178.02199999999999</v>
      </c>
      <c r="M32" s="236">
        <v>311.62799999999999</v>
      </c>
      <c r="N32" s="236">
        <v>153.94399999999999</v>
      </c>
      <c r="O32" s="236">
        <v>375.964</v>
      </c>
      <c r="P32" s="236">
        <v>201.98</v>
      </c>
      <c r="Q32" s="236">
        <v>438.673</v>
      </c>
      <c r="R32" s="236">
        <v>51.774000000000001</v>
      </c>
      <c r="S32" s="236">
        <v>383.27699999999999</v>
      </c>
      <c r="T32" s="236">
        <v>192.49199999999999</v>
      </c>
      <c r="U32" s="236">
        <v>315.83699999999999</v>
      </c>
      <c r="V32" s="236">
        <v>43.088000000000001</v>
      </c>
      <c r="W32" s="236">
        <v>177.72200000000001</v>
      </c>
      <c r="X32" s="236">
        <v>24.783000000000001</v>
      </c>
      <c r="Y32" s="236">
        <v>87.567999999999998</v>
      </c>
      <c r="Z32" s="236">
        <v>117.276</v>
      </c>
      <c r="AA32" s="236">
        <v>398.22300000000001</v>
      </c>
      <c r="AB32" s="236">
        <v>61.325000000000003</v>
      </c>
      <c r="AC32" s="236">
        <v>141.90299999999999</v>
      </c>
      <c r="AD32" s="236">
        <v>338.01400000000001</v>
      </c>
      <c r="AE32" s="236">
        <v>160.59299999999999</v>
      </c>
      <c r="AF32" s="236">
        <v>208.90299999999999</v>
      </c>
      <c r="AG32" s="236">
        <v>240.69</v>
      </c>
      <c r="AH32" s="237">
        <v>58.62</v>
      </c>
      <c r="AI32" s="211">
        <v>76.058999999999997</v>
      </c>
      <c r="AJ32" s="211">
        <v>171.43100000000001</v>
      </c>
      <c r="AK32" s="211">
        <v>207.745</v>
      </c>
      <c r="AL32" s="211">
        <v>109.905</v>
      </c>
      <c r="AM32" s="211">
        <v>278.48</v>
      </c>
    </row>
    <row r="33" spans="1:39" ht="15" x14ac:dyDescent="0.25">
      <c r="A33" s="188">
        <v>44013</v>
      </c>
      <c r="B33" s="165"/>
      <c r="C33" s="165"/>
      <c r="D33" s="217">
        <v>65.989999999999995</v>
      </c>
      <c r="E33" s="217">
        <v>179.614</v>
      </c>
      <c r="F33" s="217">
        <v>75.19</v>
      </c>
      <c r="G33" s="217">
        <v>113.233</v>
      </c>
      <c r="H33" s="236">
        <v>157.858</v>
      </c>
      <c r="I33" s="236">
        <v>64.013000000000005</v>
      </c>
      <c r="J33" s="236">
        <v>39.216999999999999</v>
      </c>
      <c r="K33" s="236">
        <v>21.684000000000001</v>
      </c>
      <c r="L33" s="236">
        <v>57.822000000000003</v>
      </c>
      <c r="M33" s="236">
        <v>91.835999999999999</v>
      </c>
      <c r="N33" s="236">
        <v>44.082999999999998</v>
      </c>
      <c r="O33" s="236">
        <v>86.796000000000006</v>
      </c>
      <c r="P33" s="236">
        <v>25.399000000000001</v>
      </c>
      <c r="Q33" s="236">
        <v>245.31899999999999</v>
      </c>
      <c r="R33" s="236">
        <v>8.1080000000000005</v>
      </c>
      <c r="S33" s="236">
        <v>74.174999999999997</v>
      </c>
      <c r="T33" s="236">
        <v>62.521000000000001</v>
      </c>
      <c r="U33" s="236">
        <v>137.51599999999999</v>
      </c>
      <c r="V33" s="236">
        <v>0</v>
      </c>
      <c r="W33" s="236">
        <v>22.21</v>
      </c>
      <c r="X33" s="236">
        <v>17.655999999999999</v>
      </c>
      <c r="Y33" s="236">
        <v>3.3180000000000001</v>
      </c>
      <c r="Z33" s="236">
        <v>15.786</v>
      </c>
      <c r="AA33" s="236">
        <v>102.76600000000001</v>
      </c>
      <c r="AB33" s="236">
        <v>27.414999999999999</v>
      </c>
      <c r="AC33" s="236">
        <v>21.103999999999999</v>
      </c>
      <c r="AD33" s="236">
        <v>71.712000000000003</v>
      </c>
      <c r="AE33" s="236">
        <v>25.582999999999998</v>
      </c>
      <c r="AF33" s="236">
        <v>29.768999999999998</v>
      </c>
      <c r="AG33" s="236">
        <v>43.634999999999998</v>
      </c>
      <c r="AH33" s="237">
        <v>10.558</v>
      </c>
      <c r="AI33" s="211">
        <v>31.195</v>
      </c>
      <c r="AJ33" s="211">
        <v>17.606999999999999</v>
      </c>
      <c r="AK33" s="211">
        <v>35.878999999999998</v>
      </c>
      <c r="AL33" s="211">
        <v>37.658999999999999</v>
      </c>
      <c r="AM33" s="211">
        <v>94.418000000000006</v>
      </c>
    </row>
    <row r="34" spans="1:39" ht="15" x14ac:dyDescent="0.25">
      <c r="A34" s="188">
        <v>44044</v>
      </c>
      <c r="B34" s="216"/>
      <c r="C34" s="216"/>
      <c r="D34" s="217">
        <v>45.09</v>
      </c>
      <c r="E34" s="217">
        <v>53.351999999999997</v>
      </c>
      <c r="F34" s="217">
        <v>64.299000000000007</v>
      </c>
      <c r="G34" s="217">
        <v>41.244</v>
      </c>
      <c r="H34" s="236">
        <v>34.933999999999997</v>
      </c>
      <c r="I34" s="236">
        <v>36.298000000000002</v>
      </c>
      <c r="J34" s="236">
        <v>56.654000000000003</v>
      </c>
      <c r="K34" s="236">
        <v>26.428000000000001</v>
      </c>
      <c r="L34" s="236">
        <v>35.484999999999999</v>
      </c>
      <c r="M34" s="236">
        <v>38.234000000000002</v>
      </c>
      <c r="N34" s="236">
        <v>54.192</v>
      </c>
      <c r="O34" s="236">
        <v>76.402000000000001</v>
      </c>
      <c r="P34" s="236">
        <v>20.350999999999999</v>
      </c>
      <c r="Q34" s="236">
        <v>71.978999999999999</v>
      </c>
      <c r="R34" s="236">
        <v>3.681</v>
      </c>
      <c r="S34" s="236">
        <v>62.295999999999999</v>
      </c>
      <c r="T34" s="236">
        <v>26.619</v>
      </c>
      <c r="U34" s="236">
        <v>121.733</v>
      </c>
      <c r="V34" s="236">
        <v>1.9379999999999999</v>
      </c>
      <c r="W34" s="236">
        <v>40.229999999999997</v>
      </c>
      <c r="X34" s="236">
        <v>16.143000000000001</v>
      </c>
      <c r="Y34" s="236">
        <v>21.745999999999999</v>
      </c>
      <c r="Z34" s="236">
        <v>4.8570000000000002</v>
      </c>
      <c r="AA34" s="236">
        <v>34.759</v>
      </c>
      <c r="AB34" s="236">
        <v>37.372999999999998</v>
      </c>
      <c r="AC34" s="236">
        <v>37.985999999999997</v>
      </c>
      <c r="AD34" s="236">
        <v>29.55</v>
      </c>
      <c r="AE34" s="236">
        <v>5.9850000000000003</v>
      </c>
      <c r="AF34" s="236">
        <v>36.506999999999998</v>
      </c>
      <c r="AG34" s="236">
        <v>14.214</v>
      </c>
      <c r="AH34" s="237">
        <v>18.038</v>
      </c>
      <c r="AI34" s="211">
        <v>30.786999999999999</v>
      </c>
      <c r="AJ34" s="211">
        <v>12.07</v>
      </c>
      <c r="AK34" s="211">
        <v>8.2270000000000003</v>
      </c>
      <c r="AL34" s="211">
        <v>25.734000000000002</v>
      </c>
      <c r="AM34" s="211">
        <v>64.628</v>
      </c>
    </row>
    <row r="35" spans="1:39" ht="15" x14ac:dyDescent="0.25">
      <c r="A35" s="188">
        <v>44075</v>
      </c>
      <c r="B35" s="216"/>
      <c r="C35" s="216"/>
      <c r="D35" s="217">
        <v>43.19</v>
      </c>
      <c r="E35" s="217">
        <v>21.13</v>
      </c>
      <c r="F35" s="217">
        <v>42.856000000000002</v>
      </c>
      <c r="G35" s="217">
        <v>74.959999999999994</v>
      </c>
      <c r="H35" s="236">
        <v>57.427999999999997</v>
      </c>
      <c r="I35" s="236">
        <v>18.292999999999999</v>
      </c>
      <c r="J35" s="236">
        <v>36.694000000000003</v>
      </c>
      <c r="K35" s="236">
        <v>18.12</v>
      </c>
      <c r="L35" s="236">
        <v>29.655999999999999</v>
      </c>
      <c r="M35" s="236">
        <v>69.251999999999995</v>
      </c>
      <c r="N35" s="236">
        <v>38.537999999999997</v>
      </c>
      <c r="O35" s="236">
        <v>76.165999999999997</v>
      </c>
      <c r="P35" s="236">
        <v>41.87</v>
      </c>
      <c r="Q35" s="236">
        <v>39.78</v>
      </c>
      <c r="R35" s="236">
        <v>27.062999999999999</v>
      </c>
      <c r="S35" s="236">
        <v>91.653000000000006</v>
      </c>
      <c r="T35" s="236">
        <v>15.487</v>
      </c>
      <c r="U35" s="236">
        <v>75.055999999999997</v>
      </c>
      <c r="V35" s="236">
        <v>8.3789999999999996</v>
      </c>
      <c r="W35" s="236">
        <v>11.379</v>
      </c>
      <c r="X35" s="236">
        <v>23.902999999999999</v>
      </c>
      <c r="Y35" s="236">
        <v>42.317999999999998</v>
      </c>
      <c r="Z35" s="236">
        <v>36.905999999999999</v>
      </c>
      <c r="AA35" s="236">
        <v>28.794</v>
      </c>
      <c r="AB35" s="236">
        <v>36.534999999999997</v>
      </c>
      <c r="AC35" s="236">
        <v>29.766999999999999</v>
      </c>
      <c r="AD35" s="236">
        <v>35.223999999999997</v>
      </c>
      <c r="AE35" s="236">
        <v>10.981</v>
      </c>
      <c r="AF35" s="236">
        <v>41.389000000000003</v>
      </c>
      <c r="AG35" s="236">
        <v>14.728</v>
      </c>
      <c r="AH35" s="237">
        <v>19.722999999999999</v>
      </c>
      <c r="AI35" s="211">
        <v>77.742999999999995</v>
      </c>
      <c r="AJ35" s="211">
        <v>14.923</v>
      </c>
      <c r="AK35" s="211">
        <v>10.106999999999999</v>
      </c>
      <c r="AL35" s="211">
        <v>25.948</v>
      </c>
      <c r="AM35" s="211">
        <v>83.275999999999996</v>
      </c>
    </row>
    <row r="36" spans="1:39" ht="15" x14ac:dyDescent="0.25">
      <c r="A36" s="188">
        <v>44105</v>
      </c>
      <c r="B36" s="216"/>
      <c r="C36" s="211"/>
      <c r="D36" s="164">
        <v>46.89</v>
      </c>
      <c r="E36" s="236">
        <v>50.646000000000001</v>
      </c>
      <c r="F36" s="236">
        <v>70.17</v>
      </c>
      <c r="G36" s="236">
        <v>110.59099999999999</v>
      </c>
      <c r="H36" s="236">
        <v>89.424999999999997</v>
      </c>
      <c r="I36" s="236">
        <v>20.716000000000001</v>
      </c>
      <c r="J36" s="236">
        <v>32.734999999999999</v>
      </c>
      <c r="K36" s="236">
        <v>34.398000000000003</v>
      </c>
      <c r="L36" s="236">
        <v>49.612000000000002</v>
      </c>
      <c r="M36" s="236">
        <v>22.047000000000001</v>
      </c>
      <c r="N36" s="236">
        <v>20.213999999999999</v>
      </c>
      <c r="O36" s="236">
        <v>33.145000000000003</v>
      </c>
      <c r="P36" s="236">
        <v>31.649000000000001</v>
      </c>
      <c r="Q36" s="236">
        <v>31.047000000000001</v>
      </c>
      <c r="R36" s="236">
        <v>29.393000000000001</v>
      </c>
      <c r="S36" s="236">
        <v>80.622</v>
      </c>
      <c r="T36" s="236">
        <v>45.835999999999999</v>
      </c>
      <c r="U36" s="236">
        <v>25.87</v>
      </c>
      <c r="V36" s="236">
        <v>31.93</v>
      </c>
      <c r="W36" s="236">
        <v>14.874000000000001</v>
      </c>
      <c r="X36" s="236">
        <v>22.908999999999999</v>
      </c>
      <c r="Y36" s="236">
        <v>18.803999999999998</v>
      </c>
      <c r="Z36" s="236">
        <v>43.664999999999999</v>
      </c>
      <c r="AA36" s="236">
        <v>75.635999999999996</v>
      </c>
      <c r="AB36" s="236">
        <v>127.124</v>
      </c>
      <c r="AC36" s="236">
        <v>37.898000000000003</v>
      </c>
      <c r="AD36" s="236">
        <v>28.760999999999999</v>
      </c>
      <c r="AE36" s="237">
        <v>23.07</v>
      </c>
      <c r="AF36" s="236">
        <v>31.809000000000001</v>
      </c>
      <c r="AG36" s="236">
        <v>56.509</v>
      </c>
      <c r="AH36" s="236">
        <v>15.467000000000001</v>
      </c>
      <c r="AI36" s="211">
        <v>42.154000000000003</v>
      </c>
      <c r="AJ36" s="211">
        <v>43.027000000000001</v>
      </c>
      <c r="AK36" s="211">
        <v>13.26</v>
      </c>
      <c r="AL36" s="211">
        <v>63.643000000000001</v>
      </c>
      <c r="AM36" s="211">
        <v>45.723999999999997</v>
      </c>
    </row>
    <row r="37" spans="1:39" ht="15" x14ac:dyDescent="0.25">
      <c r="A37" s="188">
        <v>44136</v>
      </c>
      <c r="B37" s="164"/>
      <c r="C37" s="164"/>
      <c r="D37" s="164">
        <v>33.51</v>
      </c>
      <c r="E37" s="236">
        <v>30.632999999999999</v>
      </c>
      <c r="F37" s="236">
        <v>40.966999999999999</v>
      </c>
      <c r="G37" s="236">
        <v>53.692</v>
      </c>
      <c r="H37" s="236">
        <v>73.387</v>
      </c>
      <c r="I37" s="236">
        <v>48.289000000000001</v>
      </c>
      <c r="J37" s="236">
        <v>28.341000000000001</v>
      </c>
      <c r="K37" s="236">
        <v>22.106999999999999</v>
      </c>
      <c r="L37" s="236">
        <v>40.195999999999998</v>
      </c>
      <c r="M37" s="236">
        <v>37.996000000000002</v>
      </c>
      <c r="N37" s="236">
        <v>26.914999999999999</v>
      </c>
      <c r="O37" s="236">
        <v>32.993000000000002</v>
      </c>
      <c r="P37" s="236">
        <v>45.936</v>
      </c>
      <c r="Q37" s="236">
        <v>27.788</v>
      </c>
      <c r="R37" s="236">
        <v>31.044</v>
      </c>
      <c r="S37" s="236">
        <v>42.494999999999997</v>
      </c>
      <c r="T37" s="236">
        <v>63.344999999999999</v>
      </c>
      <c r="U37" s="236">
        <v>23.231999999999999</v>
      </c>
      <c r="V37" s="236">
        <v>26.509</v>
      </c>
      <c r="W37" s="236">
        <v>21.099</v>
      </c>
      <c r="X37" s="236">
        <v>25.222999999999999</v>
      </c>
      <c r="Y37" s="236">
        <v>22.763999999999999</v>
      </c>
      <c r="Z37" s="236">
        <v>40.667000000000002</v>
      </c>
      <c r="AA37" s="236">
        <v>39.375999999999998</v>
      </c>
      <c r="AB37" s="236">
        <v>47.295999999999999</v>
      </c>
      <c r="AC37" s="236">
        <v>21.861999999999998</v>
      </c>
      <c r="AD37" s="236">
        <v>31.318999999999999</v>
      </c>
      <c r="AE37" s="237">
        <v>23.925999999999998</v>
      </c>
      <c r="AF37" s="236">
        <v>25.108000000000001</v>
      </c>
      <c r="AG37" s="236">
        <v>31.399000000000001</v>
      </c>
      <c r="AH37" s="236">
        <v>15.577</v>
      </c>
      <c r="AI37" s="211">
        <v>28.123999999999999</v>
      </c>
      <c r="AJ37" s="211">
        <v>24.425999999999998</v>
      </c>
      <c r="AK37" s="211">
        <v>21.204000000000001</v>
      </c>
      <c r="AL37" s="211">
        <v>29.978999999999999</v>
      </c>
      <c r="AM37" s="211">
        <v>38.636000000000003</v>
      </c>
    </row>
    <row r="38" spans="1:39" ht="15" x14ac:dyDescent="0.25">
      <c r="A38" s="188">
        <v>44166</v>
      </c>
      <c r="B38" s="164"/>
      <c r="C38" s="164"/>
      <c r="D38" s="164">
        <v>25.07</v>
      </c>
      <c r="E38" s="236">
        <v>26.096</v>
      </c>
      <c r="F38" s="236">
        <v>44.073</v>
      </c>
      <c r="G38" s="236">
        <v>35.97</v>
      </c>
      <c r="H38" s="236">
        <v>39.402000000000001</v>
      </c>
      <c r="I38" s="236">
        <v>26.989000000000001</v>
      </c>
      <c r="J38" s="236">
        <v>21.931999999999999</v>
      </c>
      <c r="K38" s="236">
        <v>18.181000000000001</v>
      </c>
      <c r="L38" s="236">
        <v>23.908000000000001</v>
      </c>
      <c r="M38" s="236">
        <v>24.466999999999999</v>
      </c>
      <c r="N38" s="236">
        <v>22.901</v>
      </c>
      <c r="O38" s="236">
        <v>28.92</v>
      </c>
      <c r="P38" s="236">
        <v>31.193999999999999</v>
      </c>
      <c r="Q38" s="236">
        <v>25.247</v>
      </c>
      <c r="R38" s="236">
        <v>28.690999999999999</v>
      </c>
      <c r="S38" s="236">
        <v>29.757999999999999</v>
      </c>
      <c r="T38" s="236">
        <v>40.905999999999999</v>
      </c>
      <c r="U38" s="236">
        <v>21.510999999999999</v>
      </c>
      <c r="V38" s="236">
        <v>17.966000000000001</v>
      </c>
      <c r="W38" s="236">
        <v>20.635000000000002</v>
      </c>
      <c r="X38" s="236">
        <v>14.542</v>
      </c>
      <c r="Y38" s="236">
        <v>21.021999999999998</v>
      </c>
      <c r="Z38" s="236">
        <v>26.690999999999999</v>
      </c>
      <c r="AA38" s="236">
        <v>27.489000000000001</v>
      </c>
      <c r="AB38" s="236">
        <v>26.495999999999999</v>
      </c>
      <c r="AC38" s="236">
        <v>46.353999999999999</v>
      </c>
      <c r="AD38" s="236">
        <v>26.677</v>
      </c>
      <c r="AE38" s="237">
        <v>19.385000000000002</v>
      </c>
      <c r="AF38" s="236">
        <v>28.283999999999999</v>
      </c>
      <c r="AG38" s="236">
        <v>22.846</v>
      </c>
      <c r="AH38" s="236">
        <v>14.962999999999999</v>
      </c>
      <c r="AI38" s="211">
        <v>19.675999999999998</v>
      </c>
      <c r="AJ38" s="211">
        <v>20.082999999999998</v>
      </c>
      <c r="AK38" s="211">
        <v>21.18</v>
      </c>
      <c r="AL38" s="211">
        <v>17.863</v>
      </c>
      <c r="AM38" s="211">
        <v>28.77</v>
      </c>
    </row>
    <row r="39" spans="1:39" ht="15" x14ac:dyDescent="0.25">
      <c r="A39" s="188">
        <v>44197</v>
      </c>
      <c r="B39" s="164"/>
      <c r="C39" s="164"/>
      <c r="D39" s="164">
        <v>21.92</v>
      </c>
      <c r="E39" s="236">
        <v>22.18</v>
      </c>
      <c r="F39" s="236">
        <v>40.192999999999998</v>
      </c>
      <c r="G39" s="236">
        <v>32.709000000000003</v>
      </c>
      <c r="H39" s="236">
        <v>29.206</v>
      </c>
      <c r="I39" s="236">
        <v>20.946000000000002</v>
      </c>
      <c r="J39" s="236">
        <v>19.186</v>
      </c>
      <c r="K39" s="236">
        <v>16.923999999999999</v>
      </c>
      <c r="L39" s="236">
        <v>17.821000000000002</v>
      </c>
      <c r="M39" s="236">
        <v>20.052</v>
      </c>
      <c r="N39" s="236">
        <v>26.954999999999998</v>
      </c>
      <c r="O39" s="236">
        <v>25.19</v>
      </c>
      <c r="P39" s="236">
        <v>24.53</v>
      </c>
      <c r="Q39" s="236">
        <v>23.376000000000001</v>
      </c>
      <c r="R39" s="236">
        <v>23.356000000000002</v>
      </c>
      <c r="S39" s="236">
        <v>27.096</v>
      </c>
      <c r="T39" s="236">
        <v>25.599</v>
      </c>
      <c r="U39" s="236">
        <v>22.657</v>
      </c>
      <c r="V39" s="236">
        <v>16.78</v>
      </c>
      <c r="W39" s="236">
        <v>18.670999999999999</v>
      </c>
      <c r="X39" s="236">
        <v>12.459</v>
      </c>
      <c r="Y39" s="236">
        <v>16.850000000000001</v>
      </c>
      <c r="Z39" s="236">
        <v>53.335000000000001</v>
      </c>
      <c r="AA39" s="236">
        <v>24.181999999999999</v>
      </c>
      <c r="AB39" s="236">
        <v>22.614999999999998</v>
      </c>
      <c r="AC39" s="236">
        <v>31.864000000000001</v>
      </c>
      <c r="AD39" s="236">
        <v>25.663</v>
      </c>
      <c r="AE39" s="237">
        <v>18.494</v>
      </c>
      <c r="AF39" s="236">
        <v>21.370999999999999</v>
      </c>
      <c r="AG39" s="236">
        <v>23.355</v>
      </c>
      <c r="AH39" s="236">
        <v>19.864999999999998</v>
      </c>
      <c r="AI39" s="211">
        <v>16.048999999999999</v>
      </c>
      <c r="AJ39" s="211">
        <v>19.850000000000001</v>
      </c>
      <c r="AK39" s="211">
        <v>17.341999999999999</v>
      </c>
      <c r="AL39" s="211">
        <v>14.989000000000001</v>
      </c>
      <c r="AM39" s="211">
        <v>25.948</v>
      </c>
    </row>
    <row r="40" spans="1:39" ht="15" x14ac:dyDescent="0.25">
      <c r="A40" s="188">
        <v>44228</v>
      </c>
      <c r="B40" s="164"/>
      <c r="C40" s="164"/>
      <c r="D40" s="164">
        <v>30.25</v>
      </c>
      <c r="E40" s="236">
        <v>23.753</v>
      </c>
      <c r="F40" s="236">
        <v>40.615000000000002</v>
      </c>
      <c r="G40" s="236">
        <v>62.774999999999999</v>
      </c>
      <c r="H40" s="236">
        <v>46.750999999999998</v>
      </c>
      <c r="I40" s="236">
        <v>23.742000000000001</v>
      </c>
      <c r="J40" s="236">
        <v>24.155000000000001</v>
      </c>
      <c r="K40" s="236">
        <v>16.068000000000001</v>
      </c>
      <c r="L40" s="236">
        <v>24.731999999999999</v>
      </c>
      <c r="M40" s="236">
        <v>29.297000000000001</v>
      </c>
      <c r="N40" s="236">
        <v>32.469000000000001</v>
      </c>
      <c r="O40" s="236">
        <v>30.001000000000001</v>
      </c>
      <c r="P40" s="236">
        <v>52.427</v>
      </c>
      <c r="Q40" s="236">
        <v>33.579000000000001</v>
      </c>
      <c r="R40" s="236">
        <v>25.460999999999999</v>
      </c>
      <c r="S40" s="236">
        <v>27.474</v>
      </c>
      <c r="T40" s="236">
        <v>29.785</v>
      </c>
      <c r="U40" s="236">
        <v>21.776</v>
      </c>
      <c r="V40" s="236">
        <v>20.568000000000001</v>
      </c>
      <c r="W40" s="236">
        <v>16.663</v>
      </c>
      <c r="X40" s="236">
        <v>15.521000000000001</v>
      </c>
      <c r="Y40" s="236">
        <v>20.266999999999999</v>
      </c>
      <c r="Z40" s="236">
        <v>85.792000000000002</v>
      </c>
      <c r="AA40" s="236">
        <v>21.045999999999999</v>
      </c>
      <c r="AB40" s="236">
        <v>41.709000000000003</v>
      </c>
      <c r="AC40" s="236">
        <v>24.509</v>
      </c>
      <c r="AD40" s="236">
        <v>35.988999999999997</v>
      </c>
      <c r="AE40" s="237">
        <v>16.184000000000001</v>
      </c>
      <c r="AF40" s="236">
        <v>25.015000000000001</v>
      </c>
      <c r="AG40" s="236">
        <v>25.425000000000001</v>
      </c>
      <c r="AH40" s="236">
        <v>18.780999999999999</v>
      </c>
      <c r="AI40" s="211">
        <v>22.488</v>
      </c>
      <c r="AJ40" s="211">
        <v>30.788</v>
      </c>
      <c r="AK40" s="211">
        <v>15.557</v>
      </c>
      <c r="AL40" s="211">
        <v>16.513999999999999</v>
      </c>
      <c r="AM40" s="211">
        <v>29.14</v>
      </c>
    </row>
    <row r="41" spans="1:39" ht="15" x14ac:dyDescent="0.25">
      <c r="A41" s="188">
        <v>44256</v>
      </c>
      <c r="B41" s="164"/>
      <c r="C41" s="164"/>
      <c r="D41" s="164">
        <v>92.34</v>
      </c>
      <c r="E41" s="236">
        <v>80.218000000000004</v>
      </c>
      <c r="F41" s="236">
        <v>194.68299999999999</v>
      </c>
      <c r="G41" s="236">
        <v>143.80699999999999</v>
      </c>
      <c r="H41" s="236">
        <v>120.242</v>
      </c>
      <c r="I41" s="236">
        <v>59.384999999999998</v>
      </c>
      <c r="J41" s="236">
        <v>93.739000000000004</v>
      </c>
      <c r="K41" s="236">
        <v>40.798999999999999</v>
      </c>
      <c r="L41" s="236">
        <v>63.594000000000001</v>
      </c>
      <c r="M41" s="236">
        <v>92.081000000000003</v>
      </c>
      <c r="N41" s="236">
        <v>174.74799999999999</v>
      </c>
      <c r="O41" s="236">
        <v>75.438999999999993</v>
      </c>
      <c r="P41" s="236">
        <v>220.91800000000001</v>
      </c>
      <c r="Q41" s="236">
        <v>44.003999999999998</v>
      </c>
      <c r="R41" s="236">
        <v>155.268</v>
      </c>
      <c r="S41" s="236">
        <v>72.394000000000005</v>
      </c>
      <c r="T41" s="236">
        <v>54.768999999999998</v>
      </c>
      <c r="U41" s="236">
        <v>46.533999999999999</v>
      </c>
      <c r="V41" s="236">
        <v>70.751999999999995</v>
      </c>
      <c r="W41" s="236">
        <v>26.248000000000001</v>
      </c>
      <c r="X41" s="236">
        <v>43.302</v>
      </c>
      <c r="Y41" s="236">
        <v>93.456999999999994</v>
      </c>
      <c r="Z41" s="236">
        <v>144.256</v>
      </c>
      <c r="AA41" s="236">
        <v>41.475999999999999</v>
      </c>
      <c r="AB41" s="236">
        <v>132.05000000000001</v>
      </c>
      <c r="AC41" s="236">
        <v>113.24</v>
      </c>
      <c r="AD41" s="236">
        <v>74.489000000000004</v>
      </c>
      <c r="AE41" s="237">
        <v>55.15</v>
      </c>
      <c r="AF41" s="236">
        <v>56.503999999999998</v>
      </c>
      <c r="AG41" s="236">
        <v>69.153000000000006</v>
      </c>
      <c r="AH41" s="236">
        <v>37.26</v>
      </c>
      <c r="AI41" s="211">
        <v>55.206000000000003</v>
      </c>
      <c r="AJ41" s="211">
        <v>62.923000000000002</v>
      </c>
      <c r="AK41" s="211">
        <v>29.905000000000001</v>
      </c>
      <c r="AL41" s="211">
        <v>76.344999999999999</v>
      </c>
      <c r="AM41" s="211">
        <v>79.215000000000003</v>
      </c>
    </row>
    <row r="42" spans="1:39" ht="15" x14ac:dyDescent="0.25">
      <c r="A42" s="188">
        <v>44287</v>
      </c>
      <c r="B42" s="164"/>
      <c r="C42" s="164"/>
      <c r="D42" s="164">
        <v>170.42</v>
      </c>
      <c r="E42" s="236">
        <v>139.49100000000001</v>
      </c>
      <c r="F42" s="236">
        <v>310.69600000000003</v>
      </c>
      <c r="G42" s="236">
        <v>312.05700000000002</v>
      </c>
      <c r="H42" s="236">
        <v>234.685</v>
      </c>
      <c r="I42" s="236">
        <v>97.281999999999996</v>
      </c>
      <c r="J42" s="236">
        <v>208.96</v>
      </c>
      <c r="K42" s="236">
        <v>115.438</v>
      </c>
      <c r="L42" s="236">
        <v>117.902</v>
      </c>
      <c r="M42" s="236">
        <v>230.7</v>
      </c>
      <c r="N42" s="236">
        <v>287.96600000000001</v>
      </c>
      <c r="O42" s="236">
        <v>173.58500000000001</v>
      </c>
      <c r="P42" s="236">
        <v>181.81700000000001</v>
      </c>
      <c r="Q42" s="236">
        <v>79.081999999999994</v>
      </c>
      <c r="R42" s="236">
        <v>198.54</v>
      </c>
      <c r="S42" s="236">
        <v>132.88300000000001</v>
      </c>
      <c r="T42" s="236">
        <v>109.801</v>
      </c>
      <c r="U42" s="236">
        <v>119.95</v>
      </c>
      <c r="V42" s="236">
        <v>184.94900000000001</v>
      </c>
      <c r="W42" s="236">
        <v>44.546999999999997</v>
      </c>
      <c r="X42" s="236">
        <v>56.442</v>
      </c>
      <c r="Y42" s="236">
        <v>192.06899999999999</v>
      </c>
      <c r="Z42" s="236">
        <v>262.73099999999999</v>
      </c>
      <c r="AA42" s="236">
        <v>139.72300000000001</v>
      </c>
      <c r="AB42" s="236">
        <v>137.84200000000001</v>
      </c>
      <c r="AC42" s="236">
        <v>267.23200000000003</v>
      </c>
      <c r="AD42" s="236">
        <v>119.068</v>
      </c>
      <c r="AE42" s="237">
        <v>194.75299999999999</v>
      </c>
      <c r="AF42" s="236">
        <v>119.104</v>
      </c>
      <c r="AG42" s="236">
        <v>141.655</v>
      </c>
      <c r="AH42" s="236">
        <v>50.884999999999998</v>
      </c>
      <c r="AI42" s="211">
        <v>101.054</v>
      </c>
      <c r="AJ42" s="211">
        <v>56.670999999999999</v>
      </c>
      <c r="AK42" s="211">
        <v>70.924000000000007</v>
      </c>
      <c r="AL42" s="211">
        <v>118.15900000000001</v>
      </c>
      <c r="AM42" s="211">
        <v>138.68799999999999</v>
      </c>
    </row>
    <row r="43" spans="1:39" ht="15" x14ac:dyDescent="0.25">
      <c r="A43" s="188">
        <v>44317</v>
      </c>
      <c r="B43" s="164"/>
      <c r="C43" s="164"/>
      <c r="D43" s="164">
        <v>277.11</v>
      </c>
      <c r="E43" s="236">
        <v>387.12200000000001</v>
      </c>
      <c r="F43" s="236">
        <v>474</v>
      </c>
      <c r="G43" s="236">
        <v>322.38600000000002</v>
      </c>
      <c r="H43" s="236">
        <v>357.78699999999998</v>
      </c>
      <c r="I43" s="236">
        <v>145.286</v>
      </c>
      <c r="J43" s="236">
        <v>232.56700000000001</v>
      </c>
      <c r="K43" s="236">
        <v>203.16300000000001</v>
      </c>
      <c r="L43" s="236">
        <v>221.624</v>
      </c>
      <c r="M43" s="236">
        <v>307.74400000000003</v>
      </c>
      <c r="N43" s="236">
        <v>436.73599999999999</v>
      </c>
      <c r="O43" s="236">
        <v>291.16899999999998</v>
      </c>
      <c r="P43" s="236">
        <v>322.55700000000002</v>
      </c>
      <c r="Q43" s="236">
        <v>183.07499999999999</v>
      </c>
      <c r="R43" s="236">
        <v>385.57499999999999</v>
      </c>
      <c r="S43" s="236">
        <v>274.52100000000002</v>
      </c>
      <c r="T43" s="236">
        <v>269.92599999999999</v>
      </c>
      <c r="U43" s="236">
        <v>165.31700000000001</v>
      </c>
      <c r="V43" s="236">
        <v>419.94</v>
      </c>
      <c r="W43" s="236">
        <v>51.24</v>
      </c>
      <c r="X43" s="236">
        <v>140.81899999999999</v>
      </c>
      <c r="Y43" s="236">
        <v>272.76100000000002</v>
      </c>
      <c r="Z43" s="236">
        <v>497.96499999999997</v>
      </c>
      <c r="AA43" s="236">
        <v>205.92099999999999</v>
      </c>
      <c r="AB43" s="236">
        <v>273.77499999999998</v>
      </c>
      <c r="AC43" s="236">
        <v>357.02100000000002</v>
      </c>
      <c r="AD43" s="236">
        <v>355.87400000000002</v>
      </c>
      <c r="AE43" s="237">
        <v>181.72399999999999</v>
      </c>
      <c r="AF43" s="236">
        <v>175.92500000000001</v>
      </c>
      <c r="AG43" s="236">
        <v>188.11699999999999</v>
      </c>
      <c r="AH43" s="236">
        <v>91.034999999999997</v>
      </c>
      <c r="AI43" s="211">
        <v>175.10900000000001</v>
      </c>
      <c r="AJ43" s="211">
        <v>155.696</v>
      </c>
      <c r="AK43" s="211">
        <v>138.00800000000001</v>
      </c>
      <c r="AL43" s="211">
        <v>273.42099999999999</v>
      </c>
      <c r="AM43" s="211">
        <v>284.50400000000002</v>
      </c>
    </row>
    <row r="44" spans="1:39" ht="15" x14ac:dyDescent="0.25">
      <c r="A44" s="188">
        <v>44348</v>
      </c>
      <c r="B44" s="164"/>
      <c r="C44" s="164"/>
      <c r="D44" s="164">
        <v>223.57</v>
      </c>
      <c r="E44" s="236">
        <v>310.34100000000001</v>
      </c>
      <c r="F44" s="236">
        <v>482.32600000000002</v>
      </c>
      <c r="G44" s="236">
        <v>417.95100000000002</v>
      </c>
      <c r="H44" s="236">
        <v>319.92</v>
      </c>
      <c r="I44" s="236">
        <v>199.2</v>
      </c>
      <c r="J44" s="236">
        <v>138.75700000000001</v>
      </c>
      <c r="K44" s="236">
        <v>178.221</v>
      </c>
      <c r="L44" s="236">
        <v>313.82600000000002</v>
      </c>
      <c r="M44" s="236">
        <v>153.607</v>
      </c>
      <c r="N44" s="236">
        <v>377.30200000000002</v>
      </c>
      <c r="O44" s="236">
        <v>202.08199999999999</v>
      </c>
      <c r="P44" s="236">
        <v>434.36700000000002</v>
      </c>
      <c r="Q44" s="236">
        <v>51.832000000000001</v>
      </c>
      <c r="R44" s="236">
        <v>383.94200000000001</v>
      </c>
      <c r="S44" s="236">
        <v>192.45500000000001</v>
      </c>
      <c r="T44" s="236">
        <v>319.084</v>
      </c>
      <c r="U44" s="236">
        <v>43.279000000000003</v>
      </c>
      <c r="V44" s="236">
        <v>177.995</v>
      </c>
      <c r="W44" s="236">
        <v>24.619</v>
      </c>
      <c r="X44" s="236">
        <v>96.238</v>
      </c>
      <c r="Y44" s="236">
        <v>117.071</v>
      </c>
      <c r="Z44" s="236">
        <v>397.90100000000001</v>
      </c>
      <c r="AA44" s="236">
        <v>61.460999999999999</v>
      </c>
      <c r="AB44" s="236">
        <v>147.154</v>
      </c>
      <c r="AC44" s="236">
        <v>337.94799999999998</v>
      </c>
      <c r="AD44" s="236">
        <v>160.93100000000001</v>
      </c>
      <c r="AE44" s="237">
        <v>210.24199999999999</v>
      </c>
      <c r="AF44" s="236">
        <v>244.898</v>
      </c>
      <c r="AG44" s="236">
        <v>59.17</v>
      </c>
      <c r="AH44" s="236">
        <v>76.397999999999996</v>
      </c>
      <c r="AI44" s="211">
        <v>172.03100000000001</v>
      </c>
      <c r="AJ44" s="211">
        <v>210.85400000000001</v>
      </c>
      <c r="AK44" s="211">
        <v>110.104</v>
      </c>
      <c r="AL44" s="211">
        <v>278.38</v>
      </c>
      <c r="AM44" s="211">
        <v>394.74299999999999</v>
      </c>
    </row>
    <row r="45" spans="1:39" ht="15" x14ac:dyDescent="0.25">
      <c r="A45" s="188">
        <v>44378</v>
      </c>
      <c r="B45" s="164"/>
      <c r="C45" s="164"/>
      <c r="D45" s="164">
        <v>65.989999999999995</v>
      </c>
      <c r="E45" s="236">
        <v>75.385000000000005</v>
      </c>
      <c r="F45" s="236">
        <v>113.242</v>
      </c>
      <c r="G45" s="236">
        <v>157.446</v>
      </c>
      <c r="H45" s="236">
        <v>69.355999999999995</v>
      </c>
      <c r="I45" s="236">
        <v>39.814999999999998</v>
      </c>
      <c r="J45" s="236">
        <v>22.018000000000001</v>
      </c>
      <c r="K45" s="236">
        <v>58.01</v>
      </c>
      <c r="L45" s="236">
        <v>97.284999999999997</v>
      </c>
      <c r="M45" s="236">
        <v>43.680999999999997</v>
      </c>
      <c r="N45" s="236">
        <v>86.77</v>
      </c>
      <c r="O45" s="236">
        <v>25.385999999999999</v>
      </c>
      <c r="P45" s="236">
        <v>255.286</v>
      </c>
      <c r="Q45" s="236">
        <v>8.0749999999999993</v>
      </c>
      <c r="R45" s="236">
        <v>74.414000000000001</v>
      </c>
      <c r="S45" s="236">
        <v>62.354999999999997</v>
      </c>
      <c r="T45" s="236">
        <v>143.483</v>
      </c>
      <c r="U45" s="236">
        <v>0</v>
      </c>
      <c r="V45" s="236">
        <v>22.204000000000001</v>
      </c>
      <c r="W45" s="236">
        <v>17.524000000000001</v>
      </c>
      <c r="X45" s="236">
        <v>3.6059999999999999</v>
      </c>
      <c r="Y45" s="236">
        <v>15.442</v>
      </c>
      <c r="Z45" s="236">
        <v>102.446</v>
      </c>
      <c r="AA45" s="236">
        <v>27.376999999999999</v>
      </c>
      <c r="AB45" s="236">
        <v>22.524999999999999</v>
      </c>
      <c r="AC45" s="236">
        <v>71.516999999999996</v>
      </c>
      <c r="AD45" s="236">
        <v>25.553999999999998</v>
      </c>
      <c r="AE45" s="237">
        <v>30.713999999999999</v>
      </c>
      <c r="AF45" s="236">
        <v>45.942</v>
      </c>
      <c r="AG45" s="236">
        <v>11.095000000000001</v>
      </c>
      <c r="AH45" s="236">
        <v>31.445</v>
      </c>
      <c r="AI45" s="211">
        <v>17.622</v>
      </c>
      <c r="AJ45" s="211">
        <v>37.170999999999999</v>
      </c>
      <c r="AK45" s="211">
        <v>37.683999999999997</v>
      </c>
      <c r="AL45" s="211">
        <v>94.161000000000001</v>
      </c>
      <c r="AM45" s="211">
        <v>178.69</v>
      </c>
    </row>
    <row r="46" spans="1:39" ht="15" x14ac:dyDescent="0.25">
      <c r="A46" s="188">
        <v>44409</v>
      </c>
      <c r="B46" s="164"/>
      <c r="C46" s="164"/>
      <c r="D46" s="164">
        <v>45.09</v>
      </c>
      <c r="E46" s="236">
        <v>64.537999999999997</v>
      </c>
      <c r="F46" s="236">
        <v>41.225999999999999</v>
      </c>
      <c r="G46" s="236">
        <v>34.901000000000003</v>
      </c>
      <c r="H46" s="236">
        <v>36.335000000000001</v>
      </c>
      <c r="I46" s="236">
        <v>56.886000000000003</v>
      </c>
      <c r="J46" s="236">
        <v>26.885999999999999</v>
      </c>
      <c r="K46" s="236">
        <v>35.573999999999998</v>
      </c>
      <c r="L46" s="236">
        <v>39.765000000000001</v>
      </c>
      <c r="M46" s="236">
        <v>53.734999999999999</v>
      </c>
      <c r="N46" s="236">
        <v>76.364999999999995</v>
      </c>
      <c r="O46" s="236">
        <v>20.335000000000001</v>
      </c>
      <c r="P46" s="236">
        <v>73.105999999999995</v>
      </c>
      <c r="Q46" s="236">
        <v>3.589</v>
      </c>
      <c r="R46" s="236">
        <v>62.701000000000001</v>
      </c>
      <c r="S46" s="236">
        <v>26.411000000000001</v>
      </c>
      <c r="T46" s="236">
        <v>123.69</v>
      </c>
      <c r="U46" s="236">
        <v>1.9450000000000001</v>
      </c>
      <c r="V46" s="236">
        <v>40.225999999999999</v>
      </c>
      <c r="W46" s="236">
        <v>16.024999999999999</v>
      </c>
      <c r="X46" s="236">
        <v>21.774999999999999</v>
      </c>
      <c r="Y46" s="236">
        <v>4.5039999999999996</v>
      </c>
      <c r="Z46" s="236">
        <v>34.448999999999998</v>
      </c>
      <c r="AA46" s="236">
        <v>37.289000000000001</v>
      </c>
      <c r="AB46" s="236">
        <v>39.271000000000001</v>
      </c>
      <c r="AC46" s="236">
        <v>29.306000000000001</v>
      </c>
      <c r="AD46" s="236">
        <v>5.9059999999999997</v>
      </c>
      <c r="AE46" s="237">
        <v>37.325000000000003</v>
      </c>
      <c r="AF46" s="236">
        <v>15.007999999999999</v>
      </c>
      <c r="AG46" s="236">
        <v>17.716000000000001</v>
      </c>
      <c r="AH46" s="236">
        <v>31.038</v>
      </c>
      <c r="AI46" s="211">
        <v>12.023999999999999</v>
      </c>
      <c r="AJ46" s="211">
        <v>8.2669999999999995</v>
      </c>
      <c r="AK46" s="211">
        <v>25.327999999999999</v>
      </c>
      <c r="AL46" s="211">
        <v>64.311000000000007</v>
      </c>
      <c r="AM46" s="211">
        <v>52.901000000000003</v>
      </c>
    </row>
    <row r="47" spans="1:39" ht="15" x14ac:dyDescent="0.25">
      <c r="A47" s="188">
        <v>44440</v>
      </c>
      <c r="B47" s="164"/>
      <c r="C47" s="164"/>
      <c r="D47" s="164">
        <v>43.19</v>
      </c>
      <c r="E47" s="236">
        <v>42.914000000000001</v>
      </c>
      <c r="F47" s="236">
        <v>74.903999999999996</v>
      </c>
      <c r="G47" s="236">
        <v>57.4</v>
      </c>
      <c r="H47" s="236">
        <v>18.968</v>
      </c>
      <c r="I47" s="236">
        <v>36.749000000000002</v>
      </c>
      <c r="J47" s="236">
        <v>18.27</v>
      </c>
      <c r="K47" s="236">
        <v>29.6</v>
      </c>
      <c r="L47" s="236">
        <v>69.12</v>
      </c>
      <c r="M47" s="236">
        <v>38.042000000000002</v>
      </c>
      <c r="N47" s="236">
        <v>76.048000000000002</v>
      </c>
      <c r="O47" s="236">
        <v>41.753</v>
      </c>
      <c r="P47" s="236">
        <v>37.817999999999998</v>
      </c>
      <c r="Q47" s="236">
        <v>26.36</v>
      </c>
      <c r="R47" s="236">
        <v>91.941999999999993</v>
      </c>
      <c r="S47" s="236">
        <v>15.202999999999999</v>
      </c>
      <c r="T47" s="236">
        <v>77.129000000000005</v>
      </c>
      <c r="U47" s="236">
        <v>8.5779999999999994</v>
      </c>
      <c r="V47" s="236">
        <v>11.22</v>
      </c>
      <c r="W47" s="236">
        <v>23.782</v>
      </c>
      <c r="X47" s="236">
        <v>43.62</v>
      </c>
      <c r="Y47" s="236">
        <v>36.454999999999998</v>
      </c>
      <c r="Z47" s="236">
        <v>28.407</v>
      </c>
      <c r="AA47" s="236">
        <v>36.393000000000001</v>
      </c>
      <c r="AB47" s="236">
        <v>29.998000000000001</v>
      </c>
      <c r="AC47" s="236">
        <v>34.901000000000003</v>
      </c>
      <c r="AD47" s="236">
        <v>10.824999999999999</v>
      </c>
      <c r="AE47" s="237">
        <v>42.256999999999998</v>
      </c>
      <c r="AF47" s="236">
        <v>14.795999999999999</v>
      </c>
      <c r="AG47" s="236">
        <v>20.143999999999998</v>
      </c>
      <c r="AH47" s="236">
        <v>77.915000000000006</v>
      </c>
      <c r="AI47" s="211">
        <v>14.763999999999999</v>
      </c>
      <c r="AJ47" s="211">
        <v>9.7799999999999994</v>
      </c>
      <c r="AK47" s="211">
        <v>26.015999999999998</v>
      </c>
      <c r="AL47" s="211">
        <v>82.872</v>
      </c>
      <c r="AM47" s="211">
        <v>20.681999999999999</v>
      </c>
    </row>
    <row r="48" spans="1:39" ht="15" x14ac:dyDescent="0.25">
      <c r="A48" s="188">
        <v>44470</v>
      </c>
      <c r="B48" s="164"/>
      <c r="C48" s="164"/>
      <c r="D48" s="164">
        <v>46.89</v>
      </c>
      <c r="E48" s="236">
        <v>70.614000000000004</v>
      </c>
      <c r="F48" s="236">
        <v>110.723</v>
      </c>
      <c r="G48" s="236">
        <v>89.653000000000006</v>
      </c>
      <c r="H48" s="236">
        <v>20.678999999999998</v>
      </c>
      <c r="I48" s="236">
        <v>32.893000000000001</v>
      </c>
      <c r="J48" s="236">
        <v>34.773000000000003</v>
      </c>
      <c r="K48" s="236">
        <v>49.787999999999997</v>
      </c>
      <c r="L48" s="236">
        <v>22.690999999999999</v>
      </c>
      <c r="M48" s="236">
        <v>19.965</v>
      </c>
      <c r="N48" s="236">
        <v>33.171999999999997</v>
      </c>
      <c r="O48" s="236">
        <v>31.756</v>
      </c>
      <c r="P48" s="236">
        <v>35.195</v>
      </c>
      <c r="Q48" s="236">
        <v>29.43</v>
      </c>
      <c r="R48" s="236">
        <v>81.010000000000005</v>
      </c>
      <c r="S48" s="236">
        <v>45.77</v>
      </c>
      <c r="T48" s="236">
        <v>27.376000000000001</v>
      </c>
      <c r="U48" s="236">
        <v>32.04</v>
      </c>
      <c r="V48" s="236">
        <v>14.906000000000001</v>
      </c>
      <c r="W48" s="236">
        <v>22.786999999999999</v>
      </c>
      <c r="X48" s="236">
        <v>19.675999999999998</v>
      </c>
      <c r="Y48" s="236">
        <v>43.429000000000002</v>
      </c>
      <c r="Z48" s="236">
        <v>75.435000000000002</v>
      </c>
      <c r="AA48" s="236">
        <v>127.217</v>
      </c>
      <c r="AB48" s="236">
        <v>39.655999999999999</v>
      </c>
      <c r="AC48" s="236">
        <v>28.649000000000001</v>
      </c>
      <c r="AD48" s="236">
        <v>23.474</v>
      </c>
      <c r="AE48" s="237">
        <v>32.526000000000003</v>
      </c>
      <c r="AF48" s="236">
        <v>56.648000000000003</v>
      </c>
      <c r="AG48" s="236">
        <v>15.829000000000001</v>
      </c>
      <c r="AH48" s="236">
        <v>42.47</v>
      </c>
      <c r="AI48" s="211">
        <v>43.113999999999997</v>
      </c>
      <c r="AJ48" s="211">
        <v>12.992000000000001</v>
      </c>
      <c r="AK48" s="211">
        <v>63.646999999999998</v>
      </c>
      <c r="AL48" s="211">
        <v>45.59</v>
      </c>
      <c r="AM48" s="211">
        <v>50.375999999999998</v>
      </c>
    </row>
    <row r="49" spans="1:1005" ht="15" x14ac:dyDescent="0.25">
      <c r="A49" s="188">
        <v>44501</v>
      </c>
      <c r="B49" s="164"/>
      <c r="C49" s="164"/>
      <c r="D49" s="164">
        <v>33.51</v>
      </c>
      <c r="E49" s="236">
        <v>41.265000000000001</v>
      </c>
      <c r="F49" s="236">
        <v>53.74</v>
      </c>
      <c r="G49" s="236">
        <v>73.613</v>
      </c>
      <c r="H49" s="236">
        <v>49.043999999999997</v>
      </c>
      <c r="I49" s="236">
        <v>28.475999999999999</v>
      </c>
      <c r="J49" s="236">
        <v>22.341000000000001</v>
      </c>
      <c r="K49" s="236">
        <v>40.286000000000001</v>
      </c>
      <c r="L49" s="236">
        <v>37.927999999999997</v>
      </c>
      <c r="M49" s="236">
        <v>26.658999999999999</v>
      </c>
      <c r="N49" s="236">
        <v>32.984000000000002</v>
      </c>
      <c r="O49" s="236">
        <v>46.054000000000002</v>
      </c>
      <c r="P49" s="236">
        <v>28.17</v>
      </c>
      <c r="Q49" s="236">
        <v>31.053999999999998</v>
      </c>
      <c r="R49" s="236">
        <v>42.679000000000002</v>
      </c>
      <c r="S49" s="236">
        <v>63.225000000000001</v>
      </c>
      <c r="T49" s="236">
        <v>23.879000000000001</v>
      </c>
      <c r="U49" s="236">
        <v>26.632000000000001</v>
      </c>
      <c r="V49" s="236">
        <v>21.084</v>
      </c>
      <c r="W49" s="236">
        <v>25.036000000000001</v>
      </c>
      <c r="X49" s="236">
        <v>23.280999999999999</v>
      </c>
      <c r="Y49" s="236">
        <v>40.421999999999997</v>
      </c>
      <c r="Z49" s="236">
        <v>39.183</v>
      </c>
      <c r="AA49" s="236">
        <v>47.289000000000001</v>
      </c>
      <c r="AB49" s="236">
        <v>22.39</v>
      </c>
      <c r="AC49" s="236">
        <v>31.173999999999999</v>
      </c>
      <c r="AD49" s="236">
        <v>23.9</v>
      </c>
      <c r="AE49" s="237">
        <v>25.788</v>
      </c>
      <c r="AF49" s="236">
        <v>32.017000000000003</v>
      </c>
      <c r="AG49" s="236">
        <v>15.922000000000001</v>
      </c>
      <c r="AH49" s="236">
        <v>28.302</v>
      </c>
      <c r="AI49" s="211">
        <v>24.414000000000001</v>
      </c>
      <c r="AJ49" s="211">
        <v>21.173999999999999</v>
      </c>
      <c r="AK49" s="211">
        <v>29.975999999999999</v>
      </c>
      <c r="AL49" s="211">
        <v>38.44</v>
      </c>
      <c r="AM49" s="211">
        <v>30.376999999999999</v>
      </c>
    </row>
    <row r="50" spans="1:1005" ht="15" x14ac:dyDescent="0.25">
      <c r="A50" s="188">
        <v>44531</v>
      </c>
      <c r="B50" s="164"/>
      <c r="C50" s="164"/>
      <c r="D50" s="164">
        <v>25.07</v>
      </c>
      <c r="E50" s="236">
        <v>44.531999999999996</v>
      </c>
      <c r="F50" s="236">
        <v>36.149000000000001</v>
      </c>
      <c r="G50" s="236">
        <v>39.606999999999999</v>
      </c>
      <c r="H50" s="236">
        <v>27.582999999999998</v>
      </c>
      <c r="I50" s="236">
        <v>22.215</v>
      </c>
      <c r="J50" s="236">
        <v>18.518999999999998</v>
      </c>
      <c r="K50" s="236">
        <v>24.074000000000002</v>
      </c>
      <c r="L50" s="236">
        <v>25.081</v>
      </c>
      <c r="M50" s="236">
        <v>22.777000000000001</v>
      </c>
      <c r="N50" s="236">
        <v>29.021000000000001</v>
      </c>
      <c r="O50" s="236">
        <v>31.388999999999999</v>
      </c>
      <c r="P50" s="236">
        <v>25.658000000000001</v>
      </c>
      <c r="Q50" s="236">
        <v>28.827999999999999</v>
      </c>
      <c r="R50" s="236">
        <v>30.067</v>
      </c>
      <c r="S50" s="236">
        <v>40.902999999999999</v>
      </c>
      <c r="T50" s="236">
        <v>22.161000000000001</v>
      </c>
      <c r="U50" s="236">
        <v>18.146999999999998</v>
      </c>
      <c r="V50" s="236">
        <v>20.757000000000001</v>
      </c>
      <c r="W50" s="236">
        <v>14.451000000000001</v>
      </c>
      <c r="X50" s="236">
        <v>21.692</v>
      </c>
      <c r="Y50" s="236">
        <v>26.62</v>
      </c>
      <c r="Z50" s="236">
        <v>27.434000000000001</v>
      </c>
      <c r="AA50" s="236">
        <v>26.597000000000001</v>
      </c>
      <c r="AB50" s="236">
        <v>47.774999999999999</v>
      </c>
      <c r="AC50" s="236">
        <v>26.658000000000001</v>
      </c>
      <c r="AD50" s="236">
        <v>19.481000000000002</v>
      </c>
      <c r="AE50" s="237">
        <v>29.169</v>
      </c>
      <c r="AF50" s="236">
        <v>23.193000000000001</v>
      </c>
      <c r="AG50" s="236">
        <v>15.340999999999999</v>
      </c>
      <c r="AH50" s="236">
        <v>19.952000000000002</v>
      </c>
      <c r="AI50" s="211">
        <v>20.187000000000001</v>
      </c>
      <c r="AJ50" s="211">
        <v>21.134</v>
      </c>
      <c r="AK50" s="211">
        <v>17.97</v>
      </c>
      <c r="AL50" s="211">
        <v>28.702000000000002</v>
      </c>
      <c r="AM50" s="211">
        <v>25.983000000000001</v>
      </c>
    </row>
    <row r="51" spans="1:1005" ht="15" x14ac:dyDescent="0.25">
      <c r="A51" s="188">
        <v>44562</v>
      </c>
      <c r="B51" s="164"/>
      <c r="C51" s="164"/>
      <c r="D51" s="164">
        <v>21.92</v>
      </c>
      <c r="E51" s="236">
        <v>40.566000000000003</v>
      </c>
      <c r="F51" s="236">
        <v>32.878999999999998</v>
      </c>
      <c r="G51" s="236">
        <v>29.366</v>
      </c>
      <c r="H51" s="236">
        <v>21.113</v>
      </c>
      <c r="I51" s="236">
        <v>19.434000000000001</v>
      </c>
      <c r="J51" s="236">
        <v>17.262</v>
      </c>
      <c r="K51" s="236">
        <v>17.962</v>
      </c>
      <c r="L51" s="236">
        <v>19.907</v>
      </c>
      <c r="M51" s="236">
        <v>26.812000000000001</v>
      </c>
      <c r="N51" s="236">
        <v>25.277000000000001</v>
      </c>
      <c r="O51" s="236">
        <v>24.678000000000001</v>
      </c>
      <c r="P51" s="236">
        <v>23.803000000000001</v>
      </c>
      <c r="Q51" s="236">
        <v>23.471</v>
      </c>
      <c r="R51" s="236">
        <v>27.405000000000001</v>
      </c>
      <c r="S51" s="236">
        <v>25.631</v>
      </c>
      <c r="T51" s="236">
        <v>23.213999999999999</v>
      </c>
      <c r="U51" s="236">
        <v>16.951000000000001</v>
      </c>
      <c r="V51" s="236">
        <v>18.786999999999999</v>
      </c>
      <c r="W51" s="236">
        <v>12.368</v>
      </c>
      <c r="X51" s="236">
        <v>17.518999999999998</v>
      </c>
      <c r="Y51" s="236">
        <v>53.024000000000001</v>
      </c>
      <c r="Z51" s="236">
        <v>24.13</v>
      </c>
      <c r="AA51" s="236">
        <v>22.709</v>
      </c>
      <c r="AB51" s="236">
        <v>32.923999999999999</v>
      </c>
      <c r="AC51" s="236">
        <v>25.643999999999998</v>
      </c>
      <c r="AD51" s="236">
        <v>18.599</v>
      </c>
      <c r="AE51" s="237">
        <v>22.143999999999998</v>
      </c>
      <c r="AF51" s="236">
        <v>23.581</v>
      </c>
      <c r="AG51" s="236">
        <v>20.341999999999999</v>
      </c>
      <c r="AH51" s="236">
        <v>16.305</v>
      </c>
      <c r="AI51" s="211">
        <v>19.952999999999999</v>
      </c>
      <c r="AJ51" s="211">
        <v>17.591000000000001</v>
      </c>
      <c r="AK51" s="211">
        <v>15.076000000000001</v>
      </c>
      <c r="AL51" s="211">
        <v>25.875</v>
      </c>
      <c r="AM51" s="211">
        <v>22.077000000000002</v>
      </c>
    </row>
    <row r="52" spans="1:1005" ht="15" x14ac:dyDescent="0.25">
      <c r="A52" s="188">
        <v>44593</v>
      </c>
      <c r="B52" s="164"/>
      <c r="C52" s="164"/>
      <c r="D52" s="164">
        <v>30.25</v>
      </c>
      <c r="E52" s="236">
        <v>40.994</v>
      </c>
      <c r="F52" s="236">
        <v>63.033000000000001</v>
      </c>
      <c r="G52" s="236">
        <v>47.009</v>
      </c>
      <c r="H52" s="236">
        <v>22.49</v>
      </c>
      <c r="I52" s="236">
        <v>24.44</v>
      </c>
      <c r="J52" s="236">
        <v>16.402999999999999</v>
      </c>
      <c r="K52" s="236">
        <v>24.972999999999999</v>
      </c>
      <c r="L52" s="236">
        <v>29.341000000000001</v>
      </c>
      <c r="M52" s="236">
        <v>32.295000000000002</v>
      </c>
      <c r="N52" s="236">
        <v>30.105</v>
      </c>
      <c r="O52" s="236">
        <v>52.76</v>
      </c>
      <c r="P52" s="236">
        <v>33.65</v>
      </c>
      <c r="Q52" s="236">
        <v>25.574000000000002</v>
      </c>
      <c r="R52" s="236">
        <v>27.774000000000001</v>
      </c>
      <c r="S52" s="236">
        <v>29.824999999999999</v>
      </c>
      <c r="T52" s="236">
        <v>22.280999999999999</v>
      </c>
      <c r="U52" s="236">
        <v>20.756</v>
      </c>
      <c r="V52" s="236">
        <v>16.773</v>
      </c>
      <c r="W52" s="236">
        <v>15.428000000000001</v>
      </c>
      <c r="X52" s="236">
        <v>19.521000000000001</v>
      </c>
      <c r="Y52" s="236">
        <v>85.322999999999993</v>
      </c>
      <c r="Z52" s="236">
        <v>21.003</v>
      </c>
      <c r="AA52" s="236">
        <v>41.817</v>
      </c>
      <c r="AB52" s="236">
        <v>24.521999999999998</v>
      </c>
      <c r="AC52" s="236">
        <v>35.953000000000003</v>
      </c>
      <c r="AD52" s="236">
        <v>16.282</v>
      </c>
      <c r="AE52" s="237">
        <v>25.843</v>
      </c>
      <c r="AF52" s="236">
        <v>25.135000000000002</v>
      </c>
      <c r="AG52" s="236">
        <v>19.286999999999999</v>
      </c>
      <c r="AH52" s="236">
        <v>22.783000000000001</v>
      </c>
      <c r="AI52" s="211">
        <v>30.904</v>
      </c>
      <c r="AJ52" s="211">
        <v>15.388999999999999</v>
      </c>
      <c r="AK52" s="211">
        <v>16.576000000000001</v>
      </c>
      <c r="AL52" s="211">
        <v>29.048999999999999</v>
      </c>
      <c r="AM52" s="211">
        <v>23.643999999999998</v>
      </c>
    </row>
    <row r="53" spans="1:1005" ht="15" x14ac:dyDescent="0.25">
      <c r="A53" s="188">
        <v>44621</v>
      </c>
      <c r="B53" s="164"/>
      <c r="C53" s="164"/>
      <c r="D53" s="164">
        <v>92.34</v>
      </c>
      <c r="E53" s="236">
        <v>195.68299999999999</v>
      </c>
      <c r="F53" s="236">
        <v>144.124</v>
      </c>
      <c r="G53" s="236">
        <v>120.5</v>
      </c>
      <c r="H53" s="236">
        <v>60.587000000000003</v>
      </c>
      <c r="I53" s="236">
        <v>94.382000000000005</v>
      </c>
      <c r="J53" s="236">
        <v>41.356000000000002</v>
      </c>
      <c r="K53" s="236">
        <v>64.203999999999994</v>
      </c>
      <c r="L53" s="236">
        <v>89.653999999999996</v>
      </c>
      <c r="M53" s="236">
        <v>174.126</v>
      </c>
      <c r="N53" s="236">
        <v>75.596000000000004</v>
      </c>
      <c r="O53" s="236">
        <v>221.435</v>
      </c>
      <c r="P53" s="236">
        <v>44.511000000000003</v>
      </c>
      <c r="Q53" s="236">
        <v>155.578</v>
      </c>
      <c r="R53" s="236">
        <v>72.995999999999995</v>
      </c>
      <c r="S53" s="236">
        <v>54.801000000000002</v>
      </c>
      <c r="T53" s="236">
        <v>45.026000000000003</v>
      </c>
      <c r="U53" s="236">
        <v>71.233000000000004</v>
      </c>
      <c r="V53" s="236">
        <v>26.39</v>
      </c>
      <c r="W53" s="236">
        <v>43.106000000000002</v>
      </c>
      <c r="X53" s="236">
        <v>93.867999999999995</v>
      </c>
      <c r="Y53" s="236">
        <v>143.935</v>
      </c>
      <c r="Z53" s="236">
        <v>41.408999999999999</v>
      </c>
      <c r="AA53" s="236">
        <v>132.16999999999999</v>
      </c>
      <c r="AB53" s="236">
        <v>108.254</v>
      </c>
      <c r="AC53" s="236">
        <v>74.447999999999993</v>
      </c>
      <c r="AD53" s="236">
        <v>55.417999999999999</v>
      </c>
      <c r="AE53" s="237">
        <v>57.844999999999999</v>
      </c>
      <c r="AF53" s="236">
        <v>67.515000000000001</v>
      </c>
      <c r="AG53" s="236">
        <v>38.020000000000003</v>
      </c>
      <c r="AH53" s="236">
        <v>55.646000000000001</v>
      </c>
      <c r="AI53" s="211">
        <v>63.095999999999997</v>
      </c>
      <c r="AJ53" s="211">
        <v>29.535</v>
      </c>
      <c r="AK53" s="211">
        <v>76.128</v>
      </c>
      <c r="AL53" s="211">
        <v>79.034999999999997</v>
      </c>
      <c r="AM53" s="211">
        <v>79.918000000000006</v>
      </c>
    </row>
    <row r="54" spans="1:1005" ht="15" x14ac:dyDescent="0.25">
      <c r="A54" s="188">
        <v>44652</v>
      </c>
      <c r="B54" s="164"/>
      <c r="C54" s="164"/>
      <c r="D54" s="164">
        <v>170.42</v>
      </c>
      <c r="E54" s="236">
        <v>311.27999999999997</v>
      </c>
      <c r="F54" s="236">
        <v>312.42899999999997</v>
      </c>
      <c r="G54" s="236">
        <v>234.85400000000001</v>
      </c>
      <c r="H54" s="236">
        <v>96.022999999999996</v>
      </c>
      <c r="I54" s="236">
        <v>209.46899999999999</v>
      </c>
      <c r="J54" s="236">
        <v>116.09</v>
      </c>
      <c r="K54" s="236">
        <v>118.41800000000001</v>
      </c>
      <c r="L54" s="236">
        <v>226.57</v>
      </c>
      <c r="M54" s="236">
        <v>287.512</v>
      </c>
      <c r="N54" s="236">
        <v>173.78</v>
      </c>
      <c r="O54" s="236">
        <v>181.97800000000001</v>
      </c>
      <c r="P54" s="236">
        <v>78.114000000000004</v>
      </c>
      <c r="Q54" s="236">
        <v>198.73099999999999</v>
      </c>
      <c r="R54" s="236">
        <v>133.50299999999999</v>
      </c>
      <c r="S54" s="236">
        <v>109.833</v>
      </c>
      <c r="T54" s="236">
        <v>118.41500000000001</v>
      </c>
      <c r="U54" s="236">
        <v>185.39400000000001</v>
      </c>
      <c r="V54" s="236">
        <v>44.945999999999998</v>
      </c>
      <c r="W54" s="236">
        <v>56.341000000000001</v>
      </c>
      <c r="X54" s="236">
        <v>191.61199999999999</v>
      </c>
      <c r="Y54" s="236">
        <v>262.54199999999997</v>
      </c>
      <c r="Z54" s="236">
        <v>139.65799999999999</v>
      </c>
      <c r="AA54" s="236">
        <v>137.92400000000001</v>
      </c>
      <c r="AB54" s="236">
        <v>271.01499999999999</v>
      </c>
      <c r="AC54" s="236">
        <v>119.07</v>
      </c>
      <c r="AD54" s="236">
        <v>195.29599999999999</v>
      </c>
      <c r="AE54" s="237">
        <v>120.3</v>
      </c>
      <c r="AF54" s="236">
        <v>142.577</v>
      </c>
      <c r="AG54" s="236">
        <v>51.314</v>
      </c>
      <c r="AH54" s="236">
        <v>101.51</v>
      </c>
      <c r="AI54" s="211">
        <v>56.771000000000001</v>
      </c>
      <c r="AJ54" s="211">
        <v>67.441999999999993</v>
      </c>
      <c r="AK54" s="211">
        <v>118.36799999999999</v>
      </c>
      <c r="AL54" s="211">
        <v>138.39699999999999</v>
      </c>
      <c r="AM54" s="211">
        <v>139.25299999999999</v>
      </c>
    </row>
    <row r="55" spans="1:1005" ht="15" x14ac:dyDescent="0.25">
      <c r="A55" s="188">
        <v>44682</v>
      </c>
      <c r="B55" s="164"/>
      <c r="C55" s="164"/>
      <c r="D55" s="164">
        <v>277.11</v>
      </c>
      <c r="E55" s="236">
        <v>474.25700000000001</v>
      </c>
      <c r="F55" s="236">
        <v>322.5</v>
      </c>
      <c r="G55" s="236">
        <v>357.89299999999997</v>
      </c>
      <c r="H55" s="236">
        <v>141.309</v>
      </c>
      <c r="I55" s="236">
        <v>232.762</v>
      </c>
      <c r="J55" s="236">
        <v>203.60400000000001</v>
      </c>
      <c r="K55" s="236">
        <v>221.93100000000001</v>
      </c>
      <c r="L55" s="236">
        <v>309.24900000000002</v>
      </c>
      <c r="M55" s="236">
        <v>436.59</v>
      </c>
      <c r="N55" s="236">
        <v>291.25700000000001</v>
      </c>
      <c r="O55" s="236">
        <v>322.673</v>
      </c>
      <c r="P55" s="236">
        <v>182.56800000000001</v>
      </c>
      <c r="Q55" s="236">
        <v>385.66500000000002</v>
      </c>
      <c r="R55" s="236">
        <v>274.78399999999999</v>
      </c>
      <c r="S55" s="236">
        <v>269.94799999999998</v>
      </c>
      <c r="T55" s="236">
        <v>166.26599999999999</v>
      </c>
      <c r="U55" s="236">
        <v>420.13900000000001</v>
      </c>
      <c r="V55" s="236">
        <v>51.308999999999997</v>
      </c>
      <c r="W55" s="236">
        <v>140.71600000000001</v>
      </c>
      <c r="X55" s="236">
        <v>272.92099999999999</v>
      </c>
      <c r="Y55" s="236">
        <v>497.839</v>
      </c>
      <c r="Z55" s="236">
        <v>205.87799999999999</v>
      </c>
      <c r="AA55" s="236">
        <v>273.85300000000001</v>
      </c>
      <c r="AB55" s="236">
        <v>350.11200000000002</v>
      </c>
      <c r="AC55" s="236">
        <v>356.036</v>
      </c>
      <c r="AD55" s="236">
        <v>181.874</v>
      </c>
      <c r="AE55" s="237">
        <v>176.65600000000001</v>
      </c>
      <c r="AF55" s="236">
        <v>188.565</v>
      </c>
      <c r="AG55" s="236">
        <v>91.284999999999997</v>
      </c>
      <c r="AH55" s="236">
        <v>175.369</v>
      </c>
      <c r="AI55" s="211">
        <v>155.845</v>
      </c>
      <c r="AJ55" s="211">
        <v>136.75299999999999</v>
      </c>
      <c r="AK55" s="211">
        <v>273.94799999999998</v>
      </c>
      <c r="AL55" s="211">
        <v>284.43</v>
      </c>
      <c r="AM55" s="211">
        <v>386.99400000000003</v>
      </c>
    </row>
    <row r="56" spans="1:1005" ht="15" x14ac:dyDescent="0.25">
      <c r="A56" s="188">
        <v>44713</v>
      </c>
      <c r="B56" s="164"/>
      <c r="C56" s="164"/>
      <c r="D56" s="164">
        <v>223.57</v>
      </c>
      <c r="E56" s="236">
        <v>482.43099999999998</v>
      </c>
      <c r="F56" s="236">
        <v>418.036</v>
      </c>
      <c r="G56" s="236">
        <v>320.01400000000001</v>
      </c>
      <c r="H56" s="236">
        <v>201.696</v>
      </c>
      <c r="I56" s="236">
        <v>138.898</v>
      </c>
      <c r="J56" s="236">
        <v>178.42599999999999</v>
      </c>
      <c r="K56" s="236">
        <v>313.96600000000001</v>
      </c>
      <c r="L56" s="236">
        <v>158.017</v>
      </c>
      <c r="M56" s="236">
        <v>377.24700000000001</v>
      </c>
      <c r="N56" s="236">
        <v>202.13200000000001</v>
      </c>
      <c r="O56" s="236">
        <v>434.43099999999998</v>
      </c>
      <c r="P56" s="236">
        <v>52.423000000000002</v>
      </c>
      <c r="Q56" s="236">
        <v>383.98500000000001</v>
      </c>
      <c r="R56" s="236">
        <v>192.59800000000001</v>
      </c>
      <c r="S56" s="236">
        <v>319.11700000000002</v>
      </c>
      <c r="T56" s="236">
        <v>47.646000000000001</v>
      </c>
      <c r="U56" s="236">
        <v>178.07499999999999</v>
      </c>
      <c r="V56" s="236">
        <v>24.666</v>
      </c>
      <c r="W56" s="236">
        <v>96.162000000000006</v>
      </c>
      <c r="X56" s="236">
        <v>119.449</v>
      </c>
      <c r="Y56" s="236">
        <v>397.84399999999999</v>
      </c>
      <c r="Z56" s="236">
        <v>61.426000000000002</v>
      </c>
      <c r="AA56" s="236">
        <v>147.21299999999999</v>
      </c>
      <c r="AB56" s="236">
        <v>346.09800000000001</v>
      </c>
      <c r="AC56" s="236">
        <v>160.74700000000001</v>
      </c>
      <c r="AD56" s="236">
        <v>210.30699999999999</v>
      </c>
      <c r="AE56" s="237">
        <v>245.32599999999999</v>
      </c>
      <c r="AF56" s="236">
        <v>61.183999999999997</v>
      </c>
      <c r="AG56" s="236">
        <v>76.599000000000004</v>
      </c>
      <c r="AH56" s="236">
        <v>172.18299999999999</v>
      </c>
      <c r="AI56" s="211">
        <v>210.922</v>
      </c>
      <c r="AJ56" s="211">
        <v>113.46899999999999</v>
      </c>
      <c r="AK56" s="211">
        <v>278.45</v>
      </c>
      <c r="AL56" s="211">
        <v>394.70699999999999</v>
      </c>
      <c r="AM56" s="211">
        <v>310.27199999999999</v>
      </c>
    </row>
    <row r="57" spans="1:1005" ht="15" x14ac:dyDescent="0.25">
      <c r="A57" s="188">
        <v>44743</v>
      </c>
      <c r="B57" s="164"/>
      <c r="C57" s="164"/>
      <c r="D57" s="164">
        <v>65.989999999999995</v>
      </c>
      <c r="E57" s="236">
        <v>113.319</v>
      </c>
      <c r="F57" s="236">
        <v>157.53</v>
      </c>
      <c r="G57" s="236">
        <v>69.448999999999998</v>
      </c>
      <c r="H57" s="236">
        <v>43.279000000000003</v>
      </c>
      <c r="I57" s="236">
        <v>22.158000000000001</v>
      </c>
      <c r="J57" s="236">
        <v>58.271000000000001</v>
      </c>
      <c r="K57" s="236">
        <v>97.385000000000005</v>
      </c>
      <c r="L57" s="236">
        <v>44.494999999999997</v>
      </c>
      <c r="M57" s="236">
        <v>86.725999999999999</v>
      </c>
      <c r="N57" s="236">
        <v>25.434000000000001</v>
      </c>
      <c r="O57" s="236">
        <v>255.34800000000001</v>
      </c>
      <c r="P57" s="236">
        <v>10.125999999999999</v>
      </c>
      <c r="Q57" s="236">
        <v>74.459999999999994</v>
      </c>
      <c r="R57" s="236">
        <v>62.503</v>
      </c>
      <c r="S57" s="236">
        <v>143.46299999999999</v>
      </c>
      <c r="T57" s="236">
        <v>0</v>
      </c>
      <c r="U57" s="236">
        <v>22.271999999999998</v>
      </c>
      <c r="V57" s="236">
        <v>17.571999999999999</v>
      </c>
      <c r="W57" s="236">
        <v>3.552</v>
      </c>
      <c r="X57" s="236">
        <v>16.744</v>
      </c>
      <c r="Y57" s="236">
        <v>102.41</v>
      </c>
      <c r="Z57" s="236">
        <v>27.326000000000001</v>
      </c>
      <c r="AA57" s="236">
        <v>22.584</v>
      </c>
      <c r="AB57" s="236">
        <v>74.655000000000001</v>
      </c>
      <c r="AC57" s="236">
        <v>25.54</v>
      </c>
      <c r="AD57" s="236">
        <v>30.771000000000001</v>
      </c>
      <c r="AE57" s="237">
        <v>46.338999999999999</v>
      </c>
      <c r="AF57" s="236">
        <v>11.448</v>
      </c>
      <c r="AG57" s="236">
        <v>31.719000000000001</v>
      </c>
      <c r="AH57" s="236">
        <v>17.739999999999998</v>
      </c>
      <c r="AI57" s="211">
        <v>37.215000000000003</v>
      </c>
      <c r="AJ57" s="211">
        <v>38.229999999999997</v>
      </c>
      <c r="AK57" s="211">
        <v>94.174000000000007</v>
      </c>
      <c r="AL57" s="211">
        <v>178.65799999999999</v>
      </c>
      <c r="AM57" s="211">
        <v>75.323999999999998</v>
      </c>
    </row>
    <row r="58" spans="1:1005" ht="15" x14ac:dyDescent="0.25">
      <c r="A58" s="188">
        <v>44774</v>
      </c>
      <c r="B58" s="164"/>
      <c r="C58" s="164"/>
      <c r="D58" s="164">
        <v>45.09</v>
      </c>
      <c r="E58" s="236">
        <v>41.298999999999999</v>
      </c>
      <c r="F58" s="236">
        <v>34.978000000000002</v>
      </c>
      <c r="G58" s="236">
        <v>36.426000000000002</v>
      </c>
      <c r="H58" s="236">
        <v>56.546999999999997</v>
      </c>
      <c r="I58" s="236">
        <v>27.053000000000001</v>
      </c>
      <c r="J58" s="236">
        <v>35.826000000000001</v>
      </c>
      <c r="K58" s="236">
        <v>39.872999999999998</v>
      </c>
      <c r="L58" s="236">
        <v>52.826000000000001</v>
      </c>
      <c r="M58" s="236">
        <v>76.316000000000003</v>
      </c>
      <c r="N58" s="236">
        <v>20.39</v>
      </c>
      <c r="O58" s="236">
        <v>73.174000000000007</v>
      </c>
      <c r="P58" s="236">
        <v>3.6469999999999998</v>
      </c>
      <c r="Q58" s="236">
        <v>62.752000000000002</v>
      </c>
      <c r="R58" s="236">
        <v>26.547999999999998</v>
      </c>
      <c r="S58" s="236">
        <v>123.68600000000001</v>
      </c>
      <c r="T58" s="236">
        <v>1.8420000000000001</v>
      </c>
      <c r="U58" s="236">
        <v>40.311</v>
      </c>
      <c r="V58" s="236">
        <v>16.068999999999999</v>
      </c>
      <c r="W58" s="236">
        <v>21.704999999999998</v>
      </c>
      <c r="X58" s="236">
        <v>5.0250000000000004</v>
      </c>
      <c r="Y58" s="236">
        <v>34.405999999999999</v>
      </c>
      <c r="Z58" s="236">
        <v>37.234000000000002</v>
      </c>
      <c r="AA58" s="236">
        <v>39.341000000000001</v>
      </c>
      <c r="AB58" s="236">
        <v>30.777000000000001</v>
      </c>
      <c r="AC58" s="236">
        <v>5.8920000000000003</v>
      </c>
      <c r="AD58" s="236">
        <v>37.386000000000003</v>
      </c>
      <c r="AE58" s="237">
        <v>15.385999999999999</v>
      </c>
      <c r="AF58" s="236">
        <v>17.681999999999999</v>
      </c>
      <c r="AG58" s="236">
        <v>31.285</v>
      </c>
      <c r="AH58" s="236">
        <v>12.141</v>
      </c>
      <c r="AI58" s="211">
        <v>8.3049999999999997</v>
      </c>
      <c r="AJ58" s="211">
        <v>25.254999999999999</v>
      </c>
      <c r="AK58" s="211">
        <v>64.319999999999993</v>
      </c>
      <c r="AL58" s="211">
        <v>52.872999999999998</v>
      </c>
      <c r="AM58" s="211">
        <v>64.472999999999999</v>
      </c>
    </row>
    <row r="59" spans="1:1005" ht="15" x14ac:dyDescent="0.25">
      <c r="A59" s="188">
        <v>44805</v>
      </c>
      <c r="B59" s="164"/>
      <c r="C59" s="164"/>
      <c r="D59" s="164">
        <v>43.19</v>
      </c>
      <c r="E59" s="236">
        <v>74.980999999999995</v>
      </c>
      <c r="F59" s="236">
        <v>57.485999999999997</v>
      </c>
      <c r="G59" s="236">
        <v>19.05</v>
      </c>
      <c r="H59" s="236">
        <v>37.151000000000003</v>
      </c>
      <c r="I59" s="236">
        <v>18.393000000000001</v>
      </c>
      <c r="J59" s="236">
        <v>29.815000000000001</v>
      </c>
      <c r="K59" s="236">
        <v>69.239000000000004</v>
      </c>
      <c r="L59" s="236">
        <v>39.642000000000003</v>
      </c>
      <c r="M59" s="236">
        <v>76</v>
      </c>
      <c r="N59" s="236">
        <v>41.802</v>
      </c>
      <c r="O59" s="236">
        <v>37.878999999999998</v>
      </c>
      <c r="P59" s="236">
        <v>26.366</v>
      </c>
      <c r="Q59" s="236">
        <v>91.998000000000005</v>
      </c>
      <c r="R59" s="236">
        <v>15.317</v>
      </c>
      <c r="S59" s="236">
        <v>77.128</v>
      </c>
      <c r="T59" s="236">
        <v>8.7289999999999992</v>
      </c>
      <c r="U59" s="236">
        <v>11.282999999999999</v>
      </c>
      <c r="V59" s="236">
        <v>23.835999999999999</v>
      </c>
      <c r="W59" s="236">
        <v>43.530999999999999</v>
      </c>
      <c r="X59" s="236">
        <v>34.616999999999997</v>
      </c>
      <c r="Y59" s="236">
        <v>28.367000000000001</v>
      </c>
      <c r="Z59" s="236">
        <v>36.353999999999999</v>
      </c>
      <c r="AA59" s="236">
        <v>30.056000000000001</v>
      </c>
      <c r="AB59" s="236">
        <v>35.338999999999999</v>
      </c>
      <c r="AC59" s="236">
        <v>10.811999999999999</v>
      </c>
      <c r="AD59" s="236">
        <v>42.302999999999997</v>
      </c>
      <c r="AE59" s="237">
        <v>15.146000000000001</v>
      </c>
      <c r="AF59" s="236">
        <v>20.207000000000001</v>
      </c>
      <c r="AG59" s="236">
        <v>78.292000000000002</v>
      </c>
      <c r="AH59" s="236">
        <v>14.872999999999999</v>
      </c>
      <c r="AI59" s="211">
        <v>9.8190000000000008</v>
      </c>
      <c r="AJ59" s="211">
        <v>26.622</v>
      </c>
      <c r="AK59" s="211">
        <v>82.888999999999996</v>
      </c>
      <c r="AL59" s="211">
        <v>20.654</v>
      </c>
      <c r="AM59" s="211">
        <v>42.86</v>
      </c>
    </row>
    <row r="60" spans="1:1005" ht="15" x14ac:dyDescent="0.25">
      <c r="A60" s="188">
        <v>44835</v>
      </c>
      <c r="B60" s="164"/>
      <c r="C60" s="164"/>
      <c r="D60" s="164">
        <v>46.89</v>
      </c>
      <c r="E60" s="236">
        <v>110.78700000000001</v>
      </c>
      <c r="F60" s="236">
        <v>89.772999999999996</v>
      </c>
      <c r="G60" s="236">
        <v>20.76</v>
      </c>
      <c r="H60" s="236">
        <v>33.83</v>
      </c>
      <c r="I60" s="236">
        <v>34.911000000000001</v>
      </c>
      <c r="J60" s="236">
        <v>50.01</v>
      </c>
      <c r="K60" s="236">
        <v>22.751999999999999</v>
      </c>
      <c r="L60" s="236">
        <v>20.044</v>
      </c>
      <c r="M60" s="236">
        <v>33.143000000000001</v>
      </c>
      <c r="N60" s="236">
        <v>31.803000000000001</v>
      </c>
      <c r="O60" s="236">
        <v>35.244</v>
      </c>
      <c r="P60" s="236">
        <v>29.901</v>
      </c>
      <c r="Q60" s="236">
        <v>81.055999999999997</v>
      </c>
      <c r="R60" s="236">
        <v>45.956000000000003</v>
      </c>
      <c r="S60" s="236">
        <v>27.396000000000001</v>
      </c>
      <c r="T60" s="236">
        <v>31.948</v>
      </c>
      <c r="U60" s="236">
        <v>14.965</v>
      </c>
      <c r="V60" s="236">
        <v>22.834</v>
      </c>
      <c r="W60" s="236">
        <v>19.614000000000001</v>
      </c>
      <c r="X60" s="236">
        <v>44.68</v>
      </c>
      <c r="Y60" s="236">
        <v>75.39</v>
      </c>
      <c r="Z60" s="236">
        <v>127.142</v>
      </c>
      <c r="AA60" s="236">
        <v>39.713000000000001</v>
      </c>
      <c r="AB60" s="236">
        <v>28.556000000000001</v>
      </c>
      <c r="AC60" s="236">
        <v>23.459</v>
      </c>
      <c r="AD60" s="236">
        <v>32.567999999999998</v>
      </c>
      <c r="AE60" s="237">
        <v>57.194000000000003</v>
      </c>
      <c r="AF60" s="236">
        <v>15.957000000000001</v>
      </c>
      <c r="AG60" s="236">
        <v>42.707000000000001</v>
      </c>
      <c r="AH60" s="236">
        <v>43.24</v>
      </c>
      <c r="AI60" s="211">
        <v>13.029</v>
      </c>
      <c r="AJ60" s="211">
        <v>63.764000000000003</v>
      </c>
      <c r="AK60" s="211">
        <v>45.597000000000001</v>
      </c>
      <c r="AL60" s="211">
        <v>50.344000000000001</v>
      </c>
      <c r="AM60" s="211">
        <v>70.540000000000006</v>
      </c>
    </row>
    <row r="61" spans="1:1005" ht="15" x14ac:dyDescent="0.25">
      <c r="A61" s="188">
        <v>44866</v>
      </c>
      <c r="B61" s="164"/>
      <c r="C61" s="164"/>
      <c r="D61" s="164">
        <v>33.51</v>
      </c>
      <c r="E61" s="236">
        <v>53.802</v>
      </c>
      <c r="F61" s="236">
        <v>73.721999999999994</v>
      </c>
      <c r="G61" s="236">
        <v>49.155000000000001</v>
      </c>
      <c r="H61" s="236">
        <v>29.202999999999999</v>
      </c>
      <c r="I61" s="236">
        <v>22.442</v>
      </c>
      <c r="J61" s="236">
        <v>40.482999999999997</v>
      </c>
      <c r="K61" s="236">
        <v>38.058</v>
      </c>
      <c r="L61" s="236">
        <v>27.048999999999999</v>
      </c>
      <c r="M61" s="236">
        <v>32.957000000000001</v>
      </c>
      <c r="N61" s="236">
        <v>46.116</v>
      </c>
      <c r="O61" s="236">
        <v>28.215</v>
      </c>
      <c r="P61" s="236">
        <v>31.16</v>
      </c>
      <c r="Q61" s="236">
        <v>42.713000000000001</v>
      </c>
      <c r="R61" s="236">
        <v>63.463000000000001</v>
      </c>
      <c r="S61" s="236">
        <v>23.896999999999998</v>
      </c>
      <c r="T61" s="236">
        <v>27.879000000000001</v>
      </c>
      <c r="U61" s="236">
        <v>21.138000000000002</v>
      </c>
      <c r="V61" s="236">
        <v>25.119</v>
      </c>
      <c r="W61" s="236">
        <v>23.222000000000001</v>
      </c>
      <c r="X61" s="236">
        <v>41.677</v>
      </c>
      <c r="Y61" s="236">
        <v>39.155000000000001</v>
      </c>
      <c r="Z61" s="236">
        <v>47.258000000000003</v>
      </c>
      <c r="AA61" s="236">
        <v>22.44</v>
      </c>
      <c r="AB61" s="236">
        <v>31.677</v>
      </c>
      <c r="AC61" s="236">
        <v>23.888000000000002</v>
      </c>
      <c r="AD61" s="236">
        <v>25.83</v>
      </c>
      <c r="AE61" s="237">
        <v>32.348999999999997</v>
      </c>
      <c r="AF61" s="236">
        <v>15.993</v>
      </c>
      <c r="AG61" s="236">
        <v>28.526</v>
      </c>
      <c r="AH61" s="236">
        <v>24.507999999999999</v>
      </c>
      <c r="AI61" s="211">
        <v>21.21</v>
      </c>
      <c r="AJ61" s="211">
        <v>30.745999999999999</v>
      </c>
      <c r="AK61" s="211">
        <v>38.44</v>
      </c>
      <c r="AL61" s="211">
        <v>30.352</v>
      </c>
      <c r="AM61" s="211">
        <v>41.198</v>
      </c>
    </row>
    <row r="62" spans="1:1005" ht="15" x14ac:dyDescent="0.25">
      <c r="A62" s="188">
        <v>44896</v>
      </c>
      <c r="B62" s="164"/>
      <c r="C62" s="164"/>
      <c r="D62" s="164">
        <v>25.07</v>
      </c>
      <c r="E62" s="236">
        <v>36.215000000000003</v>
      </c>
      <c r="F62" s="236">
        <v>39.676000000000002</v>
      </c>
      <c r="G62" s="236">
        <v>27.655000000000001</v>
      </c>
      <c r="H62" s="236">
        <v>22.488</v>
      </c>
      <c r="I62" s="236">
        <v>18.614999999999998</v>
      </c>
      <c r="J62" s="236">
        <v>24.231999999999999</v>
      </c>
      <c r="K62" s="236">
        <v>25.164000000000001</v>
      </c>
      <c r="L62" s="236">
        <v>22.751999999999999</v>
      </c>
      <c r="M62" s="236">
        <v>28.992000000000001</v>
      </c>
      <c r="N62" s="236">
        <v>31.443000000000001</v>
      </c>
      <c r="O62" s="236">
        <v>25.706</v>
      </c>
      <c r="P62" s="236">
        <v>29.550999999999998</v>
      </c>
      <c r="Q62" s="236">
        <v>30.100999999999999</v>
      </c>
      <c r="R62" s="236">
        <v>41.058</v>
      </c>
      <c r="S62" s="236">
        <v>22.18</v>
      </c>
      <c r="T62" s="236">
        <v>18.577999999999999</v>
      </c>
      <c r="U62" s="236">
        <v>20.809000000000001</v>
      </c>
      <c r="V62" s="236">
        <v>14.507</v>
      </c>
      <c r="W62" s="236">
        <v>21.63</v>
      </c>
      <c r="X62" s="236">
        <v>25.581</v>
      </c>
      <c r="Y62" s="236">
        <v>27.405999999999999</v>
      </c>
      <c r="Z62" s="236">
        <v>26.567</v>
      </c>
      <c r="AA62" s="236">
        <v>47.872999999999998</v>
      </c>
      <c r="AB62" s="236">
        <v>27.14</v>
      </c>
      <c r="AC62" s="236">
        <v>19.469000000000001</v>
      </c>
      <c r="AD62" s="236">
        <v>29.221</v>
      </c>
      <c r="AE62" s="237">
        <v>23.483000000000001</v>
      </c>
      <c r="AF62" s="236">
        <v>15.467000000000001</v>
      </c>
      <c r="AG62" s="236">
        <v>20.157</v>
      </c>
      <c r="AH62" s="236">
        <v>20.279</v>
      </c>
      <c r="AI62" s="211">
        <v>21.17</v>
      </c>
      <c r="AJ62" s="211">
        <v>18.071000000000002</v>
      </c>
      <c r="AK62" s="211">
        <v>28.696000000000002</v>
      </c>
      <c r="AL62" s="211">
        <v>25.959</v>
      </c>
      <c r="AM62" s="211">
        <v>44.463000000000001</v>
      </c>
    </row>
    <row r="63" spans="1:1005" ht="15" x14ac:dyDescent="0.25">
      <c r="A63" s="188">
        <v>44927</v>
      </c>
      <c r="B63" s="164"/>
      <c r="C63" s="164"/>
      <c r="D63" s="164">
        <v>21.92</v>
      </c>
      <c r="E63" s="236">
        <v>32.96</v>
      </c>
      <c r="F63" s="236">
        <v>29.420999999999999</v>
      </c>
      <c r="G63" s="236">
        <v>21.177</v>
      </c>
      <c r="H63" s="236">
        <v>19.614000000000001</v>
      </c>
      <c r="I63" s="236">
        <v>17.373000000000001</v>
      </c>
      <c r="J63" s="236">
        <v>18.096</v>
      </c>
      <c r="K63" s="236">
        <v>19.966000000000001</v>
      </c>
      <c r="L63" s="236">
        <v>26.937000000000001</v>
      </c>
      <c r="M63" s="236">
        <v>25.251999999999999</v>
      </c>
      <c r="N63" s="236">
        <v>24.718</v>
      </c>
      <c r="O63" s="236">
        <v>23.849</v>
      </c>
      <c r="P63" s="236">
        <v>23.806999999999999</v>
      </c>
      <c r="Q63" s="236">
        <v>27.439</v>
      </c>
      <c r="R63" s="236">
        <v>25.728000000000002</v>
      </c>
      <c r="S63" s="236">
        <v>23.227</v>
      </c>
      <c r="T63" s="236">
        <v>17.251000000000001</v>
      </c>
      <c r="U63" s="236">
        <v>18.837</v>
      </c>
      <c r="V63" s="236">
        <v>12.423999999999999</v>
      </c>
      <c r="W63" s="236">
        <v>17.459</v>
      </c>
      <c r="X63" s="236">
        <v>54.465000000000003</v>
      </c>
      <c r="Y63" s="236">
        <v>24.105</v>
      </c>
      <c r="Z63" s="236">
        <v>22.678000000000001</v>
      </c>
      <c r="AA63" s="236">
        <v>32.997999999999998</v>
      </c>
      <c r="AB63" s="236">
        <v>25.657</v>
      </c>
      <c r="AC63" s="236">
        <v>18.587</v>
      </c>
      <c r="AD63" s="236">
        <v>22.187000000000001</v>
      </c>
      <c r="AE63" s="237">
        <v>23.879000000000001</v>
      </c>
      <c r="AF63" s="236">
        <v>20.079000000000001</v>
      </c>
      <c r="AG63" s="236">
        <v>16.456</v>
      </c>
      <c r="AH63" s="236">
        <v>20.050999999999998</v>
      </c>
      <c r="AI63" s="211">
        <v>17.623000000000001</v>
      </c>
      <c r="AJ63" s="211">
        <v>15.368</v>
      </c>
      <c r="AK63" s="211">
        <v>25.863</v>
      </c>
      <c r="AL63" s="211">
        <v>22.056000000000001</v>
      </c>
      <c r="AM63" s="211">
        <v>40.5</v>
      </c>
    </row>
    <row r="64" spans="1:1005" ht="15" x14ac:dyDescent="0.25">
      <c r="A64" s="188">
        <v>44958</v>
      </c>
      <c r="B64" s="164"/>
      <c r="C64" s="164"/>
      <c r="D64" s="164">
        <v>30.25</v>
      </c>
      <c r="E64" s="236">
        <v>63.033000000000001</v>
      </c>
      <c r="F64" s="236">
        <v>47.009</v>
      </c>
      <c r="G64" s="236">
        <v>22.49</v>
      </c>
      <c r="H64" s="236">
        <v>24.44</v>
      </c>
      <c r="I64" s="236">
        <v>16.402999999999999</v>
      </c>
      <c r="J64" s="236">
        <v>24.972999999999999</v>
      </c>
      <c r="K64" s="236">
        <v>29.341000000000001</v>
      </c>
      <c r="L64" s="236">
        <v>32.295000000000002</v>
      </c>
      <c r="M64" s="236">
        <v>30.105</v>
      </c>
      <c r="N64" s="236">
        <v>52.76</v>
      </c>
      <c r="O64" s="236">
        <v>33.65</v>
      </c>
      <c r="P64" s="236">
        <v>25.574000000000002</v>
      </c>
      <c r="Q64" s="236">
        <v>27.774000000000001</v>
      </c>
      <c r="R64" s="236">
        <v>29.824999999999999</v>
      </c>
      <c r="S64" s="236">
        <v>22.280999999999999</v>
      </c>
      <c r="T64" s="236">
        <v>20.756</v>
      </c>
      <c r="U64" s="236">
        <v>16.773</v>
      </c>
      <c r="V64" s="236">
        <v>15.428000000000001</v>
      </c>
      <c r="W64" s="236">
        <v>19.521000000000001</v>
      </c>
      <c r="X64" s="236">
        <v>85.322999999999993</v>
      </c>
      <c r="Y64" s="236">
        <v>21.003</v>
      </c>
      <c r="Z64" s="236">
        <v>41.817</v>
      </c>
      <c r="AA64" s="236">
        <v>24.521999999999998</v>
      </c>
      <c r="AB64" s="236">
        <v>35.953000000000003</v>
      </c>
      <c r="AC64" s="236">
        <v>16.282</v>
      </c>
      <c r="AD64" s="236">
        <v>25.843</v>
      </c>
      <c r="AE64" s="237">
        <v>25.135000000000002</v>
      </c>
      <c r="AF64" s="236">
        <v>19.286999999999999</v>
      </c>
      <c r="AG64" s="236">
        <v>22.783000000000001</v>
      </c>
      <c r="AH64" s="236">
        <v>30.904</v>
      </c>
      <c r="AI64" s="211">
        <v>15.388999999999999</v>
      </c>
      <c r="AJ64" s="211">
        <v>16.576000000000001</v>
      </c>
      <c r="AK64" s="211">
        <v>29.048999999999999</v>
      </c>
      <c r="AL64" s="211">
        <v>23.643999999999998</v>
      </c>
      <c r="AM64" s="211">
        <v>23.643999999999998</v>
      </c>
      <c r="ALQ64" s="211" t="e">
        <v>#N/A</v>
      </c>
    </row>
    <row r="65" spans="1:1005" ht="15" x14ac:dyDescent="0.25">
      <c r="A65" s="188">
        <v>44986</v>
      </c>
      <c r="B65" s="164"/>
      <c r="C65" s="164"/>
      <c r="D65" s="164">
        <v>92.34</v>
      </c>
      <c r="E65" s="236">
        <v>144.124</v>
      </c>
      <c r="F65" s="236">
        <v>120.5</v>
      </c>
      <c r="G65" s="236">
        <v>60.587000000000003</v>
      </c>
      <c r="H65" s="236">
        <v>94.382000000000005</v>
      </c>
      <c r="I65" s="236">
        <v>41.356000000000002</v>
      </c>
      <c r="J65" s="236">
        <v>64.203999999999994</v>
      </c>
      <c r="K65" s="236">
        <v>89.653999999999996</v>
      </c>
      <c r="L65" s="236">
        <v>174.126</v>
      </c>
      <c r="M65" s="236">
        <v>75.596000000000004</v>
      </c>
      <c r="N65" s="236">
        <v>221.435</v>
      </c>
      <c r="O65" s="236">
        <v>44.511000000000003</v>
      </c>
      <c r="P65" s="236">
        <v>155.578</v>
      </c>
      <c r="Q65" s="236">
        <v>72.995999999999995</v>
      </c>
      <c r="R65" s="236">
        <v>54.801000000000002</v>
      </c>
      <c r="S65" s="236">
        <v>45.026000000000003</v>
      </c>
      <c r="T65" s="236">
        <v>71.233000000000004</v>
      </c>
      <c r="U65" s="236">
        <v>26.39</v>
      </c>
      <c r="V65" s="236">
        <v>43.106000000000002</v>
      </c>
      <c r="W65" s="236">
        <v>93.867999999999995</v>
      </c>
      <c r="X65" s="236">
        <v>143.935</v>
      </c>
      <c r="Y65" s="236">
        <v>41.408999999999999</v>
      </c>
      <c r="Z65" s="236">
        <v>132.16999999999999</v>
      </c>
      <c r="AA65" s="236">
        <v>108.254</v>
      </c>
      <c r="AB65" s="236">
        <v>74.447999999999993</v>
      </c>
      <c r="AC65" s="236">
        <v>55.417999999999999</v>
      </c>
      <c r="AD65" s="236">
        <v>57.844999999999999</v>
      </c>
      <c r="AE65" s="237">
        <v>67.515000000000001</v>
      </c>
      <c r="AF65" s="236">
        <v>38.020000000000003</v>
      </c>
      <c r="AG65" s="236">
        <v>55.646000000000001</v>
      </c>
      <c r="AH65" s="236">
        <v>63.095999999999997</v>
      </c>
      <c r="AI65" s="211">
        <v>29.535</v>
      </c>
      <c r="AJ65" s="211">
        <v>76.128</v>
      </c>
      <c r="AK65" s="211">
        <v>79.034999999999997</v>
      </c>
      <c r="AL65" s="211">
        <v>79.918000000000006</v>
      </c>
      <c r="AM65" s="211">
        <v>79.918000000000006</v>
      </c>
      <c r="ALQ65" s="211" t="e">
        <v>#N/A</v>
      </c>
    </row>
    <row r="66" spans="1:1005" ht="15" x14ac:dyDescent="0.25">
      <c r="A66" s="188">
        <v>45017</v>
      </c>
      <c r="B66" s="164"/>
      <c r="C66" s="164"/>
      <c r="D66" s="164">
        <v>170.42</v>
      </c>
      <c r="E66" s="236">
        <v>312.42899999999997</v>
      </c>
      <c r="F66" s="236">
        <v>234.85400000000001</v>
      </c>
      <c r="G66" s="236">
        <v>96.022999999999996</v>
      </c>
      <c r="H66" s="236">
        <v>209.46899999999999</v>
      </c>
      <c r="I66" s="236">
        <v>116.09</v>
      </c>
      <c r="J66" s="236">
        <v>118.41800000000001</v>
      </c>
      <c r="K66" s="236">
        <v>226.57</v>
      </c>
      <c r="L66" s="236">
        <v>287.512</v>
      </c>
      <c r="M66" s="236">
        <v>173.78</v>
      </c>
      <c r="N66" s="236">
        <v>181.97800000000001</v>
      </c>
      <c r="O66" s="236">
        <v>78.114000000000004</v>
      </c>
      <c r="P66" s="236">
        <v>198.73099999999999</v>
      </c>
      <c r="Q66" s="236">
        <v>133.50299999999999</v>
      </c>
      <c r="R66" s="236">
        <v>109.833</v>
      </c>
      <c r="S66" s="236">
        <v>118.41500000000001</v>
      </c>
      <c r="T66" s="236">
        <v>185.39400000000001</v>
      </c>
      <c r="U66" s="236">
        <v>44.945999999999998</v>
      </c>
      <c r="V66" s="236">
        <v>56.341000000000001</v>
      </c>
      <c r="W66" s="236">
        <v>191.61199999999999</v>
      </c>
      <c r="X66" s="236">
        <v>262.54199999999997</v>
      </c>
      <c r="Y66" s="236">
        <v>139.65799999999999</v>
      </c>
      <c r="Z66" s="236">
        <v>137.92400000000001</v>
      </c>
      <c r="AA66" s="236">
        <v>271.01499999999999</v>
      </c>
      <c r="AB66" s="236">
        <v>119.07</v>
      </c>
      <c r="AC66" s="236">
        <v>195.29599999999999</v>
      </c>
      <c r="AD66" s="236">
        <v>120.3</v>
      </c>
      <c r="AE66" s="237">
        <v>142.577</v>
      </c>
      <c r="AF66" s="236">
        <v>51.314</v>
      </c>
      <c r="AG66" s="236">
        <v>101.51</v>
      </c>
      <c r="AH66" s="236">
        <v>56.771000000000001</v>
      </c>
      <c r="AI66" s="211">
        <v>67.441999999999993</v>
      </c>
      <c r="AJ66" s="211">
        <v>118.36799999999999</v>
      </c>
      <c r="AK66" s="211">
        <v>138.39699999999999</v>
      </c>
      <c r="AL66" s="211">
        <v>139.25299999999999</v>
      </c>
      <c r="AM66" s="211">
        <v>139.25299999999999</v>
      </c>
      <c r="ALQ66" s="211" t="e">
        <v>#N/A</v>
      </c>
    </row>
    <row r="67" spans="1:1005" ht="15" x14ac:dyDescent="0.25">
      <c r="A67" s="188">
        <v>45047</v>
      </c>
      <c r="B67" s="164"/>
      <c r="C67" s="164"/>
      <c r="D67" s="164">
        <v>277.11</v>
      </c>
      <c r="E67" s="236">
        <v>322.5</v>
      </c>
      <c r="F67" s="236">
        <v>357.89299999999997</v>
      </c>
      <c r="G67" s="236">
        <v>141.309</v>
      </c>
      <c r="H67" s="236">
        <v>232.762</v>
      </c>
      <c r="I67" s="236">
        <v>203.60400000000001</v>
      </c>
      <c r="J67" s="236">
        <v>221.93100000000001</v>
      </c>
      <c r="K67" s="236">
        <v>309.24900000000002</v>
      </c>
      <c r="L67" s="236">
        <v>436.59</v>
      </c>
      <c r="M67" s="236">
        <v>291.25700000000001</v>
      </c>
      <c r="N67" s="236">
        <v>322.673</v>
      </c>
      <c r="O67" s="236">
        <v>182.56800000000001</v>
      </c>
      <c r="P67" s="236">
        <v>385.66500000000002</v>
      </c>
      <c r="Q67" s="236">
        <v>274.78399999999999</v>
      </c>
      <c r="R67" s="236">
        <v>269.94799999999998</v>
      </c>
      <c r="S67" s="236">
        <v>166.26599999999999</v>
      </c>
      <c r="T67" s="236">
        <v>420.13900000000001</v>
      </c>
      <c r="U67" s="236">
        <v>51.308999999999997</v>
      </c>
      <c r="V67" s="236">
        <v>140.71600000000001</v>
      </c>
      <c r="W67" s="236">
        <v>272.92099999999999</v>
      </c>
      <c r="X67" s="236">
        <v>497.839</v>
      </c>
      <c r="Y67" s="236">
        <v>205.87799999999999</v>
      </c>
      <c r="Z67" s="236">
        <v>273.85300000000001</v>
      </c>
      <c r="AA67" s="236">
        <v>350.11200000000002</v>
      </c>
      <c r="AB67" s="236">
        <v>356.036</v>
      </c>
      <c r="AC67" s="236">
        <v>181.874</v>
      </c>
      <c r="AD67" s="236">
        <v>176.65600000000001</v>
      </c>
      <c r="AE67" s="237">
        <v>188.565</v>
      </c>
      <c r="AF67" s="236">
        <v>91.284999999999997</v>
      </c>
      <c r="AG67" s="236">
        <v>175.369</v>
      </c>
      <c r="AH67" s="236">
        <v>155.845</v>
      </c>
      <c r="AI67" s="211">
        <v>136.75299999999999</v>
      </c>
      <c r="AJ67" s="211">
        <v>273.94799999999998</v>
      </c>
      <c r="AK67" s="211">
        <v>284.43</v>
      </c>
      <c r="AL67" s="211">
        <v>386.99400000000003</v>
      </c>
      <c r="AM67" s="211">
        <v>386.99400000000003</v>
      </c>
      <c r="ALQ67" s="211" t="e">
        <v>#N/A</v>
      </c>
    </row>
    <row r="68" spans="1:1005" ht="15" x14ac:dyDescent="0.25">
      <c r="A68" s="188">
        <v>45078</v>
      </c>
      <c r="B68" s="164"/>
      <c r="C68" s="164"/>
      <c r="D68" s="164">
        <v>223.57</v>
      </c>
      <c r="E68" s="236">
        <v>418.036</v>
      </c>
      <c r="F68" s="236">
        <v>320.01400000000001</v>
      </c>
      <c r="G68" s="236">
        <v>201.696</v>
      </c>
      <c r="H68" s="236">
        <v>138.898</v>
      </c>
      <c r="I68" s="236">
        <v>178.42599999999999</v>
      </c>
      <c r="J68" s="236">
        <v>313.96600000000001</v>
      </c>
      <c r="K68" s="236">
        <v>158.017</v>
      </c>
      <c r="L68" s="236">
        <v>377.24700000000001</v>
      </c>
      <c r="M68" s="236">
        <v>202.13200000000001</v>
      </c>
      <c r="N68" s="236">
        <v>434.43099999999998</v>
      </c>
      <c r="O68" s="236">
        <v>52.423000000000002</v>
      </c>
      <c r="P68" s="236">
        <v>383.98500000000001</v>
      </c>
      <c r="Q68" s="236">
        <v>192.59800000000001</v>
      </c>
      <c r="R68" s="236">
        <v>319.11700000000002</v>
      </c>
      <c r="S68" s="236">
        <v>47.646000000000001</v>
      </c>
      <c r="T68" s="236">
        <v>178.07499999999999</v>
      </c>
      <c r="U68" s="236">
        <v>24.666</v>
      </c>
      <c r="V68" s="236">
        <v>96.162000000000006</v>
      </c>
      <c r="W68" s="236">
        <v>119.449</v>
      </c>
      <c r="X68" s="236">
        <v>397.84399999999999</v>
      </c>
      <c r="Y68" s="236">
        <v>61.426000000000002</v>
      </c>
      <c r="Z68" s="236">
        <v>147.21299999999999</v>
      </c>
      <c r="AA68" s="236">
        <v>346.09800000000001</v>
      </c>
      <c r="AB68" s="236">
        <v>160.74700000000001</v>
      </c>
      <c r="AC68" s="236">
        <v>210.30699999999999</v>
      </c>
      <c r="AD68" s="236">
        <v>245.32599999999999</v>
      </c>
      <c r="AE68" s="237">
        <v>61.183999999999997</v>
      </c>
      <c r="AF68" s="236">
        <v>76.599000000000004</v>
      </c>
      <c r="AG68" s="236">
        <v>172.18299999999999</v>
      </c>
      <c r="AH68" s="236">
        <v>210.922</v>
      </c>
      <c r="AI68" s="211">
        <v>113.46899999999999</v>
      </c>
      <c r="AJ68" s="211">
        <v>278.45</v>
      </c>
      <c r="AK68" s="211">
        <v>394.70699999999999</v>
      </c>
      <c r="AL68" s="211">
        <v>310.27199999999999</v>
      </c>
      <c r="AM68" s="211">
        <v>310.27199999999999</v>
      </c>
      <c r="ALQ68" s="211" t="e">
        <v>#N/A</v>
      </c>
    </row>
    <row r="69" spans="1:1005" ht="15" x14ac:dyDescent="0.25">
      <c r="A69" s="188">
        <v>45108</v>
      </c>
      <c r="B69" s="164"/>
      <c r="C69" s="164"/>
      <c r="D69" s="164">
        <v>65.989999999999995</v>
      </c>
      <c r="E69" s="236">
        <v>157.53</v>
      </c>
      <c r="F69" s="236">
        <v>69.448999999999998</v>
      </c>
      <c r="G69" s="236">
        <v>43.279000000000003</v>
      </c>
      <c r="H69" s="236">
        <v>22.158000000000001</v>
      </c>
      <c r="I69" s="236">
        <v>58.271000000000001</v>
      </c>
      <c r="J69" s="236">
        <v>97.385000000000005</v>
      </c>
      <c r="K69" s="236">
        <v>44.494999999999997</v>
      </c>
      <c r="L69" s="236">
        <v>86.725999999999999</v>
      </c>
      <c r="M69" s="236">
        <v>25.434000000000001</v>
      </c>
      <c r="N69" s="236">
        <v>255.34800000000001</v>
      </c>
      <c r="O69" s="236">
        <v>10.125999999999999</v>
      </c>
      <c r="P69" s="236">
        <v>74.459999999999994</v>
      </c>
      <c r="Q69" s="236">
        <v>62.503</v>
      </c>
      <c r="R69" s="236">
        <v>143.46299999999999</v>
      </c>
      <c r="S69" s="236">
        <v>0</v>
      </c>
      <c r="T69" s="236">
        <v>22.271999999999998</v>
      </c>
      <c r="U69" s="236">
        <v>17.571999999999999</v>
      </c>
      <c r="V69" s="236">
        <v>3.552</v>
      </c>
      <c r="W69" s="236">
        <v>16.744</v>
      </c>
      <c r="X69" s="236">
        <v>102.41</v>
      </c>
      <c r="Y69" s="236">
        <v>27.326000000000001</v>
      </c>
      <c r="Z69" s="236">
        <v>22.584</v>
      </c>
      <c r="AA69" s="236">
        <v>74.655000000000001</v>
      </c>
      <c r="AB69" s="236">
        <v>25.54</v>
      </c>
      <c r="AC69" s="236">
        <v>30.771000000000001</v>
      </c>
      <c r="AD69" s="236">
        <v>46.338999999999999</v>
      </c>
      <c r="AE69" s="237">
        <v>11.448</v>
      </c>
      <c r="AF69" s="236">
        <v>31.719000000000001</v>
      </c>
      <c r="AG69" s="236">
        <v>17.739999999999998</v>
      </c>
      <c r="AH69" s="236">
        <v>37.215000000000003</v>
      </c>
      <c r="AI69" s="211">
        <v>38.229999999999997</v>
      </c>
      <c r="AJ69" s="211">
        <v>94.174000000000007</v>
      </c>
      <c r="AK69" s="211">
        <v>178.65799999999999</v>
      </c>
      <c r="AL69" s="211">
        <v>75.323999999999998</v>
      </c>
      <c r="AM69" s="211">
        <v>75.323999999999998</v>
      </c>
      <c r="ALQ69" s="211" t="e">
        <v>#N/A</v>
      </c>
    </row>
    <row r="70" spans="1:1005" ht="15" x14ac:dyDescent="0.25">
      <c r="A70" s="188">
        <v>45139</v>
      </c>
      <c r="B70" s="164"/>
      <c r="C70" s="164"/>
      <c r="D70" s="164">
        <v>45.09</v>
      </c>
      <c r="E70" s="236">
        <v>34.978000000000002</v>
      </c>
      <c r="F70" s="236">
        <v>36.426000000000002</v>
      </c>
      <c r="G70" s="236">
        <v>56.546999999999997</v>
      </c>
      <c r="H70" s="236">
        <v>27.053000000000001</v>
      </c>
      <c r="I70" s="236">
        <v>35.826000000000001</v>
      </c>
      <c r="J70" s="236">
        <v>39.872999999999998</v>
      </c>
      <c r="K70" s="236">
        <v>52.826000000000001</v>
      </c>
      <c r="L70" s="236">
        <v>76.316000000000003</v>
      </c>
      <c r="M70" s="236">
        <v>20.39</v>
      </c>
      <c r="N70" s="236">
        <v>73.174000000000007</v>
      </c>
      <c r="O70" s="236">
        <v>3.6469999999999998</v>
      </c>
      <c r="P70" s="236">
        <v>62.752000000000002</v>
      </c>
      <c r="Q70" s="236">
        <v>26.547999999999998</v>
      </c>
      <c r="R70" s="236">
        <v>123.68600000000001</v>
      </c>
      <c r="S70" s="236">
        <v>1.8420000000000001</v>
      </c>
      <c r="T70" s="236">
        <v>40.311</v>
      </c>
      <c r="U70" s="236">
        <v>16.068999999999999</v>
      </c>
      <c r="V70" s="236">
        <v>21.704999999999998</v>
      </c>
      <c r="W70" s="236">
        <v>5.0250000000000004</v>
      </c>
      <c r="X70" s="236">
        <v>34.405999999999999</v>
      </c>
      <c r="Y70" s="236">
        <v>37.234000000000002</v>
      </c>
      <c r="Z70" s="236">
        <v>39.341000000000001</v>
      </c>
      <c r="AA70" s="236">
        <v>30.777000000000001</v>
      </c>
      <c r="AB70" s="236">
        <v>5.8920000000000003</v>
      </c>
      <c r="AC70" s="236">
        <v>37.386000000000003</v>
      </c>
      <c r="AD70" s="236">
        <v>15.385999999999999</v>
      </c>
      <c r="AE70" s="237">
        <v>17.681999999999999</v>
      </c>
      <c r="AF70" s="236">
        <v>31.285</v>
      </c>
      <c r="AG70" s="236">
        <v>12.141</v>
      </c>
      <c r="AH70" s="236">
        <v>8.3049999999999997</v>
      </c>
      <c r="AI70" s="211">
        <v>25.254999999999999</v>
      </c>
      <c r="AJ70" s="211">
        <v>64.319999999999993</v>
      </c>
      <c r="AK70" s="211">
        <v>52.872999999999998</v>
      </c>
      <c r="AL70" s="211">
        <v>64.472999999999999</v>
      </c>
      <c r="AM70" s="211">
        <v>64.472999999999999</v>
      </c>
      <c r="ALQ70" s="211" t="e">
        <v>#N/A</v>
      </c>
    </row>
    <row r="71" spans="1:1005" ht="15" x14ac:dyDescent="0.25">
      <c r="A71" s="188">
        <v>45170</v>
      </c>
      <c r="B71" s="164"/>
      <c r="C71" s="164"/>
      <c r="D71" s="164">
        <v>43.19</v>
      </c>
      <c r="E71" s="236">
        <v>57.485999999999997</v>
      </c>
      <c r="F71" s="236">
        <v>19.05</v>
      </c>
      <c r="G71" s="236">
        <v>37.151000000000003</v>
      </c>
      <c r="H71" s="236">
        <v>18.393000000000001</v>
      </c>
      <c r="I71" s="236">
        <v>29.815000000000001</v>
      </c>
      <c r="J71" s="236">
        <v>69.239000000000004</v>
      </c>
      <c r="K71" s="236">
        <v>39.642000000000003</v>
      </c>
      <c r="L71" s="236">
        <v>76</v>
      </c>
      <c r="M71" s="236">
        <v>41.802</v>
      </c>
      <c r="N71" s="236">
        <v>37.878999999999998</v>
      </c>
      <c r="O71" s="236">
        <v>26.366</v>
      </c>
      <c r="P71" s="236">
        <v>91.998000000000005</v>
      </c>
      <c r="Q71" s="236">
        <v>15.317</v>
      </c>
      <c r="R71" s="236">
        <v>77.128</v>
      </c>
      <c r="S71" s="236">
        <v>8.7289999999999992</v>
      </c>
      <c r="T71" s="236">
        <v>11.282999999999999</v>
      </c>
      <c r="U71" s="236">
        <v>23.835999999999999</v>
      </c>
      <c r="V71" s="236">
        <v>43.530999999999999</v>
      </c>
      <c r="W71" s="236">
        <v>34.616999999999997</v>
      </c>
      <c r="X71" s="236">
        <v>28.367000000000001</v>
      </c>
      <c r="Y71" s="236">
        <v>36.353999999999999</v>
      </c>
      <c r="Z71" s="236">
        <v>30.056000000000001</v>
      </c>
      <c r="AA71" s="236">
        <v>35.338999999999999</v>
      </c>
      <c r="AB71" s="236">
        <v>10.811999999999999</v>
      </c>
      <c r="AC71" s="236">
        <v>42.302999999999997</v>
      </c>
      <c r="AD71" s="236">
        <v>15.146000000000001</v>
      </c>
      <c r="AE71" s="237">
        <v>20.207000000000001</v>
      </c>
      <c r="AF71" s="236">
        <v>78.292000000000002</v>
      </c>
      <c r="AG71" s="236">
        <v>14.872999999999999</v>
      </c>
      <c r="AH71" s="236">
        <v>9.8190000000000008</v>
      </c>
      <c r="AI71" s="211">
        <v>26.622</v>
      </c>
      <c r="AJ71" s="211">
        <v>82.888999999999996</v>
      </c>
      <c r="AK71" s="211">
        <v>20.654</v>
      </c>
      <c r="AL71" s="211">
        <v>42.86</v>
      </c>
      <c r="AM71" s="211">
        <v>42.86</v>
      </c>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row r="101" spans="4:4" ht="12.75" customHeight="1" x14ac:dyDescent="0.25">
      <c r="D101" s="206">
        <v>92.34</v>
      </c>
    </row>
    <row r="102" spans="4:4" ht="12.75" customHeight="1" x14ac:dyDescent="0.25">
      <c r="D102" s="206">
        <v>170.42</v>
      </c>
    </row>
    <row r="103" spans="4:4" ht="12.75" customHeight="1" x14ac:dyDescent="0.25">
      <c r="D103" s="206">
        <v>277.11</v>
      </c>
    </row>
    <row r="104" spans="4:4" ht="12.75" customHeight="1" x14ac:dyDescent="0.25">
      <c r="D104" s="206">
        <v>223.57</v>
      </c>
    </row>
    <row r="105" spans="4:4" ht="12.75" customHeight="1" x14ac:dyDescent="0.25">
      <c r="D105" s="206">
        <v>65.989999999999995</v>
      </c>
    </row>
    <row r="106" spans="4:4" ht="12.75" customHeight="1" x14ac:dyDescent="0.25">
      <c r="D106" s="206">
        <v>45.09</v>
      </c>
    </row>
    <row r="107" spans="4:4" ht="12.75" customHeight="1" x14ac:dyDescent="0.25">
      <c r="D107" s="206">
        <v>43.19</v>
      </c>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107"/>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43132</v>
      </c>
      <c r="B4" s="165"/>
      <c r="C4" s="165"/>
      <c r="D4" s="217">
        <v>4</v>
      </c>
      <c r="E4" s="217">
        <v>4.2039999999999997</v>
      </c>
      <c r="F4" s="217">
        <v>4.0049999999999999</v>
      </c>
      <c r="G4" s="217">
        <v>4.0750000000000002</v>
      </c>
      <c r="H4" s="236">
        <v>3.9969999999999999</v>
      </c>
      <c r="I4" s="236">
        <v>4.0830000000000002</v>
      </c>
      <c r="J4" s="236">
        <v>3.988</v>
      </c>
      <c r="K4" s="236">
        <v>4.0019999999999998</v>
      </c>
      <c r="L4" s="236">
        <v>3.9820000000000002</v>
      </c>
      <c r="M4" s="236">
        <v>4.0229999999999997</v>
      </c>
      <c r="N4" s="236">
        <v>4.032</v>
      </c>
      <c r="O4" s="236">
        <v>4.0049999999999999</v>
      </c>
      <c r="P4" s="236">
        <v>4.0010000000000003</v>
      </c>
      <c r="Q4" s="236">
        <v>4.0609999999999999</v>
      </c>
      <c r="R4" s="236">
        <v>4.0190000000000001</v>
      </c>
      <c r="S4" s="236">
        <v>4.03</v>
      </c>
      <c r="T4" s="236">
        <v>4</v>
      </c>
      <c r="U4" s="236">
        <v>3.984</v>
      </c>
      <c r="V4" s="236">
        <v>3.9670000000000001</v>
      </c>
      <c r="W4" s="236">
        <v>3.9870000000000001</v>
      </c>
      <c r="X4" s="236">
        <v>4.0259999999999998</v>
      </c>
      <c r="Y4" s="236">
        <v>3.9830000000000001</v>
      </c>
      <c r="Z4" s="236">
        <v>3.9950000000000001</v>
      </c>
      <c r="AA4" s="236">
        <v>3.9689999999999999</v>
      </c>
      <c r="AB4" s="236">
        <v>4</v>
      </c>
      <c r="AC4" s="236">
        <v>3.968</v>
      </c>
      <c r="AD4" s="236">
        <v>3.9620000000000002</v>
      </c>
      <c r="AE4" s="236">
        <v>3.9750000000000001</v>
      </c>
      <c r="AF4" s="236">
        <v>3.9529999999999998</v>
      </c>
      <c r="AG4" s="236">
        <v>4.0279999999999996</v>
      </c>
      <c r="AH4" s="237">
        <v>3.9620000000000002</v>
      </c>
      <c r="AI4" s="211">
        <v>4.0129999999999999</v>
      </c>
      <c r="AJ4" s="211">
        <v>3.9569999999999999</v>
      </c>
      <c r="AK4" s="211">
        <v>3.9590000000000001</v>
      </c>
      <c r="AL4" s="211">
        <v>3.9460000000000002</v>
      </c>
      <c r="AM4" s="211">
        <v>4.0359999999999996</v>
      </c>
    </row>
    <row r="5" spans="1:54" ht="15" x14ac:dyDescent="0.25">
      <c r="A5" s="189">
        <v>43160</v>
      </c>
      <c r="B5" s="165"/>
      <c r="C5" s="165"/>
      <c r="D5" s="217">
        <v>4</v>
      </c>
      <c r="E5" s="217">
        <v>4</v>
      </c>
      <c r="F5" s="217">
        <v>3.923</v>
      </c>
      <c r="G5" s="217">
        <v>4.5659999999999998</v>
      </c>
      <c r="H5" s="236">
        <v>3.56</v>
      </c>
      <c r="I5" s="236">
        <v>4.1310000000000002</v>
      </c>
      <c r="J5" s="236">
        <v>4.8280000000000003</v>
      </c>
      <c r="K5" s="236">
        <v>3.8730000000000002</v>
      </c>
      <c r="L5" s="236">
        <v>3.7949999999999999</v>
      </c>
      <c r="M5" s="236">
        <v>5.0640000000000001</v>
      </c>
      <c r="N5" s="236">
        <v>4.8109999999999999</v>
      </c>
      <c r="O5" s="236">
        <v>3.968</v>
      </c>
      <c r="P5" s="236">
        <v>3.9510000000000001</v>
      </c>
      <c r="Q5" s="236">
        <v>4.0759999999999996</v>
      </c>
      <c r="R5" s="236">
        <v>4.2729999999999997</v>
      </c>
      <c r="S5" s="236">
        <v>4.6399999999999997</v>
      </c>
      <c r="T5" s="236">
        <v>3.5779999999999998</v>
      </c>
      <c r="U5" s="236">
        <v>4.569</v>
      </c>
      <c r="V5" s="236">
        <v>4.0590000000000002</v>
      </c>
      <c r="W5" s="236">
        <v>4.383</v>
      </c>
      <c r="X5" s="236">
        <v>3.7330000000000001</v>
      </c>
      <c r="Y5" s="236">
        <v>3.887</v>
      </c>
      <c r="Z5" s="236">
        <v>3.6509999999999998</v>
      </c>
      <c r="AA5" s="236">
        <v>3.948</v>
      </c>
      <c r="AB5" s="236">
        <v>5.84</v>
      </c>
      <c r="AC5" s="236">
        <v>3.6749999999999998</v>
      </c>
      <c r="AD5" s="236">
        <v>3.875</v>
      </c>
      <c r="AE5" s="236">
        <v>5.899</v>
      </c>
      <c r="AF5" s="236">
        <v>3.5270000000000001</v>
      </c>
      <c r="AG5" s="236">
        <v>4.63</v>
      </c>
      <c r="AH5" s="237">
        <v>3.5590000000000002</v>
      </c>
      <c r="AI5" s="211">
        <v>4.0049999999999999</v>
      </c>
      <c r="AJ5" s="211">
        <v>4.9930000000000003</v>
      </c>
      <c r="AK5" s="211">
        <v>3.681</v>
      </c>
      <c r="AL5" s="211">
        <v>3.5070000000000001</v>
      </c>
      <c r="AM5" s="211">
        <v>5.1109999999999998</v>
      </c>
    </row>
    <row r="6" spans="1:54" ht="15" x14ac:dyDescent="0.25">
      <c r="A6" s="189">
        <v>43191</v>
      </c>
      <c r="B6" s="165"/>
      <c r="C6" s="165"/>
      <c r="D6" s="217">
        <v>7</v>
      </c>
      <c r="E6" s="217">
        <v>11.141</v>
      </c>
      <c r="F6" s="217">
        <v>5.1440000000000001</v>
      </c>
      <c r="G6" s="217">
        <v>4.8159999999999998</v>
      </c>
      <c r="H6" s="236">
        <v>4.2439999999999998</v>
      </c>
      <c r="I6" s="236">
        <v>8.2769999999999992</v>
      </c>
      <c r="J6" s="236">
        <v>10.393000000000001</v>
      </c>
      <c r="K6" s="236">
        <v>7.25</v>
      </c>
      <c r="L6" s="236">
        <v>6.891</v>
      </c>
      <c r="M6" s="236">
        <v>11.414</v>
      </c>
      <c r="N6" s="236">
        <v>10.752000000000001</v>
      </c>
      <c r="O6" s="236">
        <v>5.7030000000000003</v>
      </c>
      <c r="P6" s="236">
        <v>10.423999999999999</v>
      </c>
      <c r="Q6" s="236">
        <v>7.5309999999999997</v>
      </c>
      <c r="R6" s="236">
        <v>7.609</v>
      </c>
      <c r="S6" s="236">
        <v>5.875</v>
      </c>
      <c r="T6" s="236">
        <v>6.9969999999999999</v>
      </c>
      <c r="U6" s="236">
        <v>6.0190000000000001</v>
      </c>
      <c r="V6" s="236">
        <v>5.6150000000000002</v>
      </c>
      <c r="W6" s="236">
        <v>6.0510000000000002</v>
      </c>
      <c r="X6" s="236">
        <v>8.2859999999999996</v>
      </c>
      <c r="Y6" s="236">
        <v>7.6909999999999998</v>
      </c>
      <c r="Z6" s="236">
        <v>8.4359999999999999</v>
      </c>
      <c r="AA6" s="236">
        <v>7</v>
      </c>
      <c r="AB6" s="236">
        <v>10.884</v>
      </c>
      <c r="AC6" s="236">
        <v>6.1589999999999998</v>
      </c>
      <c r="AD6" s="236">
        <v>8.4659999999999993</v>
      </c>
      <c r="AE6" s="236">
        <v>7.931</v>
      </c>
      <c r="AF6" s="236">
        <v>4.048</v>
      </c>
      <c r="AG6" s="236">
        <v>5.9349999999999996</v>
      </c>
      <c r="AH6" s="237">
        <v>6.6740000000000004</v>
      </c>
      <c r="AI6" s="211">
        <v>5.9119999999999999</v>
      </c>
      <c r="AJ6" s="211">
        <v>13.131</v>
      </c>
      <c r="AK6" s="211">
        <v>5.2549999999999999</v>
      </c>
      <c r="AL6" s="211">
        <v>5.258</v>
      </c>
      <c r="AM6" s="211">
        <v>8.0489999999999995</v>
      </c>
    </row>
    <row r="7" spans="1:54" ht="15" x14ac:dyDescent="0.25">
      <c r="A7" s="189">
        <v>43221</v>
      </c>
      <c r="B7" s="165"/>
      <c r="C7" s="165"/>
      <c r="D7" s="217">
        <v>21</v>
      </c>
      <c r="E7" s="217">
        <v>27.05</v>
      </c>
      <c r="F7" s="217">
        <v>17.626000000000001</v>
      </c>
      <c r="G7" s="217">
        <v>13.843</v>
      </c>
      <c r="H7" s="236">
        <v>22.972999999999999</v>
      </c>
      <c r="I7" s="236">
        <v>33.847000000000001</v>
      </c>
      <c r="J7" s="236">
        <v>27.329000000000001</v>
      </c>
      <c r="K7" s="236">
        <v>28.364000000000001</v>
      </c>
      <c r="L7" s="236">
        <v>17.78</v>
      </c>
      <c r="M7" s="236">
        <v>22.736000000000001</v>
      </c>
      <c r="N7" s="236">
        <v>20.446000000000002</v>
      </c>
      <c r="O7" s="236">
        <v>19.835000000000001</v>
      </c>
      <c r="P7" s="236">
        <v>27.841000000000001</v>
      </c>
      <c r="Q7" s="236">
        <v>28.56</v>
      </c>
      <c r="R7" s="236">
        <v>24.21</v>
      </c>
      <c r="S7" s="236">
        <v>18.427</v>
      </c>
      <c r="T7" s="236">
        <v>29.355</v>
      </c>
      <c r="U7" s="236">
        <v>19.823</v>
      </c>
      <c r="V7" s="236">
        <v>19.132999999999999</v>
      </c>
      <c r="W7" s="236">
        <v>17.204999999999998</v>
      </c>
      <c r="X7" s="236">
        <v>30.013999999999999</v>
      </c>
      <c r="Y7" s="236">
        <v>28.376000000000001</v>
      </c>
      <c r="Z7" s="236">
        <v>16.695</v>
      </c>
      <c r="AA7" s="236">
        <v>21.721</v>
      </c>
      <c r="AB7" s="236">
        <v>23.986999999999998</v>
      </c>
      <c r="AC7" s="236">
        <v>21.073</v>
      </c>
      <c r="AD7" s="236">
        <v>19.989999999999998</v>
      </c>
      <c r="AE7" s="236">
        <v>23.364000000000001</v>
      </c>
      <c r="AF7" s="236">
        <v>16.454000000000001</v>
      </c>
      <c r="AG7" s="236">
        <v>26.332000000000001</v>
      </c>
      <c r="AH7" s="237">
        <v>14.688000000000001</v>
      </c>
      <c r="AI7" s="211">
        <v>14.702</v>
      </c>
      <c r="AJ7" s="211">
        <v>17.829999999999998</v>
      </c>
      <c r="AK7" s="211">
        <v>21</v>
      </c>
      <c r="AL7" s="211">
        <v>20.047000000000001</v>
      </c>
      <c r="AM7" s="211">
        <v>19.317</v>
      </c>
    </row>
    <row r="8" spans="1:54" ht="15" x14ac:dyDescent="0.25">
      <c r="A8" s="189">
        <v>43252</v>
      </c>
      <c r="B8" s="165"/>
      <c r="C8" s="165"/>
      <c r="D8" s="217">
        <v>30</v>
      </c>
      <c r="E8" s="217">
        <v>28.846</v>
      </c>
      <c r="F8" s="217">
        <v>28.988</v>
      </c>
      <c r="G8" s="217">
        <v>43.31</v>
      </c>
      <c r="H8" s="236">
        <v>42.347999999999999</v>
      </c>
      <c r="I8" s="236">
        <v>35.137</v>
      </c>
      <c r="J8" s="236">
        <v>36.728999999999999</v>
      </c>
      <c r="K8" s="236">
        <v>23.088000000000001</v>
      </c>
      <c r="L8" s="236">
        <v>20</v>
      </c>
      <c r="M8" s="236">
        <v>17.923999999999999</v>
      </c>
      <c r="N8" s="236">
        <v>30.483000000000001</v>
      </c>
      <c r="O8" s="236">
        <v>36.517000000000003</v>
      </c>
      <c r="P8" s="236">
        <v>21.713999999999999</v>
      </c>
      <c r="Q8" s="236">
        <v>50.146000000000001</v>
      </c>
      <c r="R8" s="236">
        <v>29.169</v>
      </c>
      <c r="S8" s="236">
        <v>70.641999999999996</v>
      </c>
      <c r="T8" s="236">
        <v>30</v>
      </c>
      <c r="U8" s="236">
        <v>31.744</v>
      </c>
      <c r="V8" s="236">
        <v>21.728999999999999</v>
      </c>
      <c r="W8" s="236">
        <v>36.902999999999999</v>
      </c>
      <c r="X8" s="236">
        <v>24.059000000000001</v>
      </c>
      <c r="Y8" s="236">
        <v>24.443000000000001</v>
      </c>
      <c r="Z8" s="236">
        <v>13.638</v>
      </c>
      <c r="AA8" s="236">
        <v>33.704999999999998</v>
      </c>
      <c r="AB8" s="236">
        <v>13.233000000000001</v>
      </c>
      <c r="AC8" s="236">
        <v>22.957999999999998</v>
      </c>
      <c r="AD8" s="236">
        <v>15.9</v>
      </c>
      <c r="AE8" s="236">
        <v>18.824999999999999</v>
      </c>
      <c r="AF8" s="236">
        <v>36.737000000000002</v>
      </c>
      <c r="AG8" s="236">
        <v>28.696000000000002</v>
      </c>
      <c r="AH8" s="237">
        <v>34.298999999999999</v>
      </c>
      <c r="AI8" s="211">
        <v>40.146999999999998</v>
      </c>
      <c r="AJ8" s="211">
        <v>7.71</v>
      </c>
      <c r="AK8" s="211">
        <v>31.478000000000002</v>
      </c>
      <c r="AL8" s="211">
        <v>33.143000000000001</v>
      </c>
      <c r="AM8" s="211">
        <v>37.645000000000003</v>
      </c>
    </row>
    <row r="9" spans="1:54" ht="15" x14ac:dyDescent="0.25">
      <c r="A9" s="189">
        <v>43282</v>
      </c>
      <c r="B9" s="165"/>
      <c r="C9" s="165"/>
      <c r="D9" s="217">
        <v>12</v>
      </c>
      <c r="E9" s="217">
        <v>10.705</v>
      </c>
      <c r="F9" s="217">
        <v>13.624000000000001</v>
      </c>
      <c r="G9" s="217">
        <v>28.334</v>
      </c>
      <c r="H9" s="236">
        <v>20.834</v>
      </c>
      <c r="I9" s="236">
        <v>12.955</v>
      </c>
      <c r="J9" s="236">
        <v>16.422000000000001</v>
      </c>
      <c r="K9" s="236">
        <v>9.5020000000000007</v>
      </c>
      <c r="L9" s="236">
        <v>8.6999999999999993</v>
      </c>
      <c r="M9" s="236">
        <v>8.0559999999999992</v>
      </c>
      <c r="N9" s="236">
        <v>12.098000000000001</v>
      </c>
      <c r="O9" s="236">
        <v>15.903</v>
      </c>
      <c r="P9" s="236">
        <v>9.8580000000000005</v>
      </c>
      <c r="Q9" s="236">
        <v>28.74</v>
      </c>
      <c r="R9" s="236">
        <v>11.122999999999999</v>
      </c>
      <c r="S9" s="236">
        <v>69.462000000000003</v>
      </c>
      <c r="T9" s="236">
        <v>13.48</v>
      </c>
      <c r="U9" s="236">
        <v>11.541</v>
      </c>
      <c r="V9" s="236">
        <v>9.0719999999999992</v>
      </c>
      <c r="W9" s="236">
        <v>20.39</v>
      </c>
      <c r="X9" s="236">
        <v>9.4760000000000009</v>
      </c>
      <c r="Y9" s="236">
        <v>9.6790000000000003</v>
      </c>
      <c r="Z9" s="236">
        <v>6.0990000000000002</v>
      </c>
      <c r="AA9" s="236">
        <v>12.071</v>
      </c>
      <c r="AB9" s="236">
        <v>6.6319999999999997</v>
      </c>
      <c r="AC9" s="236">
        <v>9.2629999999999999</v>
      </c>
      <c r="AD9" s="236">
        <v>7.1829999999999998</v>
      </c>
      <c r="AE9" s="236">
        <v>8.2420000000000009</v>
      </c>
      <c r="AF9" s="236">
        <v>18.201000000000001</v>
      </c>
      <c r="AG9" s="236">
        <v>12.817</v>
      </c>
      <c r="AH9" s="237">
        <v>12</v>
      </c>
      <c r="AI9" s="211">
        <v>20.792999999999999</v>
      </c>
      <c r="AJ9" s="211">
        <v>5.391</v>
      </c>
      <c r="AK9" s="211">
        <v>12.515000000000001</v>
      </c>
      <c r="AL9" s="211">
        <v>11.388999999999999</v>
      </c>
      <c r="AM9" s="211">
        <v>13.439</v>
      </c>
    </row>
    <row r="10" spans="1:54" ht="15" x14ac:dyDescent="0.25">
      <c r="A10" s="189">
        <v>43313</v>
      </c>
      <c r="B10" s="165"/>
      <c r="C10" s="165"/>
      <c r="D10" s="217">
        <v>7</v>
      </c>
      <c r="E10" s="217">
        <v>6.649</v>
      </c>
      <c r="F10" s="217">
        <v>7.18</v>
      </c>
      <c r="G10" s="217">
        <v>11.61</v>
      </c>
      <c r="H10" s="236">
        <v>10.195</v>
      </c>
      <c r="I10" s="236">
        <v>7.4470000000000001</v>
      </c>
      <c r="J10" s="236">
        <v>8.2460000000000004</v>
      </c>
      <c r="K10" s="236">
        <v>6.7830000000000004</v>
      </c>
      <c r="L10" s="236">
        <v>5.4690000000000003</v>
      </c>
      <c r="M10" s="236">
        <v>6.2779999999999996</v>
      </c>
      <c r="N10" s="236">
        <v>6.7560000000000002</v>
      </c>
      <c r="O10" s="236">
        <v>7.5830000000000002</v>
      </c>
      <c r="P10" s="236">
        <v>7.6589999999999998</v>
      </c>
      <c r="Q10" s="236">
        <v>10.987</v>
      </c>
      <c r="R10" s="236">
        <v>6.42</v>
      </c>
      <c r="S10" s="236">
        <v>23.658999999999999</v>
      </c>
      <c r="T10" s="236">
        <v>7.024</v>
      </c>
      <c r="U10" s="236">
        <v>7.2779999999999996</v>
      </c>
      <c r="V10" s="236">
        <v>5.53</v>
      </c>
      <c r="W10" s="236">
        <v>8.99</v>
      </c>
      <c r="X10" s="236">
        <v>6.3940000000000001</v>
      </c>
      <c r="Y10" s="236">
        <v>6.6849999999999996</v>
      </c>
      <c r="Z10" s="236">
        <v>4.3840000000000003</v>
      </c>
      <c r="AA10" s="236">
        <v>6.7649999999999997</v>
      </c>
      <c r="AB10" s="236">
        <v>5.0490000000000004</v>
      </c>
      <c r="AC10" s="236">
        <v>6.5250000000000004</v>
      </c>
      <c r="AD10" s="236">
        <v>5.47</v>
      </c>
      <c r="AE10" s="236">
        <v>6.0510000000000002</v>
      </c>
      <c r="AF10" s="236">
        <v>8.0050000000000008</v>
      </c>
      <c r="AG10" s="236">
        <v>6.7359999999999998</v>
      </c>
      <c r="AH10" s="237">
        <v>7.5650000000000004</v>
      </c>
      <c r="AI10" s="211">
        <v>9.0719999999999992</v>
      </c>
      <c r="AJ10" s="211">
        <v>4.2590000000000003</v>
      </c>
      <c r="AK10" s="211">
        <v>7.851</v>
      </c>
      <c r="AL10" s="211">
        <v>7.0890000000000004</v>
      </c>
      <c r="AM10" s="211">
        <v>7</v>
      </c>
    </row>
    <row r="11" spans="1:54" ht="15" x14ac:dyDescent="0.25">
      <c r="A11" s="189">
        <v>43344</v>
      </c>
      <c r="B11" s="165"/>
      <c r="C11" s="165"/>
      <c r="D11" s="217">
        <v>6</v>
      </c>
      <c r="E11" s="217">
        <v>5.6189999999999998</v>
      </c>
      <c r="F11" s="217">
        <v>7.2969999999999997</v>
      </c>
      <c r="G11" s="217">
        <v>7.3410000000000002</v>
      </c>
      <c r="H11" s="236">
        <v>7.3330000000000002</v>
      </c>
      <c r="I11" s="236">
        <v>6.8819999999999997</v>
      </c>
      <c r="J11" s="236">
        <v>8.3719999999999999</v>
      </c>
      <c r="K11" s="236">
        <v>5.8810000000000002</v>
      </c>
      <c r="L11" s="236">
        <v>5.4610000000000003</v>
      </c>
      <c r="M11" s="236">
        <v>5.1589999999999998</v>
      </c>
      <c r="N11" s="236">
        <v>5.7489999999999997</v>
      </c>
      <c r="O11" s="236">
        <v>6.0819999999999999</v>
      </c>
      <c r="P11" s="236">
        <v>6.98</v>
      </c>
      <c r="Q11" s="236">
        <v>8.4369999999999994</v>
      </c>
      <c r="R11" s="236">
        <v>5.6470000000000002</v>
      </c>
      <c r="S11" s="236">
        <v>13.246</v>
      </c>
      <c r="T11" s="236">
        <v>6.0540000000000003</v>
      </c>
      <c r="U11" s="236">
        <v>6.0780000000000003</v>
      </c>
      <c r="V11" s="236">
        <v>4.6959999999999997</v>
      </c>
      <c r="W11" s="236">
        <v>6.6769999999999996</v>
      </c>
      <c r="X11" s="236">
        <v>5.4489999999999998</v>
      </c>
      <c r="Y11" s="236">
        <v>5.5060000000000002</v>
      </c>
      <c r="Z11" s="236">
        <v>4.1109999999999998</v>
      </c>
      <c r="AA11" s="236">
        <v>7.7919999999999998</v>
      </c>
      <c r="AB11" s="236">
        <v>4.8019999999999996</v>
      </c>
      <c r="AC11" s="236">
        <v>5.1689999999999996</v>
      </c>
      <c r="AD11" s="236">
        <v>5.2809999999999997</v>
      </c>
      <c r="AE11" s="236">
        <v>5.72</v>
      </c>
      <c r="AF11" s="236">
        <v>6.1390000000000002</v>
      </c>
      <c r="AG11" s="236">
        <v>5.6050000000000004</v>
      </c>
      <c r="AH11" s="237">
        <v>5.7359999999999998</v>
      </c>
      <c r="AI11" s="211">
        <v>6.617</v>
      </c>
      <c r="AJ11" s="211">
        <v>4.0599999999999996</v>
      </c>
      <c r="AK11" s="211">
        <v>7.3920000000000003</v>
      </c>
      <c r="AL11" s="211">
        <v>7.4740000000000002</v>
      </c>
      <c r="AM11" s="211">
        <v>6</v>
      </c>
    </row>
    <row r="12" spans="1:54" ht="15" x14ac:dyDescent="0.25">
      <c r="A12" s="189">
        <v>43374</v>
      </c>
      <c r="B12" s="165"/>
      <c r="C12" s="165"/>
      <c r="D12" s="217">
        <v>5.83</v>
      </c>
      <c r="E12" s="217">
        <v>5.0839999999999996</v>
      </c>
      <c r="F12" s="217">
        <v>5.6790000000000003</v>
      </c>
      <c r="G12" s="217">
        <v>6.0190000000000001</v>
      </c>
      <c r="H12" s="236">
        <v>6.133</v>
      </c>
      <c r="I12" s="236">
        <v>11.295999999999999</v>
      </c>
      <c r="J12" s="236">
        <v>8.2170000000000005</v>
      </c>
      <c r="K12" s="236">
        <v>4.6420000000000003</v>
      </c>
      <c r="L12" s="236">
        <v>4.4989999999999997</v>
      </c>
      <c r="M12" s="236">
        <v>4.55</v>
      </c>
      <c r="N12" s="236">
        <v>7.0220000000000002</v>
      </c>
      <c r="O12" s="236">
        <v>5.1310000000000002</v>
      </c>
      <c r="P12" s="236">
        <v>4.8899999999999997</v>
      </c>
      <c r="Q12" s="236">
        <v>7.7510000000000003</v>
      </c>
      <c r="R12" s="236">
        <v>5.15</v>
      </c>
      <c r="S12" s="236">
        <v>10.513999999999999</v>
      </c>
      <c r="T12" s="236">
        <v>5.625</v>
      </c>
      <c r="U12" s="236">
        <v>5.6429999999999998</v>
      </c>
      <c r="V12" s="236">
        <v>5.0140000000000002</v>
      </c>
      <c r="W12" s="236">
        <v>5.6479999999999997</v>
      </c>
      <c r="X12" s="236">
        <v>4.7270000000000003</v>
      </c>
      <c r="Y12" s="236">
        <v>4.6109999999999998</v>
      </c>
      <c r="Z12" s="236">
        <v>4.8330000000000002</v>
      </c>
      <c r="AA12" s="236">
        <v>5.8170000000000002</v>
      </c>
      <c r="AB12" s="236">
        <v>4.2969999999999997</v>
      </c>
      <c r="AC12" s="236">
        <v>5.8730000000000002</v>
      </c>
      <c r="AD12" s="236">
        <v>6.8280000000000003</v>
      </c>
      <c r="AE12" s="236">
        <v>5.5890000000000004</v>
      </c>
      <c r="AF12" s="236">
        <v>5.4039999999999999</v>
      </c>
      <c r="AG12" s="236">
        <v>5.5439999999999996</v>
      </c>
      <c r="AH12" s="237">
        <v>5.0529999999999999</v>
      </c>
      <c r="AI12" s="211">
        <v>6.2649999999999997</v>
      </c>
      <c r="AJ12" s="211">
        <v>3.4620000000000002</v>
      </c>
      <c r="AK12" s="211">
        <v>7.1130000000000004</v>
      </c>
      <c r="AL12" s="211">
        <v>8.718</v>
      </c>
      <c r="AM12" s="211">
        <v>5.0030000000000001</v>
      </c>
    </row>
    <row r="13" spans="1:54" ht="15" x14ac:dyDescent="0.25">
      <c r="A13" s="189">
        <v>43405</v>
      </c>
      <c r="B13" s="165"/>
      <c r="C13" s="165"/>
      <c r="D13" s="217">
        <v>4.79</v>
      </c>
      <c r="E13" s="217">
        <v>4.8159999999999998</v>
      </c>
      <c r="F13" s="217">
        <v>4.319</v>
      </c>
      <c r="G13" s="217">
        <v>5.1849999999999996</v>
      </c>
      <c r="H13" s="236">
        <v>5.0270000000000001</v>
      </c>
      <c r="I13" s="236">
        <v>7.4569999999999999</v>
      </c>
      <c r="J13" s="236">
        <v>6.1710000000000003</v>
      </c>
      <c r="K13" s="236">
        <v>4.1749999999999998</v>
      </c>
      <c r="L13" s="236">
        <v>3.573</v>
      </c>
      <c r="M13" s="236">
        <v>3.831</v>
      </c>
      <c r="N13" s="236">
        <v>6.5910000000000002</v>
      </c>
      <c r="O13" s="236">
        <v>4.4130000000000003</v>
      </c>
      <c r="P13" s="236">
        <v>4.1790000000000003</v>
      </c>
      <c r="Q13" s="236">
        <v>6.4390000000000001</v>
      </c>
      <c r="R13" s="236">
        <v>4.7149999999999999</v>
      </c>
      <c r="S13" s="236">
        <v>8.2159999999999993</v>
      </c>
      <c r="T13" s="236">
        <v>4.6189999999999998</v>
      </c>
      <c r="U13" s="236">
        <v>4.4660000000000002</v>
      </c>
      <c r="V13" s="236">
        <v>3.9380000000000002</v>
      </c>
      <c r="W13" s="236">
        <v>4.6740000000000004</v>
      </c>
      <c r="X13" s="236">
        <v>4.0010000000000003</v>
      </c>
      <c r="Y13" s="236">
        <v>4.6989999999999998</v>
      </c>
      <c r="Z13" s="236">
        <v>3.3450000000000002</v>
      </c>
      <c r="AA13" s="236">
        <v>4.51</v>
      </c>
      <c r="AB13" s="236">
        <v>3.875</v>
      </c>
      <c r="AC13" s="236">
        <v>5.1180000000000003</v>
      </c>
      <c r="AD13" s="236">
        <v>4.9020000000000001</v>
      </c>
      <c r="AE13" s="236">
        <v>4.4820000000000002</v>
      </c>
      <c r="AF13" s="236">
        <v>4.7469999999999999</v>
      </c>
      <c r="AG13" s="236">
        <v>5.032</v>
      </c>
      <c r="AH13" s="237">
        <v>5.1020000000000003</v>
      </c>
      <c r="AI13" s="211">
        <v>5.0199999999999996</v>
      </c>
      <c r="AJ13" s="211">
        <v>2.94</v>
      </c>
      <c r="AK13" s="211">
        <v>5.048</v>
      </c>
      <c r="AL13" s="211">
        <v>5.5380000000000003</v>
      </c>
      <c r="AM13" s="211">
        <v>4.8840000000000003</v>
      </c>
    </row>
    <row r="14" spans="1:54" ht="15" x14ac:dyDescent="0.25">
      <c r="A14" s="189">
        <v>43435</v>
      </c>
      <c r="B14" s="165"/>
      <c r="C14" s="165"/>
      <c r="D14" s="217">
        <v>4.68</v>
      </c>
      <c r="E14" s="217">
        <v>4.141</v>
      </c>
      <c r="F14" s="217">
        <v>3.9089999999999998</v>
      </c>
      <c r="G14" s="217">
        <v>4.75</v>
      </c>
      <c r="H14" s="236">
        <v>4.6070000000000002</v>
      </c>
      <c r="I14" s="236">
        <v>5.242</v>
      </c>
      <c r="J14" s="236">
        <v>4.88</v>
      </c>
      <c r="K14" s="236">
        <v>3.8039999999999998</v>
      </c>
      <c r="L14" s="236">
        <v>3.2730000000000001</v>
      </c>
      <c r="M14" s="236">
        <v>3.4689999999999999</v>
      </c>
      <c r="N14" s="236">
        <v>4.851</v>
      </c>
      <c r="O14" s="236">
        <v>4.0979999999999999</v>
      </c>
      <c r="P14" s="236">
        <v>3.8010000000000002</v>
      </c>
      <c r="Q14" s="236">
        <v>5.5030000000000001</v>
      </c>
      <c r="R14" s="236">
        <v>4.0659999999999998</v>
      </c>
      <c r="S14" s="236">
        <v>7.3730000000000002</v>
      </c>
      <c r="T14" s="236">
        <v>4.327</v>
      </c>
      <c r="U14" s="236">
        <v>3.9529999999999998</v>
      </c>
      <c r="V14" s="236">
        <v>3.7269999999999999</v>
      </c>
      <c r="W14" s="236">
        <v>4.306</v>
      </c>
      <c r="X14" s="236">
        <v>3.706</v>
      </c>
      <c r="Y14" s="236">
        <v>3.9780000000000002</v>
      </c>
      <c r="Z14" s="236">
        <v>2.9420000000000002</v>
      </c>
      <c r="AA14" s="236">
        <v>4.1150000000000002</v>
      </c>
      <c r="AB14" s="236">
        <v>3.3250000000000002</v>
      </c>
      <c r="AC14" s="236">
        <v>3.9449999999999998</v>
      </c>
      <c r="AD14" s="236">
        <v>3.7829999999999999</v>
      </c>
      <c r="AE14" s="236">
        <v>3.637</v>
      </c>
      <c r="AF14" s="236">
        <v>4.1970000000000001</v>
      </c>
      <c r="AG14" s="236">
        <v>4.1500000000000004</v>
      </c>
      <c r="AH14" s="237">
        <v>4.1710000000000003</v>
      </c>
      <c r="AI14" s="211">
        <v>4.4400000000000004</v>
      </c>
      <c r="AJ14" s="211">
        <v>2.7050000000000001</v>
      </c>
      <c r="AK14" s="211">
        <v>4.3470000000000004</v>
      </c>
      <c r="AL14" s="211">
        <v>4.4219999999999997</v>
      </c>
      <c r="AM14" s="211">
        <v>4.383</v>
      </c>
    </row>
    <row r="15" spans="1:54" ht="15" x14ac:dyDescent="0.25">
      <c r="A15" s="189">
        <v>43466</v>
      </c>
      <c r="B15" s="165"/>
      <c r="C15" s="165"/>
      <c r="D15" s="217">
        <v>4.3499999999999996</v>
      </c>
      <c r="E15" s="217">
        <v>3.6440000000000001</v>
      </c>
      <c r="F15" s="217">
        <v>3.5470000000000002</v>
      </c>
      <c r="G15" s="217">
        <v>4.26</v>
      </c>
      <c r="H15" s="236">
        <v>4.1280000000000001</v>
      </c>
      <c r="I15" s="236">
        <v>4.6070000000000002</v>
      </c>
      <c r="J15" s="236">
        <v>4.415</v>
      </c>
      <c r="K15" s="236">
        <v>3.4119999999999999</v>
      </c>
      <c r="L15" s="236">
        <v>2.9350000000000001</v>
      </c>
      <c r="M15" s="236">
        <v>3.1240000000000001</v>
      </c>
      <c r="N15" s="236">
        <v>3.9929999999999999</v>
      </c>
      <c r="O15" s="236">
        <v>3.6840000000000002</v>
      </c>
      <c r="P15" s="236">
        <v>3.407</v>
      </c>
      <c r="Q15" s="236">
        <v>4.9329999999999998</v>
      </c>
      <c r="R15" s="236">
        <v>3.5960000000000001</v>
      </c>
      <c r="S15" s="236">
        <v>6.4859999999999998</v>
      </c>
      <c r="T15" s="236">
        <v>3.7730000000000001</v>
      </c>
      <c r="U15" s="236">
        <v>3.5710000000000002</v>
      </c>
      <c r="V15" s="236">
        <v>3.1680000000000001</v>
      </c>
      <c r="W15" s="236">
        <v>3.8639999999999999</v>
      </c>
      <c r="X15" s="236">
        <v>3.33</v>
      </c>
      <c r="Y15" s="236">
        <v>3.4849999999999999</v>
      </c>
      <c r="Z15" s="236">
        <v>2.621</v>
      </c>
      <c r="AA15" s="236">
        <v>3.6890000000000001</v>
      </c>
      <c r="AB15" s="236">
        <v>2.9550000000000001</v>
      </c>
      <c r="AC15" s="236">
        <v>3.4239999999999999</v>
      </c>
      <c r="AD15" s="236">
        <v>3.3730000000000002</v>
      </c>
      <c r="AE15" s="236">
        <v>3.2109999999999999</v>
      </c>
      <c r="AF15" s="236">
        <v>3.7850000000000001</v>
      </c>
      <c r="AG15" s="236">
        <v>3.66</v>
      </c>
      <c r="AH15" s="237">
        <v>3.645</v>
      </c>
      <c r="AI15" s="211">
        <v>3.98</v>
      </c>
      <c r="AJ15" s="211">
        <v>2.4300000000000002</v>
      </c>
      <c r="AK15" s="211">
        <v>3.96</v>
      </c>
      <c r="AL15" s="211">
        <v>3.9159999999999999</v>
      </c>
      <c r="AM15" s="211">
        <v>4.0439999999999996</v>
      </c>
    </row>
    <row r="16" spans="1:54" ht="15" x14ac:dyDescent="0.25">
      <c r="A16" s="189">
        <v>43497</v>
      </c>
      <c r="B16" s="165"/>
      <c r="C16" s="165"/>
      <c r="D16" s="217">
        <v>3.8</v>
      </c>
      <c r="E16" s="217">
        <v>2.9780000000000002</v>
      </c>
      <c r="F16" s="217">
        <v>2.9079999999999999</v>
      </c>
      <c r="G16" s="217">
        <v>3.484</v>
      </c>
      <c r="H16" s="236">
        <v>3.4089999999999998</v>
      </c>
      <c r="I16" s="236">
        <v>3.7759999999999998</v>
      </c>
      <c r="J16" s="236">
        <v>3.633</v>
      </c>
      <c r="K16" s="236">
        <v>2.8029999999999999</v>
      </c>
      <c r="L16" s="236">
        <v>2.395</v>
      </c>
      <c r="M16" s="236">
        <v>2.569</v>
      </c>
      <c r="N16" s="236">
        <v>3.2250000000000001</v>
      </c>
      <c r="O16" s="236">
        <v>3.008</v>
      </c>
      <c r="P16" s="236">
        <v>2.8130000000000002</v>
      </c>
      <c r="Q16" s="236">
        <v>4.0380000000000003</v>
      </c>
      <c r="R16" s="236">
        <v>2.9550000000000001</v>
      </c>
      <c r="S16" s="236">
        <v>5.3029999999999999</v>
      </c>
      <c r="T16" s="236">
        <v>3.0779999999999998</v>
      </c>
      <c r="U16" s="236">
        <v>2.9260000000000002</v>
      </c>
      <c r="V16" s="236">
        <v>2.5779999999999998</v>
      </c>
      <c r="W16" s="236">
        <v>3.177</v>
      </c>
      <c r="X16" s="236">
        <v>2.7250000000000001</v>
      </c>
      <c r="Y16" s="236">
        <v>2.847</v>
      </c>
      <c r="Z16" s="236">
        <v>2.137</v>
      </c>
      <c r="AA16" s="236">
        <v>3.0110000000000001</v>
      </c>
      <c r="AB16" s="236">
        <v>2.423</v>
      </c>
      <c r="AC16" s="236">
        <v>2.794</v>
      </c>
      <c r="AD16" s="236">
        <v>2.78</v>
      </c>
      <c r="AE16" s="236">
        <v>2.645</v>
      </c>
      <c r="AF16" s="236">
        <v>3.1070000000000002</v>
      </c>
      <c r="AG16" s="236">
        <v>2.9940000000000002</v>
      </c>
      <c r="AH16" s="237">
        <v>2.98</v>
      </c>
      <c r="AI16" s="211">
        <v>3.2759999999999998</v>
      </c>
      <c r="AJ16" s="211">
        <v>2.0009999999999999</v>
      </c>
      <c r="AK16" s="211">
        <v>3.266</v>
      </c>
      <c r="AL16" s="211">
        <v>3.3140000000000001</v>
      </c>
      <c r="AM16" s="211">
        <v>3.3679999999999999</v>
      </c>
    </row>
    <row r="17" spans="1:39" ht="15" x14ac:dyDescent="0.25">
      <c r="A17" s="189">
        <v>43525</v>
      </c>
      <c r="B17" s="165"/>
      <c r="C17" s="165"/>
      <c r="D17" s="217">
        <v>4.4400000000000004</v>
      </c>
      <c r="E17" s="217">
        <v>2.9849999999999999</v>
      </c>
      <c r="F17" s="217">
        <v>3.6760000000000002</v>
      </c>
      <c r="G17" s="217">
        <v>3.4940000000000002</v>
      </c>
      <c r="H17" s="236">
        <v>3.7090000000000001</v>
      </c>
      <c r="I17" s="236">
        <v>4.4240000000000004</v>
      </c>
      <c r="J17" s="236">
        <v>3.8210000000000002</v>
      </c>
      <c r="K17" s="236">
        <v>2.8380000000000001</v>
      </c>
      <c r="L17" s="236">
        <v>3.0489999999999999</v>
      </c>
      <c r="M17" s="236">
        <v>3.452</v>
      </c>
      <c r="N17" s="236">
        <v>3.56</v>
      </c>
      <c r="O17" s="236">
        <v>3.2509999999999999</v>
      </c>
      <c r="P17" s="236">
        <v>3.02</v>
      </c>
      <c r="Q17" s="236">
        <v>4.5110000000000001</v>
      </c>
      <c r="R17" s="236">
        <v>3.7949999999999999</v>
      </c>
      <c r="S17" s="236">
        <v>5.2590000000000003</v>
      </c>
      <c r="T17" s="236">
        <v>3.456</v>
      </c>
      <c r="U17" s="236">
        <v>3.254</v>
      </c>
      <c r="V17" s="236">
        <v>3.319</v>
      </c>
      <c r="W17" s="236">
        <v>3.2130000000000001</v>
      </c>
      <c r="X17" s="236">
        <v>2.9159999999999999</v>
      </c>
      <c r="Y17" s="236">
        <v>2.8620000000000001</v>
      </c>
      <c r="Z17" s="236">
        <v>2.4209999999999998</v>
      </c>
      <c r="AA17" s="236">
        <v>4.819</v>
      </c>
      <c r="AB17" s="236">
        <v>2.3879999999999999</v>
      </c>
      <c r="AC17" s="236">
        <v>2.7519999999999998</v>
      </c>
      <c r="AD17" s="236">
        <v>5.7</v>
      </c>
      <c r="AE17" s="236">
        <v>2.62</v>
      </c>
      <c r="AF17" s="236">
        <v>3.5750000000000002</v>
      </c>
      <c r="AG17" s="236">
        <v>2.9550000000000001</v>
      </c>
      <c r="AH17" s="237">
        <v>3.145</v>
      </c>
      <c r="AI17" s="211">
        <v>4.4710000000000001</v>
      </c>
      <c r="AJ17" s="211">
        <v>2.036</v>
      </c>
      <c r="AK17" s="211">
        <v>3.1709999999999998</v>
      </c>
      <c r="AL17" s="211">
        <v>5.1870000000000003</v>
      </c>
      <c r="AM17" s="211">
        <v>3.5819999999999999</v>
      </c>
    </row>
    <row r="18" spans="1:39" ht="15" x14ac:dyDescent="0.25">
      <c r="A18" s="189">
        <v>43556</v>
      </c>
      <c r="B18" s="165"/>
      <c r="C18" s="165"/>
      <c r="D18" s="217">
        <v>8.76</v>
      </c>
      <c r="E18" s="217">
        <v>3.786</v>
      </c>
      <c r="F18" s="217">
        <v>3.629</v>
      </c>
      <c r="G18" s="217">
        <v>3.4039999999999999</v>
      </c>
      <c r="H18" s="236">
        <v>6.6539999999999999</v>
      </c>
      <c r="I18" s="236">
        <v>10.772</v>
      </c>
      <c r="J18" s="236">
        <v>7.5949999999999998</v>
      </c>
      <c r="K18" s="236">
        <v>5.3879999999999999</v>
      </c>
      <c r="L18" s="236">
        <v>8.5980000000000008</v>
      </c>
      <c r="M18" s="236">
        <v>8.577</v>
      </c>
      <c r="N18" s="236">
        <v>4.9169999999999998</v>
      </c>
      <c r="O18" s="236">
        <v>8.6980000000000004</v>
      </c>
      <c r="P18" s="236">
        <v>5.6109999999999998</v>
      </c>
      <c r="Q18" s="236">
        <v>7.109</v>
      </c>
      <c r="R18" s="236">
        <v>4.49</v>
      </c>
      <c r="S18" s="236">
        <v>7.758</v>
      </c>
      <c r="T18" s="236">
        <v>4.62</v>
      </c>
      <c r="U18" s="236">
        <v>4.2</v>
      </c>
      <c r="V18" s="236">
        <v>4.6680000000000001</v>
      </c>
      <c r="W18" s="236">
        <v>6.7839999999999998</v>
      </c>
      <c r="X18" s="236">
        <v>5.2969999999999997</v>
      </c>
      <c r="Y18" s="236">
        <v>6.819</v>
      </c>
      <c r="Z18" s="236">
        <v>4.6059999999999999</v>
      </c>
      <c r="AA18" s="236">
        <v>9.9420000000000002</v>
      </c>
      <c r="AB18" s="236">
        <v>4.2789999999999999</v>
      </c>
      <c r="AC18" s="236">
        <v>7.2539999999999996</v>
      </c>
      <c r="AD18" s="236">
        <v>8.0779999999999994</v>
      </c>
      <c r="AE18" s="236">
        <v>2.5099999999999998</v>
      </c>
      <c r="AF18" s="236">
        <v>4.3600000000000003</v>
      </c>
      <c r="AG18" s="236">
        <v>5.0529999999999999</v>
      </c>
      <c r="AH18" s="237">
        <v>4.6680000000000001</v>
      </c>
      <c r="AI18" s="211">
        <v>12.68</v>
      </c>
      <c r="AJ18" s="211">
        <v>3.0230000000000001</v>
      </c>
      <c r="AK18" s="211">
        <v>4.1740000000000004</v>
      </c>
      <c r="AL18" s="211">
        <v>10.833</v>
      </c>
      <c r="AM18" s="211">
        <v>7.9039999999999999</v>
      </c>
    </row>
    <row r="19" spans="1:39" ht="15" x14ac:dyDescent="0.25">
      <c r="A19" s="189">
        <v>43586</v>
      </c>
      <c r="B19" s="165"/>
      <c r="C19" s="165"/>
      <c r="D19" s="217">
        <v>28.28</v>
      </c>
      <c r="E19" s="217">
        <v>19.602</v>
      </c>
      <c r="F19" s="217">
        <v>13.603999999999999</v>
      </c>
      <c r="G19" s="217">
        <v>33.795999999999999</v>
      </c>
      <c r="H19" s="236">
        <v>43.406999999999996</v>
      </c>
      <c r="I19" s="236">
        <v>41.351999999999997</v>
      </c>
      <c r="J19" s="236">
        <v>41.170999999999999</v>
      </c>
      <c r="K19" s="236">
        <v>18.175000000000001</v>
      </c>
      <c r="L19" s="236">
        <v>25.72</v>
      </c>
      <c r="M19" s="236">
        <v>18.617000000000001</v>
      </c>
      <c r="N19" s="236">
        <v>23.831</v>
      </c>
      <c r="O19" s="236">
        <v>29.506</v>
      </c>
      <c r="P19" s="236">
        <v>28.66</v>
      </c>
      <c r="Q19" s="236">
        <v>27.093</v>
      </c>
      <c r="R19" s="236">
        <v>16.363</v>
      </c>
      <c r="S19" s="236">
        <v>50.817999999999998</v>
      </c>
      <c r="T19" s="236">
        <v>30.550999999999998</v>
      </c>
      <c r="U19" s="236">
        <v>20.024999999999999</v>
      </c>
      <c r="V19" s="236">
        <v>18.78</v>
      </c>
      <c r="W19" s="236">
        <v>30.103000000000002</v>
      </c>
      <c r="X19" s="236">
        <v>24.946000000000002</v>
      </c>
      <c r="Y19" s="236">
        <v>14.756</v>
      </c>
      <c r="Z19" s="236">
        <v>20.193000000000001</v>
      </c>
      <c r="AA19" s="236">
        <v>27.66</v>
      </c>
      <c r="AB19" s="236">
        <v>22.870999999999999</v>
      </c>
      <c r="AC19" s="236">
        <v>28.914999999999999</v>
      </c>
      <c r="AD19" s="236">
        <v>26.576000000000001</v>
      </c>
      <c r="AE19" s="236">
        <v>19.516999999999999</v>
      </c>
      <c r="AF19" s="236">
        <v>30.116</v>
      </c>
      <c r="AG19" s="236">
        <v>14.925000000000001</v>
      </c>
      <c r="AH19" s="237">
        <v>15.464</v>
      </c>
      <c r="AI19" s="211">
        <v>19.478999999999999</v>
      </c>
      <c r="AJ19" s="211">
        <v>16.170000000000002</v>
      </c>
      <c r="AK19" s="211">
        <v>25.138000000000002</v>
      </c>
      <c r="AL19" s="211">
        <v>22.766999999999999</v>
      </c>
      <c r="AM19" s="211">
        <v>22.481000000000002</v>
      </c>
    </row>
    <row r="20" spans="1:39" ht="15" x14ac:dyDescent="0.25">
      <c r="A20" s="189">
        <v>43617</v>
      </c>
      <c r="B20" s="165"/>
      <c r="C20" s="165"/>
      <c r="D20" s="217">
        <v>41.72</v>
      </c>
      <c r="E20" s="217">
        <v>45.728000000000002</v>
      </c>
      <c r="F20" s="217">
        <v>46.893999999999998</v>
      </c>
      <c r="G20" s="217">
        <v>89.731999999999999</v>
      </c>
      <c r="H20" s="236">
        <v>59.415999999999997</v>
      </c>
      <c r="I20" s="236">
        <v>58.935000000000002</v>
      </c>
      <c r="J20" s="236">
        <v>37.170999999999999</v>
      </c>
      <c r="K20" s="236">
        <v>26.039000000000001</v>
      </c>
      <c r="L20" s="236">
        <v>30.385000000000002</v>
      </c>
      <c r="M20" s="236">
        <v>30.652000000000001</v>
      </c>
      <c r="N20" s="236">
        <v>40.661000000000001</v>
      </c>
      <c r="O20" s="236">
        <v>25.582999999999998</v>
      </c>
      <c r="P20" s="236">
        <v>62.944000000000003</v>
      </c>
      <c r="Q20" s="236">
        <v>39.393999999999998</v>
      </c>
      <c r="R20" s="236">
        <v>79.978999999999999</v>
      </c>
      <c r="S20" s="236">
        <v>58.143999999999998</v>
      </c>
      <c r="T20" s="236">
        <v>73.522999999999996</v>
      </c>
      <c r="U20" s="236">
        <v>26.14</v>
      </c>
      <c r="V20" s="236">
        <v>44.593000000000004</v>
      </c>
      <c r="W20" s="236">
        <v>24.931999999999999</v>
      </c>
      <c r="X20" s="236">
        <v>26.346</v>
      </c>
      <c r="Y20" s="236">
        <v>11.624000000000001</v>
      </c>
      <c r="Z20" s="236">
        <v>36.113</v>
      </c>
      <c r="AA20" s="236">
        <v>21.59</v>
      </c>
      <c r="AB20" s="236">
        <v>34.119999999999997</v>
      </c>
      <c r="AC20" s="236">
        <v>34.442999999999998</v>
      </c>
      <c r="AD20" s="236">
        <v>24.521000000000001</v>
      </c>
      <c r="AE20" s="236">
        <v>71.370999999999995</v>
      </c>
      <c r="AF20" s="236">
        <v>42.625999999999998</v>
      </c>
      <c r="AG20" s="236">
        <v>37.6</v>
      </c>
      <c r="AH20" s="237">
        <v>67.891000000000005</v>
      </c>
      <c r="AI20" s="211">
        <v>8.5960000000000001</v>
      </c>
      <c r="AJ20" s="211">
        <v>26.677</v>
      </c>
      <c r="AK20" s="211">
        <v>50.197000000000003</v>
      </c>
      <c r="AL20" s="211">
        <v>44.267000000000003</v>
      </c>
      <c r="AM20" s="211">
        <v>23.760999999999999</v>
      </c>
    </row>
    <row r="21" spans="1:39" ht="15" x14ac:dyDescent="0.25">
      <c r="A21" s="189">
        <v>43647</v>
      </c>
      <c r="B21" s="165"/>
      <c r="C21" s="165"/>
      <c r="D21" s="217">
        <v>20.14</v>
      </c>
      <c r="E21" s="217">
        <v>27.882000000000001</v>
      </c>
      <c r="F21" s="217">
        <v>31.31</v>
      </c>
      <c r="G21" s="217">
        <v>48.957000000000001</v>
      </c>
      <c r="H21" s="236">
        <v>22.498999999999999</v>
      </c>
      <c r="I21" s="236">
        <v>29.439</v>
      </c>
      <c r="J21" s="236">
        <v>15.590999999999999</v>
      </c>
      <c r="K21" s="236">
        <v>11.66</v>
      </c>
      <c r="L21" s="236">
        <v>12.91</v>
      </c>
      <c r="M21" s="236">
        <v>12.24</v>
      </c>
      <c r="N21" s="236">
        <v>17.283999999999999</v>
      </c>
      <c r="O21" s="236">
        <v>11.491</v>
      </c>
      <c r="P21" s="236">
        <v>36.695999999999998</v>
      </c>
      <c r="Q21" s="236">
        <v>15.231</v>
      </c>
      <c r="R21" s="236">
        <v>83.968000000000004</v>
      </c>
      <c r="S21" s="236">
        <v>26.539000000000001</v>
      </c>
      <c r="T21" s="236">
        <v>33.284999999999997</v>
      </c>
      <c r="U21" s="236">
        <v>12.238</v>
      </c>
      <c r="V21" s="236">
        <v>29.535</v>
      </c>
      <c r="W21" s="236">
        <v>9.5980000000000008</v>
      </c>
      <c r="X21" s="236">
        <v>10.122999999999999</v>
      </c>
      <c r="Y21" s="236">
        <v>5.2679999999999998</v>
      </c>
      <c r="Z21" s="236">
        <v>13.106</v>
      </c>
      <c r="AA21" s="236">
        <v>8.9610000000000003</v>
      </c>
      <c r="AB21" s="236">
        <v>15.394</v>
      </c>
      <c r="AC21" s="236">
        <v>12.170999999999999</v>
      </c>
      <c r="AD21" s="236">
        <v>10.186</v>
      </c>
      <c r="AE21" s="236">
        <v>39.436999999999998</v>
      </c>
      <c r="AF21" s="236">
        <v>24.809000000000001</v>
      </c>
      <c r="AG21" s="236">
        <v>12.95</v>
      </c>
      <c r="AH21" s="237">
        <v>42.752000000000002</v>
      </c>
      <c r="AI21" s="211">
        <v>5.625</v>
      </c>
      <c r="AJ21" s="211">
        <v>10.81</v>
      </c>
      <c r="AK21" s="211">
        <v>17.891999999999999</v>
      </c>
      <c r="AL21" s="211">
        <v>15.789</v>
      </c>
      <c r="AM21" s="211">
        <v>9.0030000000000001</v>
      </c>
    </row>
    <row r="22" spans="1:39" ht="15" x14ac:dyDescent="0.25">
      <c r="A22" s="189">
        <v>43678</v>
      </c>
      <c r="B22" s="165"/>
      <c r="C22" s="165"/>
      <c r="D22" s="217">
        <v>10.3</v>
      </c>
      <c r="E22" s="217">
        <v>11.250999999999999</v>
      </c>
      <c r="F22" s="217">
        <v>12.500999999999999</v>
      </c>
      <c r="G22" s="217">
        <v>18.436</v>
      </c>
      <c r="H22" s="236">
        <v>10.55</v>
      </c>
      <c r="I22" s="236">
        <v>12.079000000000001</v>
      </c>
      <c r="J22" s="236">
        <v>9.1479999999999997</v>
      </c>
      <c r="K22" s="236">
        <v>6.1929999999999996</v>
      </c>
      <c r="L22" s="236">
        <v>7.8330000000000002</v>
      </c>
      <c r="M22" s="236">
        <v>6.51</v>
      </c>
      <c r="N22" s="236">
        <v>8.0500000000000007</v>
      </c>
      <c r="O22" s="236">
        <v>8.1240000000000006</v>
      </c>
      <c r="P22" s="236">
        <v>12.926</v>
      </c>
      <c r="Q22" s="236">
        <v>7.6539999999999999</v>
      </c>
      <c r="R22" s="236">
        <v>28.097999999999999</v>
      </c>
      <c r="S22" s="236">
        <v>10.914999999999999</v>
      </c>
      <c r="T22" s="236">
        <v>13.744</v>
      </c>
      <c r="U22" s="236">
        <v>6.2830000000000004</v>
      </c>
      <c r="V22" s="236">
        <v>11.515000000000001</v>
      </c>
      <c r="W22" s="236">
        <v>6.343</v>
      </c>
      <c r="X22" s="236">
        <v>6.5490000000000004</v>
      </c>
      <c r="Y22" s="236">
        <v>3.78</v>
      </c>
      <c r="Z22" s="236">
        <v>6.742</v>
      </c>
      <c r="AA22" s="236">
        <v>5.9089999999999998</v>
      </c>
      <c r="AB22" s="236">
        <v>8.0950000000000006</v>
      </c>
      <c r="AC22" s="236">
        <v>7.4269999999999996</v>
      </c>
      <c r="AD22" s="236">
        <v>6.6120000000000001</v>
      </c>
      <c r="AE22" s="236">
        <v>13.589</v>
      </c>
      <c r="AF22" s="236">
        <v>9.6649999999999991</v>
      </c>
      <c r="AG22" s="236">
        <v>7.7549999999999999</v>
      </c>
      <c r="AH22" s="237">
        <v>14.685</v>
      </c>
      <c r="AI22" s="211">
        <v>4.3479999999999999</v>
      </c>
      <c r="AJ22" s="211">
        <v>6.8689999999999998</v>
      </c>
      <c r="AK22" s="211">
        <v>9.1890000000000001</v>
      </c>
      <c r="AL22" s="211">
        <v>7.7519999999999998</v>
      </c>
      <c r="AM22" s="211">
        <v>5.7709999999999999</v>
      </c>
    </row>
    <row r="23" spans="1:39" ht="15" x14ac:dyDescent="0.25">
      <c r="A23" s="189">
        <v>43709</v>
      </c>
      <c r="B23" s="165"/>
      <c r="C23" s="165"/>
      <c r="D23" s="217">
        <v>7.37</v>
      </c>
      <c r="E23" s="217">
        <v>8.8919999999999995</v>
      </c>
      <c r="F23" s="217">
        <v>7.0960000000000001</v>
      </c>
      <c r="G23" s="217">
        <v>10.63</v>
      </c>
      <c r="H23" s="236">
        <v>8.375</v>
      </c>
      <c r="I23" s="236">
        <v>10.144</v>
      </c>
      <c r="J23" s="236">
        <v>7.085</v>
      </c>
      <c r="K23" s="236">
        <v>5.4889999999999999</v>
      </c>
      <c r="L23" s="236">
        <v>5.6589999999999998</v>
      </c>
      <c r="M23" s="236">
        <v>5.1159999999999997</v>
      </c>
      <c r="N23" s="236">
        <v>5.9889999999999999</v>
      </c>
      <c r="O23" s="236">
        <v>6.7720000000000002</v>
      </c>
      <c r="P23" s="236">
        <v>8.8550000000000004</v>
      </c>
      <c r="Q23" s="236">
        <v>6.0540000000000003</v>
      </c>
      <c r="R23" s="236">
        <v>13.962999999999999</v>
      </c>
      <c r="S23" s="236">
        <v>8.0510000000000002</v>
      </c>
      <c r="T23" s="236">
        <v>9.2889999999999997</v>
      </c>
      <c r="U23" s="236">
        <v>4.7050000000000001</v>
      </c>
      <c r="V23" s="236">
        <v>7.2649999999999997</v>
      </c>
      <c r="W23" s="236">
        <v>5.0339999999999998</v>
      </c>
      <c r="X23" s="236">
        <v>4.9800000000000004</v>
      </c>
      <c r="Y23" s="236">
        <v>3.3370000000000002</v>
      </c>
      <c r="Z23" s="236">
        <v>7.1390000000000002</v>
      </c>
      <c r="AA23" s="236">
        <v>5.0880000000000001</v>
      </c>
      <c r="AB23" s="236">
        <v>5.55</v>
      </c>
      <c r="AC23" s="236">
        <v>6.2880000000000003</v>
      </c>
      <c r="AD23" s="236">
        <v>5.6719999999999997</v>
      </c>
      <c r="AE23" s="236">
        <v>8.5960000000000001</v>
      </c>
      <c r="AF23" s="236">
        <v>6.6680000000000001</v>
      </c>
      <c r="AG23" s="236">
        <v>5.415</v>
      </c>
      <c r="AH23" s="237">
        <v>8.4009999999999998</v>
      </c>
      <c r="AI23" s="211">
        <v>3.8620000000000001</v>
      </c>
      <c r="AJ23" s="211">
        <v>5.9279999999999999</v>
      </c>
      <c r="AK23" s="211">
        <v>8.4039999999999999</v>
      </c>
      <c r="AL23" s="211">
        <v>6.0949999999999998</v>
      </c>
      <c r="AM23" s="211">
        <v>4.5670000000000002</v>
      </c>
    </row>
    <row r="24" spans="1:39" ht="15" x14ac:dyDescent="0.25">
      <c r="A24" s="189">
        <v>43739</v>
      </c>
      <c r="B24" s="165"/>
      <c r="C24" s="165"/>
      <c r="D24" s="217">
        <v>6.66</v>
      </c>
      <c r="E24" s="217">
        <v>7.1360000000000001</v>
      </c>
      <c r="F24" s="217">
        <v>6.0940000000000003</v>
      </c>
      <c r="G24" s="217">
        <v>9.0920000000000005</v>
      </c>
      <c r="H24" s="236">
        <v>13.422000000000001</v>
      </c>
      <c r="I24" s="236">
        <v>10.222</v>
      </c>
      <c r="J24" s="236">
        <v>5.9669999999999996</v>
      </c>
      <c r="K24" s="236">
        <v>4.7539999999999996</v>
      </c>
      <c r="L24" s="236">
        <v>5.2430000000000003</v>
      </c>
      <c r="M24" s="236">
        <v>6.7030000000000003</v>
      </c>
      <c r="N24" s="236">
        <v>5.3470000000000004</v>
      </c>
      <c r="O24" s="236">
        <v>5.0289999999999999</v>
      </c>
      <c r="P24" s="236">
        <v>8.4920000000000009</v>
      </c>
      <c r="Q24" s="236">
        <v>5.8810000000000002</v>
      </c>
      <c r="R24" s="236">
        <v>11.205</v>
      </c>
      <c r="S24" s="236">
        <v>7.9279999999999999</v>
      </c>
      <c r="T24" s="236">
        <v>8.7219999999999995</v>
      </c>
      <c r="U24" s="236">
        <v>5.2270000000000003</v>
      </c>
      <c r="V24" s="236">
        <v>6.3609999999999998</v>
      </c>
      <c r="W24" s="236">
        <v>4.6230000000000002</v>
      </c>
      <c r="X24" s="236">
        <v>4.3780000000000001</v>
      </c>
      <c r="Y24" s="236">
        <v>4.3010000000000002</v>
      </c>
      <c r="Z24" s="236">
        <v>5.6029999999999998</v>
      </c>
      <c r="AA24" s="236">
        <v>4.7779999999999996</v>
      </c>
      <c r="AB24" s="236">
        <v>6.4779999999999998</v>
      </c>
      <c r="AC24" s="236">
        <v>8.1310000000000002</v>
      </c>
      <c r="AD24" s="236">
        <v>5.81</v>
      </c>
      <c r="AE24" s="236">
        <v>7.7389999999999999</v>
      </c>
      <c r="AF24" s="236">
        <v>6.7069999999999999</v>
      </c>
      <c r="AG24" s="236">
        <v>5.0389999999999997</v>
      </c>
      <c r="AH24" s="237">
        <v>8.1829999999999998</v>
      </c>
      <c r="AI24" s="211">
        <v>3.4849999999999999</v>
      </c>
      <c r="AJ24" s="211">
        <v>6.4059999999999997</v>
      </c>
      <c r="AK24" s="211">
        <v>10.109</v>
      </c>
      <c r="AL24" s="211">
        <v>5.3719999999999999</v>
      </c>
      <c r="AM24" s="211">
        <v>4.3970000000000002</v>
      </c>
    </row>
    <row r="25" spans="1:39" ht="15" x14ac:dyDescent="0.25">
      <c r="A25" s="189">
        <v>43770</v>
      </c>
      <c r="B25" s="165"/>
      <c r="C25" s="165"/>
      <c r="D25" s="217">
        <v>5.1100000000000003</v>
      </c>
      <c r="E25" s="217">
        <v>5.4950000000000001</v>
      </c>
      <c r="F25" s="217">
        <v>5.2359999999999998</v>
      </c>
      <c r="G25" s="217">
        <v>7.5119999999999996</v>
      </c>
      <c r="H25" s="236">
        <v>9.2040000000000006</v>
      </c>
      <c r="I25" s="236">
        <v>7.774</v>
      </c>
      <c r="J25" s="236">
        <v>5.33</v>
      </c>
      <c r="K25" s="236">
        <v>3.7810000000000001</v>
      </c>
      <c r="L25" s="236">
        <v>4.407</v>
      </c>
      <c r="M25" s="236">
        <v>6.3090000000000002</v>
      </c>
      <c r="N25" s="236">
        <v>4.5979999999999999</v>
      </c>
      <c r="O25" s="236">
        <v>4.2949999999999999</v>
      </c>
      <c r="P25" s="236">
        <v>7.1120000000000001</v>
      </c>
      <c r="Q25" s="236">
        <v>5.3630000000000004</v>
      </c>
      <c r="R25" s="236">
        <v>8.6880000000000006</v>
      </c>
      <c r="S25" s="236">
        <v>6.6230000000000002</v>
      </c>
      <c r="T25" s="236">
        <v>7.0119999999999996</v>
      </c>
      <c r="U25" s="236">
        <v>4.1050000000000004</v>
      </c>
      <c r="V25" s="236">
        <v>5.2610000000000001</v>
      </c>
      <c r="W25" s="236">
        <v>3.91</v>
      </c>
      <c r="X25" s="236">
        <v>4.4989999999999997</v>
      </c>
      <c r="Y25" s="236">
        <v>2.9049999999999998</v>
      </c>
      <c r="Z25" s="236">
        <v>4.3259999999999996</v>
      </c>
      <c r="AA25" s="236">
        <v>4.2859999999999996</v>
      </c>
      <c r="AB25" s="236">
        <v>5.6760000000000002</v>
      </c>
      <c r="AC25" s="236">
        <v>6.0309999999999997</v>
      </c>
      <c r="AD25" s="236">
        <v>4.6520000000000001</v>
      </c>
      <c r="AE25" s="236">
        <v>6.7409999999999997</v>
      </c>
      <c r="AF25" s="236">
        <v>6.0540000000000003</v>
      </c>
      <c r="AG25" s="236">
        <v>5.0830000000000002</v>
      </c>
      <c r="AH25" s="237">
        <v>6.6459999999999999</v>
      </c>
      <c r="AI25" s="211">
        <v>2.9590000000000001</v>
      </c>
      <c r="AJ25" s="211">
        <v>4.4279999999999999</v>
      </c>
      <c r="AK25" s="211">
        <v>6.5629999999999997</v>
      </c>
      <c r="AL25" s="211">
        <v>5.21</v>
      </c>
      <c r="AM25" s="211">
        <v>4.2380000000000004</v>
      </c>
    </row>
    <row r="26" spans="1:39" ht="15" x14ac:dyDescent="0.25">
      <c r="A26" s="189">
        <v>43800</v>
      </c>
      <c r="B26" s="165"/>
      <c r="C26" s="165"/>
      <c r="D26" s="217">
        <v>4.68</v>
      </c>
      <c r="E26" s="217">
        <v>4.9909999999999997</v>
      </c>
      <c r="F26" s="217">
        <v>4.7939999999999996</v>
      </c>
      <c r="G26" s="217">
        <v>6.9160000000000004</v>
      </c>
      <c r="H26" s="236">
        <v>6.5910000000000002</v>
      </c>
      <c r="I26" s="236">
        <v>6.242</v>
      </c>
      <c r="J26" s="236">
        <v>4.8760000000000003</v>
      </c>
      <c r="K26" s="236">
        <v>3.4630000000000001</v>
      </c>
      <c r="L26" s="236">
        <v>3.9940000000000002</v>
      </c>
      <c r="M26" s="236">
        <v>4.6070000000000002</v>
      </c>
      <c r="N26" s="236">
        <v>4.2699999999999996</v>
      </c>
      <c r="O26" s="236">
        <v>3.907</v>
      </c>
      <c r="P26" s="236">
        <v>6.07</v>
      </c>
      <c r="Q26" s="236">
        <v>4.6550000000000002</v>
      </c>
      <c r="R26" s="236">
        <v>7.7930000000000001</v>
      </c>
      <c r="S26" s="236">
        <v>6.202</v>
      </c>
      <c r="T26" s="236">
        <v>6.2750000000000004</v>
      </c>
      <c r="U26" s="236">
        <v>3.8740000000000001</v>
      </c>
      <c r="V26" s="236">
        <v>4.8490000000000002</v>
      </c>
      <c r="W26" s="236">
        <v>3.6190000000000002</v>
      </c>
      <c r="X26" s="236">
        <v>3.8039999999999998</v>
      </c>
      <c r="Y26" s="236">
        <v>2.536</v>
      </c>
      <c r="Z26" s="236">
        <v>3.9409999999999998</v>
      </c>
      <c r="AA26" s="236">
        <v>3.694</v>
      </c>
      <c r="AB26" s="236">
        <v>4.3920000000000003</v>
      </c>
      <c r="AC26" s="236">
        <v>4.702</v>
      </c>
      <c r="AD26" s="236">
        <v>3.78</v>
      </c>
      <c r="AE26" s="236">
        <v>6.0309999999999997</v>
      </c>
      <c r="AF26" s="236">
        <v>5.05</v>
      </c>
      <c r="AG26" s="236">
        <v>4.1520000000000001</v>
      </c>
      <c r="AH26" s="237">
        <v>5.9379999999999997</v>
      </c>
      <c r="AI26" s="211">
        <v>2.7210000000000001</v>
      </c>
      <c r="AJ26" s="211">
        <v>3.7639999999999998</v>
      </c>
      <c r="AK26" s="211">
        <v>5.26</v>
      </c>
      <c r="AL26" s="211">
        <v>4.681</v>
      </c>
      <c r="AM26" s="211">
        <v>3.6150000000000002</v>
      </c>
    </row>
    <row r="27" spans="1:39" ht="15" x14ac:dyDescent="0.25">
      <c r="A27" s="189">
        <v>43831</v>
      </c>
      <c r="B27" s="165"/>
      <c r="C27" s="165"/>
      <c r="D27" s="217">
        <v>4.3499999999999996</v>
      </c>
      <c r="E27" s="217">
        <v>4.5229999999999997</v>
      </c>
      <c r="F27" s="217">
        <v>4.2969999999999997</v>
      </c>
      <c r="G27" s="217">
        <v>6.2140000000000004</v>
      </c>
      <c r="H27" s="236">
        <v>5.7850000000000001</v>
      </c>
      <c r="I27" s="236">
        <v>5.633</v>
      </c>
      <c r="J27" s="236">
        <v>4.3789999999999996</v>
      </c>
      <c r="K27" s="236">
        <v>3.1040000000000001</v>
      </c>
      <c r="L27" s="236">
        <v>3.5910000000000002</v>
      </c>
      <c r="M27" s="236">
        <v>3.778</v>
      </c>
      <c r="N27" s="236">
        <v>3.839</v>
      </c>
      <c r="O27" s="236">
        <v>3.5009999999999999</v>
      </c>
      <c r="P27" s="236">
        <v>5.4390000000000001</v>
      </c>
      <c r="Q27" s="236">
        <v>4.125</v>
      </c>
      <c r="R27" s="236">
        <v>6.8579999999999997</v>
      </c>
      <c r="S27" s="236">
        <v>5.4480000000000004</v>
      </c>
      <c r="T27" s="236">
        <v>5.6669999999999998</v>
      </c>
      <c r="U27" s="236">
        <v>3.2989999999999999</v>
      </c>
      <c r="V27" s="236">
        <v>4.3540000000000001</v>
      </c>
      <c r="W27" s="236">
        <v>3.2509999999999999</v>
      </c>
      <c r="X27" s="236">
        <v>3.3159999999999998</v>
      </c>
      <c r="Y27" s="236">
        <v>2.254</v>
      </c>
      <c r="Z27" s="236">
        <v>3.53</v>
      </c>
      <c r="AA27" s="236">
        <v>3.2829999999999999</v>
      </c>
      <c r="AB27" s="236">
        <v>3.8050000000000002</v>
      </c>
      <c r="AC27" s="236">
        <v>4.1559999999999997</v>
      </c>
      <c r="AD27" s="236">
        <v>3.3359999999999999</v>
      </c>
      <c r="AE27" s="236">
        <v>5.4420000000000002</v>
      </c>
      <c r="AF27" s="236">
        <v>4.4539999999999997</v>
      </c>
      <c r="AG27" s="236">
        <v>3.6269999999999998</v>
      </c>
      <c r="AH27" s="237">
        <v>5.3319999999999999</v>
      </c>
      <c r="AI27" s="211">
        <v>2.4430000000000001</v>
      </c>
      <c r="AJ27" s="211">
        <v>3.4249999999999998</v>
      </c>
      <c r="AK27" s="211">
        <v>4.6559999999999997</v>
      </c>
      <c r="AL27" s="211">
        <v>4.3120000000000003</v>
      </c>
      <c r="AM27" s="211">
        <v>3.165</v>
      </c>
    </row>
    <row r="28" spans="1:39" ht="15" x14ac:dyDescent="0.25">
      <c r="A28" s="189">
        <v>43862</v>
      </c>
      <c r="B28" s="165"/>
      <c r="C28" s="165"/>
      <c r="D28" s="217">
        <v>3.8</v>
      </c>
      <c r="E28" s="217">
        <v>3.8330000000000002</v>
      </c>
      <c r="F28" s="217">
        <v>3.633</v>
      </c>
      <c r="G28" s="217">
        <v>5.3</v>
      </c>
      <c r="H28" s="236">
        <v>4.8979999999999997</v>
      </c>
      <c r="I28" s="236">
        <v>4.7880000000000003</v>
      </c>
      <c r="J28" s="236">
        <v>3.7170000000000001</v>
      </c>
      <c r="K28" s="236">
        <v>2.6179999999999999</v>
      </c>
      <c r="L28" s="236">
        <v>3.048</v>
      </c>
      <c r="M28" s="236">
        <v>3.153</v>
      </c>
      <c r="N28" s="236">
        <v>3.2410000000000001</v>
      </c>
      <c r="O28" s="236">
        <v>2.988</v>
      </c>
      <c r="P28" s="236">
        <v>4.6020000000000003</v>
      </c>
      <c r="Q28" s="236">
        <v>3.5070000000000001</v>
      </c>
      <c r="R28" s="236">
        <v>5.798</v>
      </c>
      <c r="S28" s="236">
        <v>4.6040000000000001</v>
      </c>
      <c r="T28" s="236">
        <v>4.8029999999999999</v>
      </c>
      <c r="U28" s="236">
        <v>2.7749999999999999</v>
      </c>
      <c r="V28" s="236">
        <v>3.702</v>
      </c>
      <c r="W28" s="236">
        <v>2.75</v>
      </c>
      <c r="X28" s="236">
        <v>2.798</v>
      </c>
      <c r="Y28" s="236">
        <v>1.8979999999999999</v>
      </c>
      <c r="Z28" s="236">
        <v>2.9769999999999999</v>
      </c>
      <c r="AA28" s="236">
        <v>2.78</v>
      </c>
      <c r="AB28" s="236">
        <v>3.2040000000000002</v>
      </c>
      <c r="AC28" s="236">
        <v>3.5259999999999998</v>
      </c>
      <c r="AD28" s="236">
        <v>2.8380000000000001</v>
      </c>
      <c r="AE28" s="236">
        <v>4.6180000000000003</v>
      </c>
      <c r="AF28" s="236">
        <v>3.7639999999999998</v>
      </c>
      <c r="AG28" s="236">
        <v>3.0649999999999999</v>
      </c>
      <c r="AH28" s="237">
        <v>4.5350000000000001</v>
      </c>
      <c r="AI28" s="211">
        <v>2.08</v>
      </c>
      <c r="AJ28" s="211">
        <v>2.9220000000000002</v>
      </c>
      <c r="AK28" s="211">
        <v>4.056</v>
      </c>
      <c r="AL28" s="211">
        <v>3.73</v>
      </c>
      <c r="AM28" s="211">
        <v>2.67</v>
      </c>
    </row>
    <row r="29" spans="1:39" ht="15" x14ac:dyDescent="0.25">
      <c r="A29" s="189">
        <v>43891</v>
      </c>
      <c r="B29" s="165"/>
      <c r="C29" s="165"/>
      <c r="D29" s="217">
        <v>4.4400000000000004</v>
      </c>
      <c r="E29" s="217">
        <v>4.5149999999999997</v>
      </c>
      <c r="F29" s="217">
        <v>3.51</v>
      </c>
      <c r="G29" s="217">
        <v>5.4950000000000001</v>
      </c>
      <c r="H29" s="236">
        <v>5.4130000000000003</v>
      </c>
      <c r="I29" s="236">
        <v>4.8230000000000004</v>
      </c>
      <c r="J29" s="236">
        <v>3.6469999999999998</v>
      </c>
      <c r="K29" s="236">
        <v>3.2280000000000002</v>
      </c>
      <c r="L29" s="236">
        <v>3.8439999999999999</v>
      </c>
      <c r="M29" s="236">
        <v>3.3809999999999998</v>
      </c>
      <c r="N29" s="236">
        <v>3.3980000000000001</v>
      </c>
      <c r="O29" s="236">
        <v>3.1840000000000002</v>
      </c>
      <c r="P29" s="236">
        <v>4.9279999999999999</v>
      </c>
      <c r="Q29" s="236">
        <v>4.2750000000000004</v>
      </c>
      <c r="R29" s="236">
        <v>5.55</v>
      </c>
      <c r="S29" s="236">
        <v>4.9059999999999997</v>
      </c>
      <c r="T29" s="236">
        <v>5.016</v>
      </c>
      <c r="U29" s="236">
        <v>3.5009999999999999</v>
      </c>
      <c r="V29" s="236">
        <v>3.6269999999999998</v>
      </c>
      <c r="W29" s="236">
        <v>2.8719999999999999</v>
      </c>
      <c r="X29" s="236">
        <v>2.71</v>
      </c>
      <c r="Y29" s="236">
        <v>2.121</v>
      </c>
      <c r="Z29" s="236">
        <v>4.8440000000000003</v>
      </c>
      <c r="AA29" s="236">
        <v>2.6429999999999998</v>
      </c>
      <c r="AB29" s="236">
        <v>3.0419999999999998</v>
      </c>
      <c r="AC29" s="236">
        <v>6.55</v>
      </c>
      <c r="AD29" s="236">
        <v>2.7080000000000002</v>
      </c>
      <c r="AE29" s="236">
        <v>5.0149999999999997</v>
      </c>
      <c r="AF29" s="236">
        <v>3.589</v>
      </c>
      <c r="AG29" s="236">
        <v>3.1269999999999998</v>
      </c>
      <c r="AH29" s="237">
        <v>5.8780000000000001</v>
      </c>
      <c r="AI29" s="211">
        <v>2.0409999999999999</v>
      </c>
      <c r="AJ29" s="211">
        <v>2.722</v>
      </c>
      <c r="AK29" s="211">
        <v>6.1840000000000002</v>
      </c>
      <c r="AL29" s="211">
        <v>3.7810000000000001</v>
      </c>
      <c r="AM29" s="211">
        <v>2.58</v>
      </c>
    </row>
    <row r="30" spans="1:39" ht="15" x14ac:dyDescent="0.25">
      <c r="A30" s="189">
        <v>43922</v>
      </c>
      <c r="B30" s="165"/>
      <c r="C30" s="165"/>
      <c r="D30" s="217">
        <v>8.76</v>
      </c>
      <c r="E30" s="217">
        <v>4.4720000000000004</v>
      </c>
      <c r="F30" s="217">
        <v>3.4489999999999998</v>
      </c>
      <c r="G30" s="217">
        <v>8.9920000000000009</v>
      </c>
      <c r="H30" s="236">
        <v>12.013</v>
      </c>
      <c r="I30" s="236">
        <v>9.6199999999999992</v>
      </c>
      <c r="J30" s="236">
        <v>6.3579999999999997</v>
      </c>
      <c r="K30" s="236">
        <v>9.0630000000000006</v>
      </c>
      <c r="L30" s="236">
        <v>9.0719999999999992</v>
      </c>
      <c r="M30" s="236">
        <v>4.8070000000000004</v>
      </c>
      <c r="N30" s="236">
        <v>9.3859999999999992</v>
      </c>
      <c r="O30" s="236">
        <v>5.8209999999999997</v>
      </c>
      <c r="P30" s="236">
        <v>7.59</v>
      </c>
      <c r="Q30" s="236">
        <v>4.9589999999999996</v>
      </c>
      <c r="R30" s="236">
        <v>8.2620000000000005</v>
      </c>
      <c r="S30" s="236">
        <v>6.0439999999999996</v>
      </c>
      <c r="T30" s="236">
        <v>5.8869999999999996</v>
      </c>
      <c r="U30" s="236">
        <v>4.8540000000000001</v>
      </c>
      <c r="V30" s="236">
        <v>7.7430000000000003</v>
      </c>
      <c r="W30" s="236">
        <v>5.52</v>
      </c>
      <c r="X30" s="236">
        <v>6.665</v>
      </c>
      <c r="Y30" s="236">
        <v>4.5229999999999997</v>
      </c>
      <c r="Z30" s="236">
        <v>9.8949999999999996</v>
      </c>
      <c r="AA30" s="236">
        <v>4.6639999999999997</v>
      </c>
      <c r="AB30" s="236">
        <v>7.6539999999999999</v>
      </c>
      <c r="AC30" s="236">
        <v>9.1389999999999993</v>
      </c>
      <c r="AD30" s="236">
        <v>2.629</v>
      </c>
      <c r="AE30" s="236">
        <v>5.85</v>
      </c>
      <c r="AF30" s="236">
        <v>5.7060000000000004</v>
      </c>
      <c r="AG30" s="236">
        <v>4.6849999999999996</v>
      </c>
      <c r="AH30" s="237">
        <v>14.548999999999999</v>
      </c>
      <c r="AI30" s="211">
        <v>3.1240000000000001</v>
      </c>
      <c r="AJ30" s="211">
        <v>3.7789999999999999</v>
      </c>
      <c r="AK30" s="211">
        <v>11.917</v>
      </c>
      <c r="AL30" s="211">
        <v>8.6460000000000008</v>
      </c>
      <c r="AM30" s="211">
        <v>3.411</v>
      </c>
    </row>
    <row r="31" spans="1:39" ht="15" x14ac:dyDescent="0.25">
      <c r="A31" s="189">
        <v>43952</v>
      </c>
      <c r="B31" s="165"/>
      <c r="C31" s="165"/>
      <c r="D31" s="217">
        <v>28.28</v>
      </c>
      <c r="E31" s="217">
        <v>16.655999999999999</v>
      </c>
      <c r="F31" s="217">
        <v>36.927999999999997</v>
      </c>
      <c r="G31" s="217">
        <v>50.8</v>
      </c>
      <c r="H31" s="236">
        <v>44.103000000000002</v>
      </c>
      <c r="I31" s="236">
        <v>44.457999999999998</v>
      </c>
      <c r="J31" s="236">
        <v>20.052</v>
      </c>
      <c r="K31" s="236">
        <v>27.219000000000001</v>
      </c>
      <c r="L31" s="236">
        <v>19.431000000000001</v>
      </c>
      <c r="M31" s="236">
        <v>24.908000000000001</v>
      </c>
      <c r="N31" s="236">
        <v>30.108000000000001</v>
      </c>
      <c r="O31" s="236">
        <v>31.001999999999999</v>
      </c>
      <c r="P31" s="236">
        <v>28.294</v>
      </c>
      <c r="Q31" s="236">
        <v>17.898</v>
      </c>
      <c r="R31" s="236">
        <v>53.95</v>
      </c>
      <c r="S31" s="236">
        <v>35.960999999999999</v>
      </c>
      <c r="T31" s="236">
        <v>23.702000000000002</v>
      </c>
      <c r="U31" s="236">
        <v>20.321999999999999</v>
      </c>
      <c r="V31" s="236">
        <v>31.948</v>
      </c>
      <c r="W31" s="236">
        <v>25.524000000000001</v>
      </c>
      <c r="X31" s="236">
        <v>14.679</v>
      </c>
      <c r="Y31" s="236">
        <v>21.190999999999999</v>
      </c>
      <c r="Z31" s="236">
        <v>28.041</v>
      </c>
      <c r="AA31" s="236">
        <v>24.654</v>
      </c>
      <c r="AB31" s="236">
        <v>30.062999999999999</v>
      </c>
      <c r="AC31" s="236">
        <v>28.452999999999999</v>
      </c>
      <c r="AD31" s="236">
        <v>21.466000000000001</v>
      </c>
      <c r="AE31" s="236">
        <v>35.340000000000003</v>
      </c>
      <c r="AF31" s="236">
        <v>15.93</v>
      </c>
      <c r="AG31" s="236">
        <v>16.768999999999998</v>
      </c>
      <c r="AH31" s="237">
        <v>21.010999999999999</v>
      </c>
      <c r="AI31" s="211">
        <v>16.879000000000001</v>
      </c>
      <c r="AJ31" s="211">
        <v>24.512</v>
      </c>
      <c r="AK31" s="211">
        <v>24.992999999999999</v>
      </c>
      <c r="AL31" s="211">
        <v>23.492000000000001</v>
      </c>
      <c r="AM31" s="211">
        <v>18.933</v>
      </c>
    </row>
    <row r="32" spans="1:39" ht="15" x14ac:dyDescent="0.25">
      <c r="A32" s="189">
        <v>43983</v>
      </c>
      <c r="B32" s="165"/>
      <c r="C32" s="165"/>
      <c r="D32" s="217">
        <v>41.72</v>
      </c>
      <c r="E32" s="217">
        <v>50.975999999999999</v>
      </c>
      <c r="F32" s="217">
        <v>89.745000000000005</v>
      </c>
      <c r="G32" s="217">
        <v>62.115000000000002</v>
      </c>
      <c r="H32" s="236">
        <v>60.887999999999998</v>
      </c>
      <c r="I32" s="236">
        <v>38.648000000000003</v>
      </c>
      <c r="J32" s="236">
        <v>26.922000000000001</v>
      </c>
      <c r="K32" s="236">
        <v>30.434000000000001</v>
      </c>
      <c r="L32" s="236">
        <v>31.44</v>
      </c>
      <c r="M32" s="236">
        <v>40.338999999999999</v>
      </c>
      <c r="N32" s="236">
        <v>25.431000000000001</v>
      </c>
      <c r="O32" s="236">
        <v>63.612000000000002</v>
      </c>
      <c r="P32" s="236">
        <v>40.207999999999998</v>
      </c>
      <c r="Q32" s="236">
        <v>83.994</v>
      </c>
      <c r="R32" s="236">
        <v>58.463999999999999</v>
      </c>
      <c r="S32" s="236">
        <v>78.126999999999995</v>
      </c>
      <c r="T32" s="236">
        <v>28.806999999999999</v>
      </c>
      <c r="U32" s="236">
        <v>45.56</v>
      </c>
      <c r="V32" s="236">
        <v>24.623000000000001</v>
      </c>
      <c r="W32" s="236">
        <v>25.896999999999998</v>
      </c>
      <c r="X32" s="236">
        <v>11.551</v>
      </c>
      <c r="Y32" s="236">
        <v>34.738</v>
      </c>
      <c r="Z32" s="236">
        <v>21.175000000000001</v>
      </c>
      <c r="AA32" s="236">
        <v>34.374000000000002</v>
      </c>
      <c r="AB32" s="236">
        <v>35.719000000000001</v>
      </c>
      <c r="AC32" s="236">
        <v>25.193000000000001</v>
      </c>
      <c r="AD32" s="236">
        <v>72.888999999999996</v>
      </c>
      <c r="AE32" s="236">
        <v>45.561999999999998</v>
      </c>
      <c r="AF32" s="236">
        <v>38.938000000000002</v>
      </c>
      <c r="AG32" s="236">
        <v>69.262</v>
      </c>
      <c r="AH32" s="237">
        <v>9.3109999999999999</v>
      </c>
      <c r="AI32" s="211">
        <v>26.571000000000002</v>
      </c>
      <c r="AJ32" s="211">
        <v>49.377000000000002</v>
      </c>
      <c r="AK32" s="211">
        <v>45.753999999999998</v>
      </c>
      <c r="AL32" s="211">
        <v>23.55</v>
      </c>
      <c r="AM32" s="211">
        <v>44.77</v>
      </c>
    </row>
    <row r="33" spans="1:39" ht="15" x14ac:dyDescent="0.25">
      <c r="A33" s="189">
        <v>44013</v>
      </c>
      <c r="B33" s="165"/>
      <c r="C33" s="165"/>
      <c r="D33" s="217">
        <v>20.14</v>
      </c>
      <c r="E33" s="217">
        <v>31.66</v>
      </c>
      <c r="F33" s="217">
        <v>47.63</v>
      </c>
      <c r="G33" s="217">
        <v>23.114000000000001</v>
      </c>
      <c r="H33" s="236">
        <v>30.3</v>
      </c>
      <c r="I33" s="236">
        <v>15.851000000000001</v>
      </c>
      <c r="J33" s="236">
        <v>11.923999999999999</v>
      </c>
      <c r="K33" s="236">
        <v>12.84</v>
      </c>
      <c r="L33" s="236">
        <v>12.544</v>
      </c>
      <c r="M33" s="236">
        <v>16.719000000000001</v>
      </c>
      <c r="N33" s="236">
        <v>11.46</v>
      </c>
      <c r="O33" s="236">
        <v>35.777000000000001</v>
      </c>
      <c r="P33" s="236">
        <v>15.589</v>
      </c>
      <c r="Q33" s="236">
        <v>83.552000000000007</v>
      </c>
      <c r="R33" s="236">
        <v>26.052</v>
      </c>
      <c r="S33" s="236">
        <v>33.415999999999997</v>
      </c>
      <c r="T33" s="236">
        <v>13.682</v>
      </c>
      <c r="U33" s="236">
        <v>29.06</v>
      </c>
      <c r="V33" s="236">
        <v>9.7509999999999994</v>
      </c>
      <c r="W33" s="236">
        <v>9.8710000000000004</v>
      </c>
      <c r="X33" s="236">
        <v>5.1859999999999999</v>
      </c>
      <c r="Y33" s="236">
        <v>12.510999999999999</v>
      </c>
      <c r="Z33" s="236">
        <v>8.7690000000000001</v>
      </c>
      <c r="AA33" s="236">
        <v>15.17</v>
      </c>
      <c r="AB33" s="236">
        <v>12.536</v>
      </c>
      <c r="AC33" s="236">
        <v>10.420999999999999</v>
      </c>
      <c r="AD33" s="236">
        <v>38.241</v>
      </c>
      <c r="AE33" s="236">
        <v>25.358000000000001</v>
      </c>
      <c r="AF33" s="236">
        <v>13.444000000000001</v>
      </c>
      <c r="AG33" s="236">
        <v>41.658000000000001</v>
      </c>
      <c r="AH33" s="237">
        <v>6.3330000000000002</v>
      </c>
      <c r="AI33" s="211">
        <v>10.644</v>
      </c>
      <c r="AJ33" s="211">
        <v>17.638999999999999</v>
      </c>
      <c r="AK33" s="211">
        <v>15.907</v>
      </c>
      <c r="AL33" s="211">
        <v>9.0129999999999999</v>
      </c>
      <c r="AM33" s="211">
        <v>27.47</v>
      </c>
    </row>
    <row r="34" spans="1:39" ht="15" x14ac:dyDescent="0.25">
      <c r="A34" s="189">
        <v>44044</v>
      </c>
      <c r="B34" s="216"/>
      <c r="C34" s="216"/>
      <c r="D34" s="217">
        <v>10.3</v>
      </c>
      <c r="E34" s="217">
        <v>12.891999999999999</v>
      </c>
      <c r="F34" s="217">
        <v>18.042999999999999</v>
      </c>
      <c r="G34" s="217">
        <v>11.177</v>
      </c>
      <c r="H34" s="236">
        <v>12.531000000000001</v>
      </c>
      <c r="I34" s="236">
        <v>9.641</v>
      </c>
      <c r="J34" s="236">
        <v>6.5750000000000002</v>
      </c>
      <c r="K34" s="236">
        <v>7.8330000000000002</v>
      </c>
      <c r="L34" s="236">
        <v>6.6970000000000001</v>
      </c>
      <c r="M34" s="236">
        <v>7.9139999999999997</v>
      </c>
      <c r="N34" s="236">
        <v>8.1980000000000004</v>
      </c>
      <c r="O34" s="236">
        <v>12.769</v>
      </c>
      <c r="P34" s="236">
        <v>7.8570000000000002</v>
      </c>
      <c r="Q34" s="236">
        <v>27.431999999999999</v>
      </c>
      <c r="R34" s="236">
        <v>10.885999999999999</v>
      </c>
      <c r="S34" s="236">
        <v>14.199</v>
      </c>
      <c r="T34" s="236">
        <v>7.2850000000000001</v>
      </c>
      <c r="U34" s="236">
        <v>11.381</v>
      </c>
      <c r="V34" s="236">
        <v>6.5129999999999999</v>
      </c>
      <c r="W34" s="236">
        <v>6.4770000000000003</v>
      </c>
      <c r="X34" s="236">
        <v>3.7050000000000001</v>
      </c>
      <c r="Y34" s="236">
        <v>6.5419999999999998</v>
      </c>
      <c r="Z34" s="236">
        <v>5.8010000000000002</v>
      </c>
      <c r="AA34" s="236">
        <v>8.1329999999999991</v>
      </c>
      <c r="AB34" s="236">
        <v>7.64</v>
      </c>
      <c r="AC34" s="236">
        <v>6.8220000000000001</v>
      </c>
      <c r="AD34" s="236">
        <v>13.398999999999999</v>
      </c>
      <c r="AE34" s="236">
        <v>10.279</v>
      </c>
      <c r="AF34" s="236">
        <v>8.09</v>
      </c>
      <c r="AG34" s="236">
        <v>14.366</v>
      </c>
      <c r="AH34" s="237">
        <v>4.9569999999999999</v>
      </c>
      <c r="AI34" s="211">
        <v>6.7569999999999997</v>
      </c>
      <c r="AJ34" s="211">
        <v>9.0449999999999999</v>
      </c>
      <c r="AK34" s="211">
        <v>8.032</v>
      </c>
      <c r="AL34" s="211">
        <v>5.8310000000000004</v>
      </c>
      <c r="AM34" s="211">
        <v>11.048</v>
      </c>
    </row>
    <row r="35" spans="1:39" ht="15" x14ac:dyDescent="0.25">
      <c r="A35" s="189">
        <v>44075</v>
      </c>
      <c r="B35" s="216"/>
      <c r="C35" s="216"/>
      <c r="D35" s="217">
        <v>7.37</v>
      </c>
      <c r="E35" s="217">
        <v>7.46</v>
      </c>
      <c r="F35" s="217">
        <v>10.523999999999999</v>
      </c>
      <c r="G35" s="217">
        <v>9.0069999999999997</v>
      </c>
      <c r="H35" s="236">
        <v>10.518000000000001</v>
      </c>
      <c r="I35" s="236">
        <v>7.4560000000000004</v>
      </c>
      <c r="J35" s="236">
        <v>5.8780000000000001</v>
      </c>
      <c r="K35" s="236">
        <v>5.7430000000000003</v>
      </c>
      <c r="L35" s="236">
        <v>5.2679999999999998</v>
      </c>
      <c r="M35" s="236">
        <v>5.9260000000000002</v>
      </c>
      <c r="N35" s="236">
        <v>6.7130000000000001</v>
      </c>
      <c r="O35" s="236">
        <v>8.8729999999999993</v>
      </c>
      <c r="P35" s="236">
        <v>6.24</v>
      </c>
      <c r="Q35" s="236">
        <v>13.749000000000001</v>
      </c>
      <c r="R35" s="236">
        <v>8.1649999999999991</v>
      </c>
      <c r="S35" s="236">
        <v>9.6969999999999992</v>
      </c>
      <c r="T35" s="236">
        <v>5.5359999999999996</v>
      </c>
      <c r="U35" s="236">
        <v>7.2889999999999997</v>
      </c>
      <c r="V35" s="236">
        <v>5.194</v>
      </c>
      <c r="W35" s="236">
        <v>4.92</v>
      </c>
      <c r="X35" s="236">
        <v>3.2709999999999999</v>
      </c>
      <c r="Y35" s="236">
        <v>7.0380000000000003</v>
      </c>
      <c r="Z35" s="236">
        <v>5.0430000000000001</v>
      </c>
      <c r="AA35" s="236">
        <v>5.6580000000000004</v>
      </c>
      <c r="AB35" s="236">
        <v>6.46</v>
      </c>
      <c r="AC35" s="236">
        <v>5.9109999999999996</v>
      </c>
      <c r="AD35" s="236">
        <v>8.577</v>
      </c>
      <c r="AE35" s="236">
        <v>7.1829999999999998</v>
      </c>
      <c r="AF35" s="236">
        <v>5.6790000000000003</v>
      </c>
      <c r="AG35" s="236">
        <v>8.3550000000000004</v>
      </c>
      <c r="AH35" s="237">
        <v>4.3879999999999999</v>
      </c>
      <c r="AI35" s="211">
        <v>6.0389999999999997</v>
      </c>
      <c r="AJ35" s="211">
        <v>8.282</v>
      </c>
      <c r="AK35" s="211">
        <v>6.3710000000000004</v>
      </c>
      <c r="AL35" s="211">
        <v>4.649</v>
      </c>
      <c r="AM35" s="211">
        <v>8.7240000000000002</v>
      </c>
    </row>
    <row r="36" spans="1:39" ht="15" x14ac:dyDescent="0.25">
      <c r="A36" s="189">
        <v>44105</v>
      </c>
      <c r="B36" s="211"/>
      <c r="C36" s="211"/>
      <c r="D36" s="164">
        <v>6.66</v>
      </c>
      <c r="E36" s="236">
        <v>6.4580000000000002</v>
      </c>
      <c r="F36" s="236">
        <v>9.0679999999999996</v>
      </c>
      <c r="G36" s="236">
        <v>14.194000000000001</v>
      </c>
      <c r="H36" s="236">
        <v>10.571999999999999</v>
      </c>
      <c r="I36" s="236">
        <v>6.3460000000000001</v>
      </c>
      <c r="J36" s="236">
        <v>5.0510000000000002</v>
      </c>
      <c r="K36" s="236">
        <v>5.2930000000000001</v>
      </c>
      <c r="L36" s="236">
        <v>6.8550000000000004</v>
      </c>
      <c r="M36" s="236">
        <v>5.2930000000000001</v>
      </c>
      <c r="N36" s="236">
        <v>5.0529999999999999</v>
      </c>
      <c r="O36" s="236">
        <v>8.5429999999999993</v>
      </c>
      <c r="P36" s="236">
        <v>6.0759999999999996</v>
      </c>
      <c r="Q36" s="236">
        <v>11.237</v>
      </c>
      <c r="R36" s="236">
        <v>7.992</v>
      </c>
      <c r="S36" s="236">
        <v>9.0879999999999992</v>
      </c>
      <c r="T36" s="236">
        <v>6.0359999999999996</v>
      </c>
      <c r="U36" s="236">
        <v>6.3719999999999999</v>
      </c>
      <c r="V36" s="236">
        <v>4.7629999999999999</v>
      </c>
      <c r="W36" s="236">
        <v>4.3460000000000001</v>
      </c>
      <c r="X36" s="236">
        <v>4.2350000000000003</v>
      </c>
      <c r="Y36" s="236">
        <v>5.4329999999999998</v>
      </c>
      <c r="Z36" s="236">
        <v>4.6950000000000003</v>
      </c>
      <c r="AA36" s="236">
        <v>6.55</v>
      </c>
      <c r="AB36" s="236">
        <v>8.3030000000000008</v>
      </c>
      <c r="AC36" s="236">
        <v>5.9909999999999997</v>
      </c>
      <c r="AD36" s="236">
        <v>7.7560000000000002</v>
      </c>
      <c r="AE36" s="237">
        <v>7.2519999999999998</v>
      </c>
      <c r="AF36" s="236">
        <v>5.2830000000000004</v>
      </c>
      <c r="AG36" s="236">
        <v>8.1519999999999992</v>
      </c>
      <c r="AH36" s="236">
        <v>3.9689999999999999</v>
      </c>
      <c r="AI36" s="211">
        <v>6.2560000000000002</v>
      </c>
      <c r="AJ36" s="211">
        <v>9.9890000000000008</v>
      </c>
      <c r="AK36" s="211">
        <v>5.6260000000000003</v>
      </c>
      <c r="AL36" s="211">
        <v>4.4859999999999998</v>
      </c>
      <c r="AM36" s="211">
        <v>6.9880000000000004</v>
      </c>
    </row>
    <row r="37" spans="1:39" ht="15" x14ac:dyDescent="0.25">
      <c r="A37" s="189">
        <v>44136</v>
      </c>
      <c r="B37" s="164"/>
      <c r="C37" s="164"/>
      <c r="D37" s="164">
        <v>5.1100000000000003</v>
      </c>
      <c r="E37" s="236">
        <v>5.5490000000000004</v>
      </c>
      <c r="F37" s="236">
        <v>7.4930000000000003</v>
      </c>
      <c r="G37" s="236">
        <v>9.532</v>
      </c>
      <c r="H37" s="236">
        <v>8.0579999999999998</v>
      </c>
      <c r="I37" s="236">
        <v>5.67</v>
      </c>
      <c r="J37" s="236">
        <v>4.0599999999999996</v>
      </c>
      <c r="K37" s="236">
        <v>4.4589999999999996</v>
      </c>
      <c r="L37" s="236">
        <v>6.4409999999999998</v>
      </c>
      <c r="M37" s="236">
        <v>4.5549999999999997</v>
      </c>
      <c r="N37" s="236">
        <v>4.3250000000000002</v>
      </c>
      <c r="O37" s="236">
        <v>7.0970000000000004</v>
      </c>
      <c r="P37" s="236">
        <v>5.5419999999999998</v>
      </c>
      <c r="Q37" s="236">
        <v>8.7040000000000006</v>
      </c>
      <c r="R37" s="236">
        <v>6.7220000000000004</v>
      </c>
      <c r="S37" s="236">
        <v>7.3280000000000003</v>
      </c>
      <c r="T37" s="236">
        <v>4.7910000000000004</v>
      </c>
      <c r="U37" s="236">
        <v>5.2930000000000001</v>
      </c>
      <c r="V37" s="236">
        <v>4.0439999999999996</v>
      </c>
      <c r="W37" s="236">
        <v>4.4580000000000002</v>
      </c>
      <c r="X37" s="236">
        <v>2.85</v>
      </c>
      <c r="Y37" s="236">
        <v>4.2169999999999996</v>
      </c>
      <c r="Z37" s="236">
        <v>4.2140000000000004</v>
      </c>
      <c r="AA37" s="236">
        <v>5.6870000000000003</v>
      </c>
      <c r="AB37" s="236">
        <v>6.17</v>
      </c>
      <c r="AC37" s="236">
        <v>4.76</v>
      </c>
      <c r="AD37" s="236">
        <v>6.7229999999999999</v>
      </c>
      <c r="AE37" s="237">
        <v>6.5170000000000003</v>
      </c>
      <c r="AF37" s="236">
        <v>5.3049999999999997</v>
      </c>
      <c r="AG37" s="236">
        <v>6.6150000000000002</v>
      </c>
      <c r="AH37" s="236">
        <v>3.3849999999999998</v>
      </c>
      <c r="AI37" s="211">
        <v>4.3460000000000001</v>
      </c>
      <c r="AJ37" s="211">
        <v>6.4710000000000001</v>
      </c>
      <c r="AK37" s="211">
        <v>5.4580000000000002</v>
      </c>
      <c r="AL37" s="211">
        <v>4.2889999999999997</v>
      </c>
      <c r="AM37" s="211">
        <v>5.37</v>
      </c>
    </row>
    <row r="38" spans="1:39" ht="15" x14ac:dyDescent="0.25">
      <c r="A38" s="189">
        <v>44166</v>
      </c>
      <c r="B38" s="164"/>
      <c r="C38" s="164"/>
      <c r="D38" s="164">
        <v>4.68</v>
      </c>
      <c r="E38" s="236">
        <v>5.0949999999999998</v>
      </c>
      <c r="F38" s="236">
        <v>6.9039999999999999</v>
      </c>
      <c r="G38" s="236">
        <v>6.9950000000000001</v>
      </c>
      <c r="H38" s="236">
        <v>6.4989999999999997</v>
      </c>
      <c r="I38" s="236">
        <v>5.1859999999999999</v>
      </c>
      <c r="J38" s="236">
        <v>3.7290000000000001</v>
      </c>
      <c r="K38" s="236">
        <v>4.0460000000000003</v>
      </c>
      <c r="L38" s="236">
        <v>4.72</v>
      </c>
      <c r="M38" s="236">
        <v>4.2309999999999999</v>
      </c>
      <c r="N38" s="236">
        <v>3.9369999999999998</v>
      </c>
      <c r="O38" s="236">
        <v>6.093</v>
      </c>
      <c r="P38" s="236">
        <v>4.819</v>
      </c>
      <c r="Q38" s="236">
        <v>7.8179999999999996</v>
      </c>
      <c r="R38" s="236">
        <v>6.2709999999999999</v>
      </c>
      <c r="S38" s="236">
        <v>6.5910000000000002</v>
      </c>
      <c r="T38" s="236">
        <v>4.5199999999999996</v>
      </c>
      <c r="U38" s="236">
        <v>4.883</v>
      </c>
      <c r="V38" s="236">
        <v>3.7480000000000002</v>
      </c>
      <c r="W38" s="236">
        <v>3.7559999999999998</v>
      </c>
      <c r="X38" s="236">
        <v>2.484</v>
      </c>
      <c r="Y38" s="236">
        <v>3.8450000000000002</v>
      </c>
      <c r="Z38" s="236">
        <v>3.6320000000000001</v>
      </c>
      <c r="AA38" s="236">
        <v>4.431</v>
      </c>
      <c r="AB38" s="236">
        <v>4.8239999999999998</v>
      </c>
      <c r="AC38" s="236">
        <v>3.915</v>
      </c>
      <c r="AD38" s="236">
        <v>6.0350000000000001</v>
      </c>
      <c r="AE38" s="237">
        <v>5.4880000000000004</v>
      </c>
      <c r="AF38" s="236">
        <v>4.351</v>
      </c>
      <c r="AG38" s="236">
        <v>5.9320000000000004</v>
      </c>
      <c r="AH38" s="236">
        <v>3.125</v>
      </c>
      <c r="AI38" s="211">
        <v>3.722</v>
      </c>
      <c r="AJ38" s="211">
        <v>5.18</v>
      </c>
      <c r="AK38" s="211">
        <v>4.8949999999999996</v>
      </c>
      <c r="AL38" s="211">
        <v>3.6629999999999998</v>
      </c>
      <c r="AM38" s="211">
        <v>4.8739999999999997</v>
      </c>
    </row>
    <row r="39" spans="1:39" ht="15" x14ac:dyDescent="0.25">
      <c r="A39" s="189">
        <v>44197</v>
      </c>
      <c r="B39" s="164"/>
      <c r="C39" s="164"/>
      <c r="D39" s="164">
        <v>4.3499999999999996</v>
      </c>
      <c r="E39" s="236">
        <v>4.5720000000000001</v>
      </c>
      <c r="F39" s="236">
        <v>6.2060000000000004</v>
      </c>
      <c r="G39" s="236">
        <v>6.1710000000000003</v>
      </c>
      <c r="H39" s="236">
        <v>5.8659999999999997</v>
      </c>
      <c r="I39" s="236">
        <v>4.6639999999999997</v>
      </c>
      <c r="J39" s="236">
        <v>3.3460000000000001</v>
      </c>
      <c r="K39" s="236">
        <v>3.641</v>
      </c>
      <c r="L39" s="236">
        <v>3.8769999999999998</v>
      </c>
      <c r="M39" s="236">
        <v>3.8029999999999999</v>
      </c>
      <c r="N39" s="236">
        <v>3.5289999999999999</v>
      </c>
      <c r="O39" s="236">
        <v>5.4649999999999999</v>
      </c>
      <c r="P39" s="236">
        <v>4.2720000000000002</v>
      </c>
      <c r="Q39" s="236">
        <v>6.8959999999999999</v>
      </c>
      <c r="R39" s="236">
        <v>5.5209999999999999</v>
      </c>
      <c r="S39" s="236">
        <v>5.9580000000000002</v>
      </c>
      <c r="T39" s="236">
        <v>3.8740000000000001</v>
      </c>
      <c r="U39" s="236">
        <v>4.3860000000000001</v>
      </c>
      <c r="V39" s="236">
        <v>3.3679999999999999</v>
      </c>
      <c r="W39" s="236">
        <v>3.2839999999999998</v>
      </c>
      <c r="X39" s="236">
        <v>2.2069999999999999</v>
      </c>
      <c r="Y39" s="236">
        <v>3.444</v>
      </c>
      <c r="Z39" s="236">
        <v>3.2320000000000002</v>
      </c>
      <c r="AA39" s="236">
        <v>3.851</v>
      </c>
      <c r="AB39" s="236">
        <v>4.2640000000000002</v>
      </c>
      <c r="AC39" s="236">
        <v>3.4569999999999999</v>
      </c>
      <c r="AD39" s="236">
        <v>5.4480000000000004</v>
      </c>
      <c r="AE39" s="237">
        <v>4.8609999999999998</v>
      </c>
      <c r="AF39" s="236">
        <v>3.8050000000000002</v>
      </c>
      <c r="AG39" s="236">
        <v>5.3280000000000003</v>
      </c>
      <c r="AH39" s="236">
        <v>2.81</v>
      </c>
      <c r="AI39" s="211">
        <v>3.4049999999999998</v>
      </c>
      <c r="AJ39" s="211">
        <v>4.5839999999999996</v>
      </c>
      <c r="AK39" s="211">
        <v>4.4980000000000002</v>
      </c>
      <c r="AL39" s="211">
        <v>3.2160000000000002</v>
      </c>
      <c r="AM39" s="211">
        <v>4.4180000000000001</v>
      </c>
    </row>
    <row r="40" spans="1:39" ht="15" x14ac:dyDescent="0.25">
      <c r="A40" s="189">
        <v>44228</v>
      </c>
      <c r="B40" s="164"/>
      <c r="C40" s="164"/>
      <c r="D40" s="164">
        <v>3.8</v>
      </c>
      <c r="E40" s="236">
        <v>3.738</v>
      </c>
      <c r="F40" s="236">
        <v>5.1189999999999998</v>
      </c>
      <c r="G40" s="236">
        <v>5.0599999999999996</v>
      </c>
      <c r="H40" s="236">
        <v>4.8239999999999998</v>
      </c>
      <c r="I40" s="236">
        <v>3.8319999999999999</v>
      </c>
      <c r="J40" s="236">
        <v>2.7309999999999999</v>
      </c>
      <c r="K40" s="236">
        <v>2.99</v>
      </c>
      <c r="L40" s="236">
        <v>3.13</v>
      </c>
      <c r="M40" s="236">
        <v>3.105</v>
      </c>
      <c r="N40" s="236">
        <v>2.9119999999999999</v>
      </c>
      <c r="O40" s="236">
        <v>4.4740000000000002</v>
      </c>
      <c r="P40" s="236">
        <v>3.5089999999999999</v>
      </c>
      <c r="Q40" s="236">
        <v>5.6429999999999998</v>
      </c>
      <c r="R40" s="236">
        <v>4.5129999999999999</v>
      </c>
      <c r="S40" s="236">
        <v>4.8860000000000001</v>
      </c>
      <c r="T40" s="236">
        <v>3.1560000000000001</v>
      </c>
      <c r="U40" s="236">
        <v>3.605</v>
      </c>
      <c r="V40" s="236">
        <v>2.7549999999999999</v>
      </c>
      <c r="W40" s="236">
        <v>2.6819999999999999</v>
      </c>
      <c r="X40" s="236">
        <v>1.7969999999999999</v>
      </c>
      <c r="Y40" s="236">
        <v>2.8090000000000002</v>
      </c>
      <c r="Z40" s="236">
        <v>2.6480000000000001</v>
      </c>
      <c r="AA40" s="236">
        <v>3.1389999999999998</v>
      </c>
      <c r="AB40" s="236">
        <v>3.5</v>
      </c>
      <c r="AC40" s="236">
        <v>2.847</v>
      </c>
      <c r="AD40" s="236">
        <v>4.4710000000000001</v>
      </c>
      <c r="AE40" s="237">
        <v>3.9780000000000002</v>
      </c>
      <c r="AF40" s="236">
        <v>3.1110000000000002</v>
      </c>
      <c r="AG40" s="236">
        <v>4.3840000000000003</v>
      </c>
      <c r="AH40" s="236">
        <v>2.3130000000000002</v>
      </c>
      <c r="AI40" s="211">
        <v>2.8140000000000001</v>
      </c>
      <c r="AJ40" s="211">
        <v>3.863</v>
      </c>
      <c r="AK40" s="211">
        <v>3.7679999999999998</v>
      </c>
      <c r="AL40" s="211">
        <v>2.6280000000000001</v>
      </c>
      <c r="AM40" s="211">
        <v>3.62</v>
      </c>
    </row>
    <row r="41" spans="1:39" ht="15" x14ac:dyDescent="0.25">
      <c r="A41" s="189">
        <v>44256</v>
      </c>
      <c r="B41" s="164"/>
      <c r="C41" s="164"/>
      <c r="D41" s="164">
        <v>4.4400000000000004</v>
      </c>
      <c r="E41" s="236">
        <v>3.7509999999999999</v>
      </c>
      <c r="F41" s="236">
        <v>5.5030000000000001</v>
      </c>
      <c r="G41" s="236">
        <v>5.7880000000000003</v>
      </c>
      <c r="H41" s="236">
        <v>5.0410000000000004</v>
      </c>
      <c r="I41" s="236">
        <v>3.9089999999999998</v>
      </c>
      <c r="J41" s="236">
        <v>3.4430000000000001</v>
      </c>
      <c r="K41" s="236">
        <v>3.895</v>
      </c>
      <c r="L41" s="236">
        <v>3.4630000000000001</v>
      </c>
      <c r="M41" s="236">
        <v>3.3919999999999999</v>
      </c>
      <c r="N41" s="236">
        <v>3.2170000000000001</v>
      </c>
      <c r="O41" s="236">
        <v>4.9690000000000003</v>
      </c>
      <c r="P41" s="236">
        <v>4.3789999999999996</v>
      </c>
      <c r="Q41" s="236">
        <v>5.6059999999999999</v>
      </c>
      <c r="R41" s="236">
        <v>4.9829999999999997</v>
      </c>
      <c r="S41" s="236">
        <v>5.2830000000000004</v>
      </c>
      <c r="T41" s="236">
        <v>3.9249999999999998</v>
      </c>
      <c r="U41" s="236">
        <v>3.665</v>
      </c>
      <c r="V41" s="236">
        <v>2.9750000000000001</v>
      </c>
      <c r="W41" s="236">
        <v>2.6949999999999998</v>
      </c>
      <c r="X41" s="236">
        <v>2.0739999999999998</v>
      </c>
      <c r="Y41" s="236">
        <v>4.7690000000000001</v>
      </c>
      <c r="Z41" s="236">
        <v>2.6120000000000001</v>
      </c>
      <c r="AA41" s="236">
        <v>3.0939999999999999</v>
      </c>
      <c r="AB41" s="236">
        <v>6.5289999999999999</v>
      </c>
      <c r="AC41" s="236">
        <v>2.8220000000000001</v>
      </c>
      <c r="AD41" s="236">
        <v>5.0309999999999997</v>
      </c>
      <c r="AE41" s="237">
        <v>3.9430000000000001</v>
      </c>
      <c r="AF41" s="236">
        <v>3.2759999999999998</v>
      </c>
      <c r="AG41" s="236">
        <v>5.8879999999999999</v>
      </c>
      <c r="AH41" s="236">
        <v>2.3530000000000002</v>
      </c>
      <c r="AI41" s="211">
        <v>2.722</v>
      </c>
      <c r="AJ41" s="211">
        <v>5.8129999999999997</v>
      </c>
      <c r="AK41" s="211">
        <v>3.9550000000000001</v>
      </c>
      <c r="AL41" s="211">
        <v>2.633</v>
      </c>
      <c r="AM41" s="211">
        <v>4.4189999999999996</v>
      </c>
    </row>
    <row r="42" spans="1:39" ht="15" x14ac:dyDescent="0.25">
      <c r="A42" s="189">
        <v>44287</v>
      </c>
      <c r="B42" s="164"/>
      <c r="C42" s="164"/>
      <c r="D42" s="164">
        <v>8.76</v>
      </c>
      <c r="E42" s="236">
        <v>3.665</v>
      </c>
      <c r="F42" s="236">
        <v>8.9930000000000003</v>
      </c>
      <c r="G42" s="236">
        <v>12.477</v>
      </c>
      <c r="H42" s="236">
        <v>8.9770000000000003</v>
      </c>
      <c r="I42" s="236">
        <v>6.6210000000000004</v>
      </c>
      <c r="J42" s="236">
        <v>9.282</v>
      </c>
      <c r="K42" s="236">
        <v>9.1140000000000008</v>
      </c>
      <c r="L42" s="236">
        <v>4.8330000000000002</v>
      </c>
      <c r="M42" s="236">
        <v>9.3469999999999995</v>
      </c>
      <c r="N42" s="236">
        <v>5.851</v>
      </c>
      <c r="O42" s="236">
        <v>7.6210000000000004</v>
      </c>
      <c r="P42" s="236">
        <v>5.0259999999999998</v>
      </c>
      <c r="Q42" s="236">
        <v>8.32</v>
      </c>
      <c r="R42" s="236">
        <v>6.117</v>
      </c>
      <c r="S42" s="236">
        <v>6.1479999999999997</v>
      </c>
      <c r="T42" s="236">
        <v>5.242</v>
      </c>
      <c r="U42" s="236">
        <v>7.7489999999999997</v>
      </c>
      <c r="V42" s="236">
        <v>5.6139999999999999</v>
      </c>
      <c r="W42" s="236">
        <v>6.6529999999999996</v>
      </c>
      <c r="X42" s="236">
        <v>4.2729999999999997</v>
      </c>
      <c r="Y42" s="236">
        <v>9.7929999999999993</v>
      </c>
      <c r="Z42" s="236">
        <v>4.6269999999999998</v>
      </c>
      <c r="AA42" s="236">
        <v>7.6779999999999999</v>
      </c>
      <c r="AB42" s="236">
        <v>8.8819999999999997</v>
      </c>
      <c r="AC42" s="236">
        <v>2.7269999999999999</v>
      </c>
      <c r="AD42" s="236">
        <v>5.859</v>
      </c>
      <c r="AE42" s="237">
        <v>6.0549999999999997</v>
      </c>
      <c r="AF42" s="236">
        <v>4.7930000000000001</v>
      </c>
      <c r="AG42" s="236">
        <v>14.523999999999999</v>
      </c>
      <c r="AH42" s="236">
        <v>3.4220000000000002</v>
      </c>
      <c r="AI42" s="211">
        <v>3.77</v>
      </c>
      <c r="AJ42" s="211">
        <v>11.792999999999999</v>
      </c>
      <c r="AK42" s="211">
        <v>8.8209999999999997</v>
      </c>
      <c r="AL42" s="211">
        <v>3.4550000000000001</v>
      </c>
      <c r="AM42" s="211">
        <v>4.3029999999999999</v>
      </c>
    </row>
    <row r="43" spans="1:39" ht="15" x14ac:dyDescent="0.25">
      <c r="A43" s="189">
        <v>44317</v>
      </c>
      <c r="B43" s="164"/>
      <c r="C43" s="164"/>
      <c r="D43" s="164">
        <v>28.28</v>
      </c>
      <c r="E43" s="236">
        <v>37.350999999999999</v>
      </c>
      <c r="F43" s="236">
        <v>50.625999999999998</v>
      </c>
      <c r="G43" s="236">
        <v>44.685000000000002</v>
      </c>
      <c r="H43" s="236">
        <v>44.485999999999997</v>
      </c>
      <c r="I43" s="236">
        <v>20.29</v>
      </c>
      <c r="J43" s="236">
        <v>27.492000000000001</v>
      </c>
      <c r="K43" s="236">
        <v>19.449000000000002</v>
      </c>
      <c r="L43" s="236">
        <v>23.821999999999999</v>
      </c>
      <c r="M43" s="236">
        <v>30.048999999999999</v>
      </c>
      <c r="N43" s="236">
        <v>30.992000000000001</v>
      </c>
      <c r="O43" s="236">
        <v>28.224</v>
      </c>
      <c r="P43" s="236">
        <v>17.305</v>
      </c>
      <c r="Q43" s="236">
        <v>53.837000000000003</v>
      </c>
      <c r="R43" s="236">
        <v>36.039000000000001</v>
      </c>
      <c r="S43" s="236">
        <v>23.913</v>
      </c>
      <c r="T43" s="236">
        <v>19.920000000000002</v>
      </c>
      <c r="U43" s="236">
        <v>31.876999999999999</v>
      </c>
      <c r="V43" s="236">
        <v>25.645</v>
      </c>
      <c r="W43" s="236">
        <v>14.618</v>
      </c>
      <c r="X43" s="236">
        <v>19.701000000000001</v>
      </c>
      <c r="Y43" s="236">
        <v>27.898</v>
      </c>
      <c r="Z43" s="236">
        <v>24.556000000000001</v>
      </c>
      <c r="AA43" s="236">
        <v>30.082999999999998</v>
      </c>
      <c r="AB43" s="236">
        <v>28.173999999999999</v>
      </c>
      <c r="AC43" s="236">
        <v>21.541</v>
      </c>
      <c r="AD43" s="236">
        <v>35.24</v>
      </c>
      <c r="AE43" s="237">
        <v>16.327000000000002</v>
      </c>
      <c r="AF43" s="236">
        <v>15.792</v>
      </c>
      <c r="AG43" s="236">
        <v>20.997</v>
      </c>
      <c r="AH43" s="236">
        <v>17.251000000000001</v>
      </c>
      <c r="AI43" s="211">
        <v>24.417000000000002</v>
      </c>
      <c r="AJ43" s="211">
        <v>23.963000000000001</v>
      </c>
      <c r="AK43" s="211">
        <v>23.678999999999998</v>
      </c>
      <c r="AL43" s="211">
        <v>18.963000000000001</v>
      </c>
      <c r="AM43" s="211">
        <v>15.315</v>
      </c>
    </row>
    <row r="44" spans="1:39" ht="15" x14ac:dyDescent="0.25">
      <c r="A44" s="189">
        <v>44348</v>
      </c>
      <c r="B44" s="164"/>
      <c r="C44" s="164"/>
      <c r="D44" s="164">
        <v>41.72</v>
      </c>
      <c r="E44" s="236">
        <v>90.311000000000007</v>
      </c>
      <c r="F44" s="236">
        <v>62.042999999999999</v>
      </c>
      <c r="G44" s="236">
        <v>61.195</v>
      </c>
      <c r="H44" s="236">
        <v>38.981999999999999</v>
      </c>
      <c r="I44" s="236">
        <v>27.15</v>
      </c>
      <c r="J44" s="236">
        <v>30.677</v>
      </c>
      <c r="K44" s="236">
        <v>31.457000000000001</v>
      </c>
      <c r="L44" s="236">
        <v>40.642000000000003</v>
      </c>
      <c r="M44" s="236">
        <v>25.411999999999999</v>
      </c>
      <c r="N44" s="236">
        <v>63.624000000000002</v>
      </c>
      <c r="O44" s="236">
        <v>40.167000000000002</v>
      </c>
      <c r="P44" s="236">
        <v>82.04</v>
      </c>
      <c r="Q44" s="236">
        <v>58.365000000000002</v>
      </c>
      <c r="R44" s="236">
        <v>78.191999999999993</v>
      </c>
      <c r="S44" s="236">
        <v>29.009</v>
      </c>
      <c r="T44" s="236">
        <v>46.033000000000001</v>
      </c>
      <c r="U44" s="236">
        <v>24.638000000000002</v>
      </c>
      <c r="V44" s="236">
        <v>25.995000000000001</v>
      </c>
      <c r="W44" s="236">
        <v>11.493</v>
      </c>
      <c r="X44" s="236">
        <v>35.506999999999998</v>
      </c>
      <c r="Y44" s="236">
        <v>21.094999999999999</v>
      </c>
      <c r="Z44" s="236">
        <v>34.284999999999997</v>
      </c>
      <c r="AA44" s="236">
        <v>35.72</v>
      </c>
      <c r="AB44" s="236">
        <v>25.594999999999999</v>
      </c>
      <c r="AC44" s="236">
        <v>73.16</v>
      </c>
      <c r="AD44" s="236">
        <v>45.530999999999999</v>
      </c>
      <c r="AE44" s="237">
        <v>39.323999999999998</v>
      </c>
      <c r="AF44" s="236">
        <v>68.623000000000005</v>
      </c>
      <c r="AG44" s="236">
        <v>9.3109999999999999</v>
      </c>
      <c r="AH44" s="236">
        <v>26.922000000000001</v>
      </c>
      <c r="AI44" s="211">
        <v>49.273000000000003</v>
      </c>
      <c r="AJ44" s="211">
        <v>45.710999999999999</v>
      </c>
      <c r="AK44" s="211">
        <v>23.690999999999999</v>
      </c>
      <c r="AL44" s="211">
        <v>44.835999999999999</v>
      </c>
      <c r="AM44" s="211">
        <v>50.265000000000001</v>
      </c>
    </row>
    <row r="45" spans="1:39" ht="15" x14ac:dyDescent="0.25">
      <c r="A45" s="189">
        <v>44378</v>
      </c>
      <c r="B45" s="164"/>
      <c r="C45" s="164"/>
      <c r="D45" s="164">
        <v>20.14</v>
      </c>
      <c r="E45" s="236">
        <v>47.82</v>
      </c>
      <c r="F45" s="236">
        <v>23.097000000000001</v>
      </c>
      <c r="G45" s="236">
        <v>30.45</v>
      </c>
      <c r="H45" s="236">
        <v>16.443999999999999</v>
      </c>
      <c r="I45" s="236">
        <v>12.098000000000001</v>
      </c>
      <c r="J45" s="236">
        <v>12.978999999999999</v>
      </c>
      <c r="K45" s="236">
        <v>12.558999999999999</v>
      </c>
      <c r="L45" s="236">
        <v>17.248999999999999</v>
      </c>
      <c r="M45" s="236">
        <v>11.449</v>
      </c>
      <c r="N45" s="236">
        <v>35.786000000000001</v>
      </c>
      <c r="O45" s="236">
        <v>15.585000000000001</v>
      </c>
      <c r="P45" s="236">
        <v>84.962000000000003</v>
      </c>
      <c r="Q45" s="236">
        <v>26.029</v>
      </c>
      <c r="R45" s="236">
        <v>33.442999999999998</v>
      </c>
      <c r="S45" s="236">
        <v>13.835000000000001</v>
      </c>
      <c r="T45" s="236">
        <v>30.221</v>
      </c>
      <c r="U45" s="236">
        <v>9.7629999999999999</v>
      </c>
      <c r="V45" s="236">
        <v>9.9329999999999998</v>
      </c>
      <c r="W45" s="236">
        <v>5.1630000000000003</v>
      </c>
      <c r="X45" s="236">
        <v>12.852</v>
      </c>
      <c r="Y45" s="236">
        <v>8.7240000000000002</v>
      </c>
      <c r="Z45" s="236">
        <v>15.117000000000001</v>
      </c>
      <c r="AA45" s="236">
        <v>12.544</v>
      </c>
      <c r="AB45" s="236">
        <v>10.635999999999999</v>
      </c>
      <c r="AC45" s="236">
        <v>38.353999999999999</v>
      </c>
      <c r="AD45" s="236">
        <v>25.347000000000001</v>
      </c>
      <c r="AE45" s="237">
        <v>13.673999999999999</v>
      </c>
      <c r="AF45" s="236">
        <v>42.991</v>
      </c>
      <c r="AG45" s="236">
        <v>6.3360000000000003</v>
      </c>
      <c r="AH45" s="236">
        <v>10.853999999999999</v>
      </c>
      <c r="AI45" s="211">
        <v>17.600999999999999</v>
      </c>
      <c r="AJ45" s="211">
        <v>16.28</v>
      </c>
      <c r="AK45" s="211">
        <v>9.1170000000000009</v>
      </c>
      <c r="AL45" s="211">
        <v>27.489000000000001</v>
      </c>
      <c r="AM45" s="211">
        <v>32.600999999999999</v>
      </c>
    </row>
    <row r="46" spans="1:39" ht="15" x14ac:dyDescent="0.25">
      <c r="A46" s="189">
        <v>44409</v>
      </c>
      <c r="B46" s="164"/>
      <c r="C46" s="164"/>
      <c r="D46" s="164">
        <v>10.3</v>
      </c>
      <c r="E46" s="236">
        <v>18.129000000000001</v>
      </c>
      <c r="F46" s="236">
        <v>11.17</v>
      </c>
      <c r="G46" s="236">
        <v>12.654999999999999</v>
      </c>
      <c r="H46" s="236">
        <v>9.76</v>
      </c>
      <c r="I46" s="236">
        <v>6.7119999999999997</v>
      </c>
      <c r="J46" s="236">
        <v>7.9390000000000001</v>
      </c>
      <c r="K46" s="236">
        <v>6.7149999999999999</v>
      </c>
      <c r="L46" s="236">
        <v>8.0220000000000002</v>
      </c>
      <c r="M46" s="236">
        <v>8.1869999999999994</v>
      </c>
      <c r="N46" s="236">
        <v>12.776</v>
      </c>
      <c r="O46" s="236">
        <v>7.8639999999999999</v>
      </c>
      <c r="P46" s="236">
        <v>28.346</v>
      </c>
      <c r="Q46" s="236">
        <v>10.891999999999999</v>
      </c>
      <c r="R46" s="236">
        <v>14.222</v>
      </c>
      <c r="S46" s="236">
        <v>7.4169999999999998</v>
      </c>
      <c r="T46" s="236">
        <v>11.85</v>
      </c>
      <c r="U46" s="236">
        <v>6.5229999999999997</v>
      </c>
      <c r="V46" s="236">
        <v>6.5279999999999996</v>
      </c>
      <c r="W46" s="236">
        <v>3.6890000000000001</v>
      </c>
      <c r="X46" s="236">
        <v>6.577</v>
      </c>
      <c r="Y46" s="236">
        <v>5.766</v>
      </c>
      <c r="Z46" s="236">
        <v>8.1050000000000004</v>
      </c>
      <c r="AA46" s="236">
        <v>7.6509999999999998</v>
      </c>
      <c r="AB46" s="236">
        <v>6.9180000000000001</v>
      </c>
      <c r="AC46" s="236">
        <v>13.436</v>
      </c>
      <c r="AD46" s="236">
        <v>10.275</v>
      </c>
      <c r="AE46" s="237">
        <v>8.2850000000000001</v>
      </c>
      <c r="AF46" s="236">
        <v>14.763999999999999</v>
      </c>
      <c r="AG46" s="236">
        <v>4.9610000000000003</v>
      </c>
      <c r="AH46" s="236">
        <v>6.9249999999999998</v>
      </c>
      <c r="AI46" s="211">
        <v>9.0269999999999992</v>
      </c>
      <c r="AJ46" s="211">
        <v>8.0579999999999998</v>
      </c>
      <c r="AK46" s="211">
        <v>5.92</v>
      </c>
      <c r="AL46" s="211">
        <v>11.057</v>
      </c>
      <c r="AM46" s="211">
        <v>13.064</v>
      </c>
    </row>
    <row r="47" spans="1:39" ht="15" x14ac:dyDescent="0.25">
      <c r="A47" s="189">
        <v>44440</v>
      </c>
      <c r="B47" s="164"/>
      <c r="C47" s="164"/>
      <c r="D47" s="164">
        <v>7.37</v>
      </c>
      <c r="E47" s="236">
        <v>10.585000000000001</v>
      </c>
      <c r="F47" s="236">
        <v>9.0030000000000001</v>
      </c>
      <c r="G47" s="236">
        <v>10.632999999999999</v>
      </c>
      <c r="H47" s="236">
        <v>7.5949999999999998</v>
      </c>
      <c r="I47" s="236">
        <v>5.9989999999999997</v>
      </c>
      <c r="J47" s="236">
        <v>5.8319999999999999</v>
      </c>
      <c r="K47" s="236">
        <v>5.2839999999999998</v>
      </c>
      <c r="L47" s="236">
        <v>5.9649999999999999</v>
      </c>
      <c r="M47" s="236">
        <v>6.7030000000000003</v>
      </c>
      <c r="N47" s="236">
        <v>8.8789999999999996</v>
      </c>
      <c r="O47" s="236">
        <v>6.2450000000000001</v>
      </c>
      <c r="P47" s="236">
        <v>14.106999999999999</v>
      </c>
      <c r="Q47" s="236">
        <v>8.1720000000000006</v>
      </c>
      <c r="R47" s="236">
        <v>9.7149999999999999</v>
      </c>
      <c r="S47" s="236">
        <v>5.65</v>
      </c>
      <c r="T47" s="236">
        <v>7.5119999999999996</v>
      </c>
      <c r="U47" s="236">
        <v>5.2030000000000003</v>
      </c>
      <c r="V47" s="236">
        <v>4.9630000000000001</v>
      </c>
      <c r="W47" s="236">
        <v>3.2570000000000001</v>
      </c>
      <c r="X47" s="236">
        <v>6.9880000000000004</v>
      </c>
      <c r="Y47" s="236">
        <v>5.0129999999999999</v>
      </c>
      <c r="Z47" s="236">
        <v>5.6369999999999996</v>
      </c>
      <c r="AA47" s="236">
        <v>6.47</v>
      </c>
      <c r="AB47" s="236">
        <v>5.9279999999999999</v>
      </c>
      <c r="AC47" s="236">
        <v>8.6020000000000003</v>
      </c>
      <c r="AD47" s="236">
        <v>7.1820000000000004</v>
      </c>
      <c r="AE47" s="237">
        <v>5.8419999999999996</v>
      </c>
      <c r="AF47" s="236">
        <v>8.4529999999999994</v>
      </c>
      <c r="AG47" s="236">
        <v>4.391</v>
      </c>
      <c r="AH47" s="236">
        <v>6.1840000000000002</v>
      </c>
      <c r="AI47" s="211">
        <v>8.2680000000000007</v>
      </c>
      <c r="AJ47" s="211">
        <v>6.3470000000000004</v>
      </c>
      <c r="AK47" s="211">
        <v>4.7270000000000003</v>
      </c>
      <c r="AL47" s="211">
        <v>8.7370000000000001</v>
      </c>
      <c r="AM47" s="211">
        <v>7.4770000000000003</v>
      </c>
    </row>
    <row r="48" spans="1:39" ht="15" x14ac:dyDescent="0.25">
      <c r="A48" s="189">
        <v>44470</v>
      </c>
      <c r="B48" s="164"/>
      <c r="C48" s="164"/>
      <c r="D48" s="164">
        <v>6.66</v>
      </c>
      <c r="E48" s="236">
        <v>9.1229999999999993</v>
      </c>
      <c r="F48" s="236">
        <v>14.189</v>
      </c>
      <c r="G48" s="236">
        <v>10.680999999999999</v>
      </c>
      <c r="H48" s="236">
        <v>6.4320000000000004</v>
      </c>
      <c r="I48" s="236">
        <v>5.1619999999999999</v>
      </c>
      <c r="J48" s="236">
        <v>5.3760000000000003</v>
      </c>
      <c r="K48" s="236">
        <v>6.8719999999999999</v>
      </c>
      <c r="L48" s="236">
        <v>5.3239999999999998</v>
      </c>
      <c r="M48" s="236">
        <v>5.0449999999999999</v>
      </c>
      <c r="N48" s="236">
        <v>8.5489999999999995</v>
      </c>
      <c r="O48" s="236">
        <v>6.0810000000000004</v>
      </c>
      <c r="P48" s="236">
        <v>11.321</v>
      </c>
      <c r="Q48" s="236">
        <v>7.9989999999999997</v>
      </c>
      <c r="R48" s="236">
        <v>9.1059999999999999</v>
      </c>
      <c r="S48" s="236">
        <v>6.1479999999999997</v>
      </c>
      <c r="T48" s="236">
        <v>6.5860000000000003</v>
      </c>
      <c r="U48" s="236">
        <v>4.7720000000000002</v>
      </c>
      <c r="V48" s="236">
        <v>4.3860000000000001</v>
      </c>
      <c r="W48" s="236">
        <v>4.2220000000000004</v>
      </c>
      <c r="X48" s="236">
        <v>5.4729999999999999</v>
      </c>
      <c r="Y48" s="236">
        <v>4.6660000000000004</v>
      </c>
      <c r="Z48" s="236">
        <v>6.53</v>
      </c>
      <c r="AA48" s="236">
        <v>8.3130000000000006</v>
      </c>
      <c r="AB48" s="236">
        <v>6.0460000000000003</v>
      </c>
      <c r="AC48" s="236">
        <v>7.7789999999999999</v>
      </c>
      <c r="AD48" s="236">
        <v>7.25</v>
      </c>
      <c r="AE48" s="237">
        <v>5.4370000000000003</v>
      </c>
      <c r="AF48" s="236">
        <v>8.2189999999999994</v>
      </c>
      <c r="AG48" s="236">
        <v>3.9729999999999999</v>
      </c>
      <c r="AH48" s="236">
        <v>6.3940000000000001</v>
      </c>
      <c r="AI48" s="211">
        <v>9.9760000000000009</v>
      </c>
      <c r="AJ48" s="211">
        <v>5.6040000000000001</v>
      </c>
      <c r="AK48" s="211">
        <v>4.5609999999999999</v>
      </c>
      <c r="AL48" s="211">
        <v>7.0010000000000003</v>
      </c>
      <c r="AM48" s="211">
        <v>6.4359999999999999</v>
      </c>
    </row>
    <row r="49" spans="1:1005" ht="15" x14ac:dyDescent="0.25">
      <c r="A49" s="189">
        <v>44501</v>
      </c>
      <c r="B49" s="164"/>
      <c r="C49" s="164"/>
      <c r="D49" s="164">
        <v>5.1100000000000003</v>
      </c>
      <c r="E49" s="236">
        <v>7.54</v>
      </c>
      <c r="F49" s="236">
        <v>9.5280000000000005</v>
      </c>
      <c r="G49" s="236">
        <v>8.1479999999999997</v>
      </c>
      <c r="H49" s="236">
        <v>5.74</v>
      </c>
      <c r="I49" s="236">
        <v>4.157</v>
      </c>
      <c r="J49" s="236">
        <v>4.532</v>
      </c>
      <c r="K49" s="236">
        <v>6.4560000000000004</v>
      </c>
      <c r="L49" s="236">
        <v>4.5780000000000003</v>
      </c>
      <c r="M49" s="236">
        <v>4.3170000000000002</v>
      </c>
      <c r="N49" s="236">
        <v>7.1020000000000003</v>
      </c>
      <c r="O49" s="236">
        <v>5.5469999999999997</v>
      </c>
      <c r="P49" s="236">
        <v>8.7840000000000007</v>
      </c>
      <c r="Q49" s="236">
        <v>6.7279999999999998</v>
      </c>
      <c r="R49" s="236">
        <v>7.343</v>
      </c>
      <c r="S49" s="236">
        <v>4.8869999999999996</v>
      </c>
      <c r="T49" s="236">
        <v>5.4560000000000004</v>
      </c>
      <c r="U49" s="236">
        <v>4.0519999999999996</v>
      </c>
      <c r="V49" s="236">
        <v>4.4950000000000001</v>
      </c>
      <c r="W49" s="236">
        <v>2.8380000000000001</v>
      </c>
      <c r="X49" s="236">
        <v>4.2149999999999999</v>
      </c>
      <c r="Y49" s="236">
        <v>4.1890000000000001</v>
      </c>
      <c r="Z49" s="236">
        <v>5.6689999999999996</v>
      </c>
      <c r="AA49" s="236">
        <v>6.1779999999999999</v>
      </c>
      <c r="AB49" s="236">
        <v>4.851</v>
      </c>
      <c r="AC49" s="236">
        <v>6.7430000000000003</v>
      </c>
      <c r="AD49" s="236">
        <v>6.5149999999999997</v>
      </c>
      <c r="AE49" s="237">
        <v>5.4459999999999997</v>
      </c>
      <c r="AF49" s="236">
        <v>6.6879999999999997</v>
      </c>
      <c r="AG49" s="236">
        <v>3.3879999999999999</v>
      </c>
      <c r="AH49" s="236">
        <v>4.4589999999999996</v>
      </c>
      <c r="AI49" s="211">
        <v>6.4610000000000003</v>
      </c>
      <c r="AJ49" s="211">
        <v>5.42</v>
      </c>
      <c r="AK49" s="211">
        <v>4.3550000000000004</v>
      </c>
      <c r="AL49" s="211">
        <v>5.3810000000000002</v>
      </c>
      <c r="AM49" s="211">
        <v>5.5339999999999998</v>
      </c>
    </row>
    <row r="50" spans="1:1005" ht="15" x14ac:dyDescent="0.25">
      <c r="A50" s="189">
        <v>44531</v>
      </c>
      <c r="B50" s="164"/>
      <c r="C50" s="164"/>
      <c r="D50" s="164">
        <v>4.68</v>
      </c>
      <c r="E50" s="236">
        <v>6.9489999999999998</v>
      </c>
      <c r="F50" s="236">
        <v>6.992</v>
      </c>
      <c r="G50" s="236">
        <v>6.5810000000000004</v>
      </c>
      <c r="H50" s="236">
        <v>5.2619999999999996</v>
      </c>
      <c r="I50" s="236">
        <v>3.82</v>
      </c>
      <c r="J50" s="236">
        <v>4.1130000000000004</v>
      </c>
      <c r="K50" s="236">
        <v>4.7329999999999997</v>
      </c>
      <c r="L50" s="236">
        <v>4.2510000000000003</v>
      </c>
      <c r="M50" s="236">
        <v>3.93</v>
      </c>
      <c r="N50" s="236">
        <v>6.0979999999999999</v>
      </c>
      <c r="O50" s="236">
        <v>4.8239999999999998</v>
      </c>
      <c r="P50" s="236">
        <v>7.8840000000000003</v>
      </c>
      <c r="Q50" s="236">
        <v>6.2770000000000001</v>
      </c>
      <c r="R50" s="236">
        <v>6.6059999999999999</v>
      </c>
      <c r="S50" s="236">
        <v>4.6120000000000001</v>
      </c>
      <c r="T50" s="236">
        <v>5.032</v>
      </c>
      <c r="U50" s="236">
        <v>3.7549999999999999</v>
      </c>
      <c r="V50" s="236">
        <v>3.79</v>
      </c>
      <c r="W50" s="236">
        <v>2.4740000000000002</v>
      </c>
      <c r="X50" s="236">
        <v>3.8380000000000001</v>
      </c>
      <c r="Y50" s="236">
        <v>3.609</v>
      </c>
      <c r="Z50" s="236">
        <v>4.415</v>
      </c>
      <c r="AA50" s="236">
        <v>4.8310000000000004</v>
      </c>
      <c r="AB50" s="236">
        <v>3.9569999999999999</v>
      </c>
      <c r="AC50" s="236">
        <v>6.0529999999999999</v>
      </c>
      <c r="AD50" s="236">
        <v>5.4870000000000001</v>
      </c>
      <c r="AE50" s="237">
        <v>4.4779999999999998</v>
      </c>
      <c r="AF50" s="236">
        <v>5.9779999999999998</v>
      </c>
      <c r="AG50" s="236">
        <v>3.1280000000000001</v>
      </c>
      <c r="AH50" s="236">
        <v>3.827</v>
      </c>
      <c r="AI50" s="211">
        <v>5.1710000000000003</v>
      </c>
      <c r="AJ50" s="211">
        <v>4.875</v>
      </c>
      <c r="AK50" s="211">
        <v>3.7240000000000002</v>
      </c>
      <c r="AL50" s="211">
        <v>4.8849999999999998</v>
      </c>
      <c r="AM50" s="211">
        <v>5.0730000000000004</v>
      </c>
    </row>
    <row r="51" spans="1:1005" ht="15" x14ac:dyDescent="0.25">
      <c r="A51" s="189">
        <v>44562</v>
      </c>
      <c r="B51" s="164"/>
      <c r="C51" s="164"/>
      <c r="D51" s="164">
        <v>4.3499999999999996</v>
      </c>
      <c r="E51" s="236">
        <v>6.2460000000000004</v>
      </c>
      <c r="F51" s="236">
        <v>6.1680000000000001</v>
      </c>
      <c r="G51" s="236">
        <v>5.94</v>
      </c>
      <c r="H51" s="236">
        <v>4.7279999999999998</v>
      </c>
      <c r="I51" s="236">
        <v>3.4289999999999998</v>
      </c>
      <c r="J51" s="236">
        <v>3.702</v>
      </c>
      <c r="K51" s="236">
        <v>3.8889999999999998</v>
      </c>
      <c r="L51" s="236">
        <v>3.8210000000000002</v>
      </c>
      <c r="M51" s="236">
        <v>3.5230000000000001</v>
      </c>
      <c r="N51" s="236">
        <v>5.4690000000000003</v>
      </c>
      <c r="O51" s="236">
        <v>4.2759999999999998</v>
      </c>
      <c r="P51" s="236">
        <v>6.9390000000000001</v>
      </c>
      <c r="Q51" s="236">
        <v>5.5259999999999998</v>
      </c>
      <c r="R51" s="236">
        <v>5.9710000000000001</v>
      </c>
      <c r="S51" s="236">
        <v>3.9550000000000001</v>
      </c>
      <c r="T51" s="236">
        <v>4.5199999999999996</v>
      </c>
      <c r="U51" s="236">
        <v>3.3740000000000001</v>
      </c>
      <c r="V51" s="236">
        <v>3.3149999999999999</v>
      </c>
      <c r="W51" s="236">
        <v>2.1970000000000001</v>
      </c>
      <c r="X51" s="236">
        <v>3.4369999999999998</v>
      </c>
      <c r="Y51" s="236">
        <v>3.2109999999999999</v>
      </c>
      <c r="Z51" s="236">
        <v>3.8370000000000002</v>
      </c>
      <c r="AA51" s="236">
        <v>4.2709999999999999</v>
      </c>
      <c r="AB51" s="236">
        <v>3.4950000000000001</v>
      </c>
      <c r="AC51" s="236">
        <v>5.4640000000000004</v>
      </c>
      <c r="AD51" s="236">
        <v>4.8600000000000003</v>
      </c>
      <c r="AE51" s="237">
        <v>3.919</v>
      </c>
      <c r="AF51" s="236">
        <v>5.3689999999999998</v>
      </c>
      <c r="AG51" s="236">
        <v>2.8130000000000002</v>
      </c>
      <c r="AH51" s="236">
        <v>3.5</v>
      </c>
      <c r="AI51" s="211">
        <v>4.5759999999999996</v>
      </c>
      <c r="AJ51" s="211">
        <v>4.4880000000000004</v>
      </c>
      <c r="AK51" s="211">
        <v>3.2709999999999999</v>
      </c>
      <c r="AL51" s="211">
        <v>4.4269999999999996</v>
      </c>
      <c r="AM51" s="211">
        <v>4.55</v>
      </c>
    </row>
    <row r="52" spans="1:1005" ht="15" x14ac:dyDescent="0.25">
      <c r="A52" s="189">
        <v>44593</v>
      </c>
      <c r="B52" s="164"/>
      <c r="C52" s="164"/>
      <c r="D52" s="164">
        <v>3.8</v>
      </c>
      <c r="E52" s="236">
        <v>5.1529999999999996</v>
      </c>
      <c r="F52" s="236">
        <v>5.0579999999999998</v>
      </c>
      <c r="G52" s="236">
        <v>4.8849999999999998</v>
      </c>
      <c r="H52" s="236">
        <v>3.883</v>
      </c>
      <c r="I52" s="236">
        <v>2.8</v>
      </c>
      <c r="J52" s="236">
        <v>3.0409999999999999</v>
      </c>
      <c r="K52" s="236">
        <v>3.14</v>
      </c>
      <c r="L52" s="236">
        <v>3.12</v>
      </c>
      <c r="M52" s="236">
        <v>2.9060000000000001</v>
      </c>
      <c r="N52" s="236">
        <v>4.4779999999999998</v>
      </c>
      <c r="O52" s="236">
        <v>3.5129999999999999</v>
      </c>
      <c r="P52" s="236">
        <v>5.6749999999999998</v>
      </c>
      <c r="Q52" s="236">
        <v>4.5170000000000003</v>
      </c>
      <c r="R52" s="236">
        <v>4.8970000000000002</v>
      </c>
      <c r="S52" s="236">
        <v>3.2229999999999999</v>
      </c>
      <c r="T52" s="236">
        <v>3.7170000000000001</v>
      </c>
      <c r="U52" s="236">
        <v>2.7610000000000001</v>
      </c>
      <c r="V52" s="236">
        <v>2.7069999999999999</v>
      </c>
      <c r="W52" s="236">
        <v>1.7889999999999999</v>
      </c>
      <c r="X52" s="236">
        <v>2.802</v>
      </c>
      <c r="Y52" s="236">
        <v>2.6309999999999998</v>
      </c>
      <c r="Z52" s="236">
        <v>3.1269999999999998</v>
      </c>
      <c r="AA52" s="236">
        <v>3.5049999999999999</v>
      </c>
      <c r="AB52" s="236">
        <v>2.875</v>
      </c>
      <c r="AC52" s="236">
        <v>4.4850000000000003</v>
      </c>
      <c r="AD52" s="236">
        <v>3.9769999999999999</v>
      </c>
      <c r="AE52" s="237">
        <v>3.2040000000000002</v>
      </c>
      <c r="AF52" s="236">
        <v>4.4160000000000004</v>
      </c>
      <c r="AG52" s="236">
        <v>2.3149999999999999</v>
      </c>
      <c r="AH52" s="236">
        <v>2.8929999999999998</v>
      </c>
      <c r="AI52" s="211">
        <v>3.8559999999999999</v>
      </c>
      <c r="AJ52" s="211">
        <v>3.734</v>
      </c>
      <c r="AK52" s="211">
        <v>2.673</v>
      </c>
      <c r="AL52" s="211">
        <v>3.6280000000000001</v>
      </c>
      <c r="AM52" s="211">
        <v>3.722</v>
      </c>
    </row>
    <row r="53" spans="1:1005" ht="15" x14ac:dyDescent="0.25">
      <c r="A53" s="189">
        <v>44621</v>
      </c>
      <c r="B53" s="164"/>
      <c r="C53" s="164"/>
      <c r="D53" s="164">
        <v>4.4400000000000004</v>
      </c>
      <c r="E53" s="236">
        <v>5.5389999999999997</v>
      </c>
      <c r="F53" s="236">
        <v>5.7850000000000001</v>
      </c>
      <c r="G53" s="236">
        <v>5.1040000000000001</v>
      </c>
      <c r="H53" s="236">
        <v>3.93</v>
      </c>
      <c r="I53" s="236">
        <v>3.516</v>
      </c>
      <c r="J53" s="236">
        <v>3.95</v>
      </c>
      <c r="K53" s="236">
        <v>3.4729999999999999</v>
      </c>
      <c r="L53" s="236">
        <v>3.3639999999999999</v>
      </c>
      <c r="M53" s="236">
        <v>3.2109999999999999</v>
      </c>
      <c r="N53" s="236">
        <v>4.9729999999999999</v>
      </c>
      <c r="O53" s="236">
        <v>4.383</v>
      </c>
      <c r="P53" s="236">
        <v>5.6340000000000003</v>
      </c>
      <c r="Q53" s="236">
        <v>4.9880000000000004</v>
      </c>
      <c r="R53" s="236">
        <v>5.2939999999999996</v>
      </c>
      <c r="S53" s="236">
        <v>3.9969999999999999</v>
      </c>
      <c r="T53" s="236">
        <v>3.758</v>
      </c>
      <c r="U53" s="236">
        <v>2.98</v>
      </c>
      <c r="V53" s="236">
        <v>2.72</v>
      </c>
      <c r="W53" s="236">
        <v>2.0659999999999998</v>
      </c>
      <c r="X53" s="236">
        <v>4.5970000000000004</v>
      </c>
      <c r="Y53" s="236">
        <v>2.5939999999999999</v>
      </c>
      <c r="Z53" s="236">
        <v>3.0819999999999999</v>
      </c>
      <c r="AA53" s="236">
        <v>6.5350000000000001</v>
      </c>
      <c r="AB53" s="236">
        <v>2.8479999999999999</v>
      </c>
      <c r="AC53" s="236">
        <v>5.0449999999999999</v>
      </c>
      <c r="AD53" s="236">
        <v>3.9420000000000002</v>
      </c>
      <c r="AE53" s="237">
        <v>3.3730000000000002</v>
      </c>
      <c r="AF53" s="236">
        <v>5.7089999999999996</v>
      </c>
      <c r="AG53" s="236">
        <v>2.3559999999999999</v>
      </c>
      <c r="AH53" s="236">
        <v>2.8010000000000002</v>
      </c>
      <c r="AI53" s="211">
        <v>5.8049999999999997</v>
      </c>
      <c r="AJ53" s="211">
        <v>3.952</v>
      </c>
      <c r="AK53" s="211">
        <v>2.6789999999999998</v>
      </c>
      <c r="AL53" s="211">
        <v>4.4279999999999999</v>
      </c>
      <c r="AM53" s="211">
        <v>3.7330000000000001</v>
      </c>
    </row>
    <row r="54" spans="1:1005" ht="15" x14ac:dyDescent="0.25">
      <c r="A54" s="189">
        <v>44652</v>
      </c>
      <c r="B54" s="164"/>
      <c r="C54" s="164"/>
      <c r="D54" s="164">
        <v>8.76</v>
      </c>
      <c r="E54" s="236">
        <v>9.0340000000000007</v>
      </c>
      <c r="F54" s="236">
        <v>12.474</v>
      </c>
      <c r="G54" s="236">
        <v>9.0530000000000008</v>
      </c>
      <c r="H54" s="236">
        <v>6.5170000000000003</v>
      </c>
      <c r="I54" s="236">
        <v>9.3680000000000003</v>
      </c>
      <c r="J54" s="236">
        <v>9.1750000000000007</v>
      </c>
      <c r="K54" s="236">
        <v>4.843</v>
      </c>
      <c r="L54" s="236">
        <v>8.8290000000000006</v>
      </c>
      <c r="M54" s="236">
        <v>5.8449999999999998</v>
      </c>
      <c r="N54" s="236">
        <v>7.625</v>
      </c>
      <c r="O54" s="236">
        <v>5.0289999999999999</v>
      </c>
      <c r="P54" s="236">
        <v>8.2119999999999997</v>
      </c>
      <c r="Q54" s="236">
        <v>6.1219999999999999</v>
      </c>
      <c r="R54" s="236">
        <v>6.1589999999999998</v>
      </c>
      <c r="S54" s="236">
        <v>5.3140000000000001</v>
      </c>
      <c r="T54" s="236">
        <v>7.4139999999999997</v>
      </c>
      <c r="U54" s="236">
        <v>5.62</v>
      </c>
      <c r="V54" s="236">
        <v>6.681</v>
      </c>
      <c r="W54" s="236">
        <v>4.266</v>
      </c>
      <c r="X54" s="236">
        <v>9.7189999999999994</v>
      </c>
      <c r="Y54" s="236">
        <v>4.6100000000000003</v>
      </c>
      <c r="Z54" s="236">
        <v>7.6639999999999997</v>
      </c>
      <c r="AA54" s="236">
        <v>8.8870000000000005</v>
      </c>
      <c r="AB54" s="236">
        <v>2.7069999999999999</v>
      </c>
      <c r="AC54" s="236">
        <v>5.8730000000000002</v>
      </c>
      <c r="AD54" s="236">
        <v>6.0540000000000003</v>
      </c>
      <c r="AE54" s="237">
        <v>4.8920000000000003</v>
      </c>
      <c r="AF54" s="236">
        <v>14.337</v>
      </c>
      <c r="AG54" s="236">
        <v>3.4239999999999999</v>
      </c>
      <c r="AH54" s="236">
        <v>3.8460000000000001</v>
      </c>
      <c r="AI54" s="211">
        <v>11.785</v>
      </c>
      <c r="AJ54" s="211">
        <v>8.3059999999999992</v>
      </c>
      <c r="AK54" s="211">
        <v>3.4990000000000001</v>
      </c>
      <c r="AL54" s="211">
        <v>4.3109999999999999</v>
      </c>
      <c r="AM54" s="211">
        <v>3.6480000000000001</v>
      </c>
    </row>
    <row r="55" spans="1:1005" ht="15" x14ac:dyDescent="0.25">
      <c r="A55" s="189">
        <v>44682</v>
      </c>
      <c r="B55" s="164"/>
      <c r="C55" s="164"/>
      <c r="D55" s="164">
        <v>28.28</v>
      </c>
      <c r="E55" s="236">
        <v>50.716000000000001</v>
      </c>
      <c r="F55" s="236">
        <v>44.68</v>
      </c>
      <c r="G55" s="236">
        <v>44.612000000000002</v>
      </c>
      <c r="H55" s="236">
        <v>19.654</v>
      </c>
      <c r="I55" s="236">
        <v>27.585000000000001</v>
      </c>
      <c r="J55" s="236">
        <v>19.513999999999999</v>
      </c>
      <c r="K55" s="236">
        <v>23.834</v>
      </c>
      <c r="L55" s="236">
        <v>29.72</v>
      </c>
      <c r="M55" s="236">
        <v>30.978999999999999</v>
      </c>
      <c r="N55" s="236">
        <v>28.228000000000002</v>
      </c>
      <c r="O55" s="236">
        <v>17.311</v>
      </c>
      <c r="P55" s="236">
        <v>52.280999999999999</v>
      </c>
      <c r="Q55" s="236">
        <v>36.048999999999999</v>
      </c>
      <c r="R55" s="236">
        <v>23.927</v>
      </c>
      <c r="S55" s="236">
        <v>20.018999999999998</v>
      </c>
      <c r="T55" s="236">
        <v>31.292000000000002</v>
      </c>
      <c r="U55" s="236">
        <v>25.652000000000001</v>
      </c>
      <c r="V55" s="236">
        <v>14.643000000000001</v>
      </c>
      <c r="W55" s="236">
        <v>19.690000000000001</v>
      </c>
      <c r="X55" s="236">
        <v>27.408999999999999</v>
      </c>
      <c r="Y55" s="236">
        <v>24.530999999999999</v>
      </c>
      <c r="Z55" s="236">
        <v>30.064</v>
      </c>
      <c r="AA55" s="236">
        <v>28.181999999999999</v>
      </c>
      <c r="AB55" s="236">
        <v>20.03</v>
      </c>
      <c r="AC55" s="236">
        <v>35.268000000000001</v>
      </c>
      <c r="AD55" s="236">
        <v>16.324999999999999</v>
      </c>
      <c r="AE55" s="237">
        <v>15.926</v>
      </c>
      <c r="AF55" s="236">
        <v>21.07</v>
      </c>
      <c r="AG55" s="236">
        <v>17.254000000000001</v>
      </c>
      <c r="AH55" s="236">
        <v>24.544</v>
      </c>
      <c r="AI55" s="211">
        <v>23.952999999999999</v>
      </c>
      <c r="AJ55" s="211">
        <v>23.105</v>
      </c>
      <c r="AK55" s="211">
        <v>19.024999999999999</v>
      </c>
      <c r="AL55" s="211">
        <v>15.323</v>
      </c>
      <c r="AM55" s="211">
        <v>37.372</v>
      </c>
    </row>
    <row r="56" spans="1:1005" ht="15" x14ac:dyDescent="0.25">
      <c r="A56" s="189">
        <v>44713</v>
      </c>
      <c r="B56" s="164"/>
      <c r="C56" s="164"/>
      <c r="D56" s="164">
        <v>41.72</v>
      </c>
      <c r="E56" s="236">
        <v>62.091000000000001</v>
      </c>
      <c r="F56" s="236">
        <v>61.19</v>
      </c>
      <c r="G56" s="236">
        <v>39.045000000000002</v>
      </c>
      <c r="H56" s="236">
        <v>27.361000000000001</v>
      </c>
      <c r="I56" s="236">
        <v>30.742000000000001</v>
      </c>
      <c r="J56" s="236">
        <v>31.509</v>
      </c>
      <c r="K56" s="236">
        <v>40.652000000000001</v>
      </c>
      <c r="L56" s="236">
        <v>25.73</v>
      </c>
      <c r="M56" s="236">
        <v>63.613</v>
      </c>
      <c r="N56" s="236">
        <v>40.17</v>
      </c>
      <c r="O56" s="236">
        <v>82.048000000000002</v>
      </c>
      <c r="P56" s="236">
        <v>58.930999999999997</v>
      </c>
      <c r="Q56" s="236">
        <v>78.197999999999993</v>
      </c>
      <c r="R56" s="236">
        <v>29.016999999999999</v>
      </c>
      <c r="S56" s="236">
        <v>46.116</v>
      </c>
      <c r="T56" s="236">
        <v>25.635999999999999</v>
      </c>
      <c r="U56" s="236">
        <v>26.001000000000001</v>
      </c>
      <c r="V56" s="236">
        <v>11.513999999999999</v>
      </c>
      <c r="W56" s="236">
        <v>35.494999999999997</v>
      </c>
      <c r="X56" s="236">
        <v>21.39</v>
      </c>
      <c r="Y56" s="236">
        <v>34.261000000000003</v>
      </c>
      <c r="Z56" s="236">
        <v>35.704000000000001</v>
      </c>
      <c r="AA56" s="236">
        <v>25.600999999999999</v>
      </c>
      <c r="AB56" s="236">
        <v>72.555000000000007</v>
      </c>
      <c r="AC56" s="236">
        <v>45.555</v>
      </c>
      <c r="AD56" s="236">
        <v>39.323</v>
      </c>
      <c r="AE56" s="237">
        <v>68.807000000000002</v>
      </c>
      <c r="AF56" s="236">
        <v>9.516</v>
      </c>
      <c r="AG56" s="236">
        <v>26.923999999999999</v>
      </c>
      <c r="AH56" s="236">
        <v>49.395000000000003</v>
      </c>
      <c r="AI56" s="211">
        <v>45.701999999999998</v>
      </c>
      <c r="AJ56" s="211">
        <v>24.245999999999999</v>
      </c>
      <c r="AK56" s="211">
        <v>44.898000000000003</v>
      </c>
      <c r="AL56" s="211">
        <v>50.283000000000001</v>
      </c>
      <c r="AM56" s="211">
        <v>90.200999999999993</v>
      </c>
    </row>
    <row r="57" spans="1:1005" ht="15" x14ac:dyDescent="0.25">
      <c r="A57" s="189">
        <v>44743</v>
      </c>
      <c r="B57" s="164"/>
      <c r="C57" s="164"/>
      <c r="D57" s="164">
        <v>20.14</v>
      </c>
      <c r="E57" s="236">
        <v>23.117000000000001</v>
      </c>
      <c r="F57" s="236">
        <v>30.448</v>
      </c>
      <c r="G57" s="236">
        <v>16.481000000000002</v>
      </c>
      <c r="H57" s="236">
        <v>12.457000000000001</v>
      </c>
      <c r="I57" s="236">
        <v>13.023999999999999</v>
      </c>
      <c r="J57" s="236">
        <v>12.593999999999999</v>
      </c>
      <c r="K57" s="236">
        <v>17.254999999999999</v>
      </c>
      <c r="L57" s="236">
        <v>11.565</v>
      </c>
      <c r="M57" s="236">
        <v>35.781999999999996</v>
      </c>
      <c r="N57" s="236">
        <v>15.587</v>
      </c>
      <c r="O57" s="236">
        <v>84.965000000000003</v>
      </c>
      <c r="P57" s="236">
        <v>26.835000000000001</v>
      </c>
      <c r="Q57" s="236">
        <v>33.445999999999998</v>
      </c>
      <c r="R57" s="236">
        <v>13.842000000000001</v>
      </c>
      <c r="S57" s="236">
        <v>30.27</v>
      </c>
      <c r="T57" s="236">
        <v>9.9659999999999993</v>
      </c>
      <c r="U57" s="236">
        <v>9.9369999999999994</v>
      </c>
      <c r="V57" s="236">
        <v>5.18</v>
      </c>
      <c r="W57" s="236">
        <v>12.846</v>
      </c>
      <c r="X57" s="236">
        <v>8.8260000000000005</v>
      </c>
      <c r="Y57" s="236">
        <v>15.103999999999999</v>
      </c>
      <c r="Z57" s="236">
        <v>12.536</v>
      </c>
      <c r="AA57" s="236">
        <v>10.638999999999999</v>
      </c>
      <c r="AB57" s="236">
        <v>39.856999999999999</v>
      </c>
      <c r="AC57" s="236">
        <v>25.358000000000001</v>
      </c>
      <c r="AD57" s="236">
        <v>13.673999999999999</v>
      </c>
      <c r="AE57" s="237">
        <v>43.066000000000003</v>
      </c>
      <c r="AF57" s="236">
        <v>6.3689999999999998</v>
      </c>
      <c r="AG57" s="236">
        <v>10.855</v>
      </c>
      <c r="AH57" s="236">
        <v>17.657</v>
      </c>
      <c r="AI57" s="211">
        <v>16.276</v>
      </c>
      <c r="AJ57" s="211">
        <v>9.2430000000000003</v>
      </c>
      <c r="AK57" s="211">
        <v>27.526</v>
      </c>
      <c r="AL57" s="211">
        <v>32.607999999999997</v>
      </c>
      <c r="AM57" s="211">
        <v>47.732999999999997</v>
      </c>
    </row>
    <row r="58" spans="1:1005" ht="15" x14ac:dyDescent="0.25">
      <c r="A58" s="189">
        <v>44774</v>
      </c>
      <c r="B58" s="164"/>
      <c r="C58" s="164"/>
      <c r="D58" s="164">
        <v>10.3</v>
      </c>
      <c r="E58" s="236">
        <v>11.183999999999999</v>
      </c>
      <c r="F58" s="236">
        <v>12.654</v>
      </c>
      <c r="G58" s="236">
        <v>9.7910000000000004</v>
      </c>
      <c r="H58" s="236">
        <v>6.7779999999999996</v>
      </c>
      <c r="I58" s="236">
        <v>7.976</v>
      </c>
      <c r="J58" s="236">
        <v>6.7430000000000003</v>
      </c>
      <c r="K58" s="236">
        <v>8.0269999999999992</v>
      </c>
      <c r="L58" s="236">
        <v>8.1790000000000003</v>
      </c>
      <c r="M58" s="236">
        <v>12.773</v>
      </c>
      <c r="N58" s="236">
        <v>7.8659999999999997</v>
      </c>
      <c r="O58" s="236">
        <v>28.347000000000001</v>
      </c>
      <c r="P58" s="236">
        <v>11.074999999999999</v>
      </c>
      <c r="Q58" s="236">
        <v>14.224</v>
      </c>
      <c r="R58" s="236">
        <v>7.423</v>
      </c>
      <c r="S58" s="236">
        <v>11.885999999999999</v>
      </c>
      <c r="T58" s="236">
        <v>6.6289999999999996</v>
      </c>
      <c r="U58" s="236">
        <v>6.532</v>
      </c>
      <c r="V58" s="236">
        <v>3.7040000000000002</v>
      </c>
      <c r="W58" s="236">
        <v>6.5730000000000004</v>
      </c>
      <c r="X58" s="236">
        <v>5.7969999999999997</v>
      </c>
      <c r="Y58" s="236">
        <v>8.0960000000000001</v>
      </c>
      <c r="Z58" s="236">
        <v>7.6449999999999996</v>
      </c>
      <c r="AA58" s="236">
        <v>6.9210000000000003</v>
      </c>
      <c r="AB58" s="236">
        <v>13.696999999999999</v>
      </c>
      <c r="AC58" s="236">
        <v>10.281000000000001</v>
      </c>
      <c r="AD58" s="236">
        <v>8.2840000000000007</v>
      </c>
      <c r="AE58" s="237">
        <v>14.811</v>
      </c>
      <c r="AF58" s="236">
        <v>4.9820000000000002</v>
      </c>
      <c r="AG58" s="236">
        <v>6.9269999999999996</v>
      </c>
      <c r="AH58" s="236">
        <v>9.0670000000000002</v>
      </c>
      <c r="AI58" s="211">
        <v>8.0549999999999997</v>
      </c>
      <c r="AJ58" s="211">
        <v>5.9539999999999997</v>
      </c>
      <c r="AK58" s="211">
        <v>11.081</v>
      </c>
      <c r="AL58" s="211">
        <v>13.068</v>
      </c>
      <c r="AM58" s="211">
        <v>18.106999999999999</v>
      </c>
    </row>
    <row r="59" spans="1:1005" ht="15" x14ac:dyDescent="0.25">
      <c r="A59" s="189">
        <v>44805</v>
      </c>
      <c r="B59" s="164"/>
      <c r="C59" s="164"/>
      <c r="D59" s="164">
        <v>7.37</v>
      </c>
      <c r="E59" s="236">
        <v>9.0139999999999993</v>
      </c>
      <c r="F59" s="236">
        <v>10.632</v>
      </c>
      <c r="G59" s="236">
        <v>7.6210000000000004</v>
      </c>
      <c r="H59" s="236">
        <v>5.9989999999999997</v>
      </c>
      <c r="I59" s="236">
        <v>5.8650000000000002</v>
      </c>
      <c r="J59" s="236">
        <v>5.3090000000000002</v>
      </c>
      <c r="K59" s="236">
        <v>5.9690000000000003</v>
      </c>
      <c r="L59" s="236">
        <v>6.8170000000000002</v>
      </c>
      <c r="M59" s="236">
        <v>8.8770000000000007</v>
      </c>
      <c r="N59" s="236">
        <v>6.2460000000000004</v>
      </c>
      <c r="O59" s="236">
        <v>14.108000000000001</v>
      </c>
      <c r="P59" s="236">
        <v>8.1950000000000003</v>
      </c>
      <c r="Q59" s="236">
        <v>9.7170000000000005</v>
      </c>
      <c r="R59" s="236">
        <v>5.6559999999999997</v>
      </c>
      <c r="S59" s="236">
        <v>7.5419999999999998</v>
      </c>
      <c r="T59" s="236">
        <v>5.2759999999999998</v>
      </c>
      <c r="U59" s="236">
        <v>4.9660000000000002</v>
      </c>
      <c r="V59" s="236">
        <v>3.27</v>
      </c>
      <c r="W59" s="236">
        <v>6.984</v>
      </c>
      <c r="X59" s="236">
        <v>4.9909999999999997</v>
      </c>
      <c r="Y59" s="236">
        <v>5.6289999999999996</v>
      </c>
      <c r="Z59" s="236">
        <v>6.4649999999999999</v>
      </c>
      <c r="AA59" s="236">
        <v>5.93</v>
      </c>
      <c r="AB59" s="236">
        <v>8.6579999999999995</v>
      </c>
      <c r="AC59" s="236">
        <v>7.1859999999999999</v>
      </c>
      <c r="AD59" s="236">
        <v>5.8410000000000002</v>
      </c>
      <c r="AE59" s="237">
        <v>8.49</v>
      </c>
      <c r="AF59" s="236">
        <v>4.4169999999999998</v>
      </c>
      <c r="AG59" s="236">
        <v>6.1859999999999999</v>
      </c>
      <c r="AH59" s="236">
        <v>8.3040000000000003</v>
      </c>
      <c r="AI59" s="211">
        <v>6.3440000000000003</v>
      </c>
      <c r="AJ59" s="211">
        <v>4.7220000000000004</v>
      </c>
      <c r="AK59" s="211">
        <v>8.7579999999999991</v>
      </c>
      <c r="AL59" s="211">
        <v>7.48</v>
      </c>
      <c r="AM59" s="211">
        <v>10.574999999999999</v>
      </c>
    </row>
    <row r="60" spans="1:1005" ht="15" x14ac:dyDescent="0.25">
      <c r="A60" s="189">
        <v>44835</v>
      </c>
      <c r="B60" s="164"/>
      <c r="C60" s="164"/>
      <c r="D60" s="164">
        <v>6.66</v>
      </c>
      <c r="E60" s="236">
        <v>14.202</v>
      </c>
      <c r="F60" s="236">
        <v>10.68</v>
      </c>
      <c r="G60" s="236">
        <v>6.4569999999999999</v>
      </c>
      <c r="H60" s="236">
        <v>5.22</v>
      </c>
      <c r="I60" s="236">
        <v>5.407</v>
      </c>
      <c r="J60" s="236">
        <v>6.8970000000000002</v>
      </c>
      <c r="K60" s="236">
        <v>5.3280000000000003</v>
      </c>
      <c r="L60" s="236">
        <v>5.0670000000000002</v>
      </c>
      <c r="M60" s="236">
        <v>8.5470000000000006</v>
      </c>
      <c r="N60" s="236">
        <v>6.0830000000000002</v>
      </c>
      <c r="O60" s="236">
        <v>11.323</v>
      </c>
      <c r="P60" s="236">
        <v>8.0619999999999994</v>
      </c>
      <c r="Q60" s="236">
        <v>9.1080000000000005</v>
      </c>
      <c r="R60" s="236">
        <v>6.1539999999999999</v>
      </c>
      <c r="S60" s="236">
        <v>6.6130000000000004</v>
      </c>
      <c r="T60" s="236">
        <v>4.8479999999999999</v>
      </c>
      <c r="U60" s="236">
        <v>4.3890000000000002</v>
      </c>
      <c r="V60" s="236">
        <v>4.234</v>
      </c>
      <c r="W60" s="236">
        <v>5.4690000000000003</v>
      </c>
      <c r="X60" s="236">
        <v>4.6870000000000003</v>
      </c>
      <c r="Y60" s="236">
        <v>6.5220000000000002</v>
      </c>
      <c r="Z60" s="236">
        <v>8.3070000000000004</v>
      </c>
      <c r="AA60" s="236">
        <v>6.0490000000000004</v>
      </c>
      <c r="AB60" s="236">
        <v>7.7930000000000001</v>
      </c>
      <c r="AC60" s="236">
        <v>7.2549999999999999</v>
      </c>
      <c r="AD60" s="236">
        <v>5.4359999999999999</v>
      </c>
      <c r="AE60" s="237">
        <v>8.25</v>
      </c>
      <c r="AF60" s="236">
        <v>4.0010000000000003</v>
      </c>
      <c r="AG60" s="236">
        <v>6.3949999999999996</v>
      </c>
      <c r="AH60" s="236">
        <v>10.010999999999999</v>
      </c>
      <c r="AI60" s="211">
        <v>5.601</v>
      </c>
      <c r="AJ60" s="211">
        <v>4.5419999999999998</v>
      </c>
      <c r="AK60" s="211">
        <v>7.02</v>
      </c>
      <c r="AL60" s="211">
        <v>6.4390000000000001</v>
      </c>
      <c r="AM60" s="211">
        <v>9.1150000000000002</v>
      </c>
    </row>
    <row r="61" spans="1:1005" ht="15" x14ac:dyDescent="0.25">
      <c r="A61" s="189">
        <v>44866</v>
      </c>
      <c r="B61" s="164"/>
      <c r="C61" s="164"/>
      <c r="D61" s="164">
        <v>5.1100000000000003</v>
      </c>
      <c r="E61" s="236">
        <v>9.5380000000000003</v>
      </c>
      <c r="F61" s="236">
        <v>8.1479999999999997</v>
      </c>
      <c r="G61" s="236">
        <v>5.7619999999999996</v>
      </c>
      <c r="H61" s="236">
        <v>4.1829999999999998</v>
      </c>
      <c r="I61" s="236">
        <v>4.5579999999999998</v>
      </c>
      <c r="J61" s="236">
        <v>6.4779999999999998</v>
      </c>
      <c r="K61" s="236">
        <v>4.5819999999999999</v>
      </c>
      <c r="L61" s="236">
        <v>4.3280000000000003</v>
      </c>
      <c r="M61" s="236">
        <v>7.1</v>
      </c>
      <c r="N61" s="236">
        <v>5.548</v>
      </c>
      <c r="O61" s="236">
        <v>8.7850000000000001</v>
      </c>
      <c r="P61" s="236">
        <v>6.742</v>
      </c>
      <c r="Q61" s="236">
        <v>7.3449999999999998</v>
      </c>
      <c r="R61" s="236">
        <v>4.8920000000000003</v>
      </c>
      <c r="S61" s="236">
        <v>5.4809999999999999</v>
      </c>
      <c r="T61" s="236">
        <v>4.1059999999999999</v>
      </c>
      <c r="U61" s="236">
        <v>4.4969999999999999</v>
      </c>
      <c r="V61" s="236">
        <v>2.8490000000000002</v>
      </c>
      <c r="W61" s="236">
        <v>4.2119999999999997</v>
      </c>
      <c r="X61" s="236">
        <v>4.2039999999999997</v>
      </c>
      <c r="Y61" s="236">
        <v>5.6619999999999999</v>
      </c>
      <c r="Z61" s="236">
        <v>6.173</v>
      </c>
      <c r="AA61" s="236">
        <v>4.8529999999999998</v>
      </c>
      <c r="AB61" s="236">
        <v>6.7880000000000003</v>
      </c>
      <c r="AC61" s="236">
        <v>6.52</v>
      </c>
      <c r="AD61" s="236">
        <v>5.4459999999999997</v>
      </c>
      <c r="AE61" s="237">
        <v>6.7169999999999996</v>
      </c>
      <c r="AF61" s="236">
        <v>3.4089999999999998</v>
      </c>
      <c r="AG61" s="236">
        <v>4.46</v>
      </c>
      <c r="AH61" s="236">
        <v>6.4889999999999999</v>
      </c>
      <c r="AI61" s="211">
        <v>5.4180000000000001</v>
      </c>
      <c r="AJ61" s="211">
        <v>4.367</v>
      </c>
      <c r="AK61" s="211">
        <v>5.3979999999999997</v>
      </c>
      <c r="AL61" s="211">
        <v>5.5359999999999996</v>
      </c>
      <c r="AM61" s="211">
        <v>7.5339999999999998</v>
      </c>
    </row>
    <row r="62" spans="1:1005" ht="15" x14ac:dyDescent="0.25">
      <c r="A62" s="189">
        <v>44896</v>
      </c>
      <c r="B62" s="164"/>
      <c r="C62" s="164"/>
      <c r="D62" s="164">
        <v>4.68</v>
      </c>
      <c r="E62" s="236">
        <v>7.0010000000000003</v>
      </c>
      <c r="F62" s="236">
        <v>6.5810000000000004</v>
      </c>
      <c r="G62" s="236">
        <v>5.282</v>
      </c>
      <c r="H62" s="236">
        <v>3.839</v>
      </c>
      <c r="I62" s="236">
        <v>4.1379999999999999</v>
      </c>
      <c r="J62" s="236">
        <v>4.7519999999999998</v>
      </c>
      <c r="K62" s="236">
        <v>4.2539999999999996</v>
      </c>
      <c r="L62" s="236">
        <v>3.9380000000000002</v>
      </c>
      <c r="M62" s="236">
        <v>6.0960000000000001</v>
      </c>
      <c r="N62" s="236">
        <v>4.8250000000000002</v>
      </c>
      <c r="O62" s="236">
        <v>7.8849999999999998</v>
      </c>
      <c r="P62" s="236">
        <v>6.3140000000000001</v>
      </c>
      <c r="Q62" s="236">
        <v>6.6070000000000002</v>
      </c>
      <c r="R62" s="236">
        <v>4.6159999999999997</v>
      </c>
      <c r="S62" s="236">
        <v>5.0549999999999997</v>
      </c>
      <c r="T62" s="236">
        <v>3.8029999999999999</v>
      </c>
      <c r="U62" s="236">
        <v>3.7919999999999998</v>
      </c>
      <c r="V62" s="236">
        <v>2.484</v>
      </c>
      <c r="W62" s="236">
        <v>3.8359999999999999</v>
      </c>
      <c r="X62" s="236">
        <v>3.6179999999999999</v>
      </c>
      <c r="Y62" s="236">
        <v>4.4089999999999998</v>
      </c>
      <c r="Z62" s="236">
        <v>4.827</v>
      </c>
      <c r="AA62" s="236">
        <v>3.9590000000000001</v>
      </c>
      <c r="AB62" s="236">
        <v>6.0739999999999998</v>
      </c>
      <c r="AC62" s="236">
        <v>5.4909999999999997</v>
      </c>
      <c r="AD62" s="236">
        <v>4.4770000000000003</v>
      </c>
      <c r="AE62" s="237">
        <v>6.0060000000000002</v>
      </c>
      <c r="AF62" s="236">
        <v>3.1429999999999998</v>
      </c>
      <c r="AG62" s="236">
        <v>3.8279999999999998</v>
      </c>
      <c r="AH62" s="236">
        <v>5.1959999999999997</v>
      </c>
      <c r="AI62" s="211">
        <v>4.8730000000000002</v>
      </c>
      <c r="AJ62" s="211">
        <v>3.734</v>
      </c>
      <c r="AK62" s="211">
        <v>4.9000000000000004</v>
      </c>
      <c r="AL62" s="211">
        <v>5.0750000000000002</v>
      </c>
      <c r="AM62" s="211">
        <v>6.9429999999999996</v>
      </c>
    </row>
    <row r="63" spans="1:1005" ht="15" x14ac:dyDescent="0.25">
      <c r="A63" s="189">
        <v>44927</v>
      </c>
      <c r="B63" s="164"/>
      <c r="C63" s="164"/>
      <c r="D63" s="164">
        <v>4.3499999999999996</v>
      </c>
      <c r="E63" s="236">
        <v>6.1760000000000002</v>
      </c>
      <c r="F63" s="236">
        <v>5.94</v>
      </c>
      <c r="G63" s="236">
        <v>4.7460000000000004</v>
      </c>
      <c r="H63" s="236">
        <v>3.4460000000000002</v>
      </c>
      <c r="I63" s="236">
        <v>3.7250000000000001</v>
      </c>
      <c r="J63" s="236">
        <v>3.9060000000000001</v>
      </c>
      <c r="K63" s="236">
        <v>3.8239999999999998</v>
      </c>
      <c r="L63" s="236">
        <v>3.5289999999999999</v>
      </c>
      <c r="M63" s="236">
        <v>5.4669999999999996</v>
      </c>
      <c r="N63" s="236">
        <v>4.2770000000000001</v>
      </c>
      <c r="O63" s="236">
        <v>6.94</v>
      </c>
      <c r="P63" s="236">
        <v>5.548</v>
      </c>
      <c r="Q63" s="236">
        <v>5.9720000000000004</v>
      </c>
      <c r="R63" s="236">
        <v>3.9590000000000001</v>
      </c>
      <c r="S63" s="236">
        <v>4.5410000000000004</v>
      </c>
      <c r="T63" s="236">
        <v>3.4180000000000001</v>
      </c>
      <c r="U63" s="236">
        <v>3.3170000000000002</v>
      </c>
      <c r="V63" s="236">
        <v>2.206</v>
      </c>
      <c r="W63" s="236">
        <v>3.4340000000000002</v>
      </c>
      <c r="X63" s="236">
        <v>3.214</v>
      </c>
      <c r="Y63" s="236">
        <v>3.8319999999999999</v>
      </c>
      <c r="Z63" s="236">
        <v>4.2679999999999998</v>
      </c>
      <c r="AA63" s="236">
        <v>3.496</v>
      </c>
      <c r="AB63" s="236">
        <v>5.48</v>
      </c>
      <c r="AC63" s="236">
        <v>4.8630000000000004</v>
      </c>
      <c r="AD63" s="236">
        <v>3.919</v>
      </c>
      <c r="AE63" s="237">
        <v>5.3940000000000001</v>
      </c>
      <c r="AF63" s="236">
        <v>2.8250000000000002</v>
      </c>
      <c r="AG63" s="236">
        <v>3.5009999999999999</v>
      </c>
      <c r="AH63" s="236">
        <v>4.5979999999999999</v>
      </c>
      <c r="AI63" s="211">
        <v>4.4859999999999998</v>
      </c>
      <c r="AJ63" s="211">
        <v>3.2719999999999998</v>
      </c>
      <c r="AK63" s="211">
        <v>4.4409999999999998</v>
      </c>
      <c r="AL63" s="211">
        <v>4.5519999999999996</v>
      </c>
      <c r="AM63" s="211">
        <v>6.2409999999999997</v>
      </c>
    </row>
    <row r="64" spans="1:1005" ht="15" x14ac:dyDescent="0.25">
      <c r="A64" s="189">
        <v>44958</v>
      </c>
      <c r="B64" s="164"/>
      <c r="C64" s="164"/>
      <c r="D64" s="164">
        <v>3.8</v>
      </c>
      <c r="E64" s="236">
        <v>5.0579999999999998</v>
      </c>
      <c r="F64" s="236">
        <v>4.8849999999999998</v>
      </c>
      <c r="G64" s="236">
        <v>3.883</v>
      </c>
      <c r="H64" s="236">
        <v>2.8</v>
      </c>
      <c r="I64" s="236">
        <v>3.0409999999999999</v>
      </c>
      <c r="J64" s="236">
        <v>3.14</v>
      </c>
      <c r="K64" s="236">
        <v>3.12</v>
      </c>
      <c r="L64" s="236">
        <v>2.9060000000000001</v>
      </c>
      <c r="M64" s="236">
        <v>4.4779999999999998</v>
      </c>
      <c r="N64" s="236">
        <v>3.5129999999999999</v>
      </c>
      <c r="O64" s="236">
        <v>5.6749999999999998</v>
      </c>
      <c r="P64" s="236">
        <v>4.5170000000000003</v>
      </c>
      <c r="Q64" s="236">
        <v>4.8970000000000002</v>
      </c>
      <c r="R64" s="236">
        <v>3.2229999999999999</v>
      </c>
      <c r="S64" s="236">
        <v>3.7170000000000001</v>
      </c>
      <c r="T64" s="236">
        <v>2.7610000000000001</v>
      </c>
      <c r="U64" s="236">
        <v>2.7069999999999999</v>
      </c>
      <c r="V64" s="236">
        <v>1.7889999999999999</v>
      </c>
      <c r="W64" s="236">
        <v>2.802</v>
      </c>
      <c r="X64" s="236">
        <v>2.6309999999999998</v>
      </c>
      <c r="Y64" s="236">
        <v>3.1269999999999998</v>
      </c>
      <c r="Z64" s="236">
        <v>3.5049999999999999</v>
      </c>
      <c r="AA64" s="236">
        <v>2.875</v>
      </c>
      <c r="AB64" s="236">
        <v>4.4850000000000003</v>
      </c>
      <c r="AC64" s="236">
        <v>3.9769999999999999</v>
      </c>
      <c r="AD64" s="236">
        <v>3.2040000000000002</v>
      </c>
      <c r="AE64" s="237">
        <v>4.4160000000000004</v>
      </c>
      <c r="AF64" s="236">
        <v>2.3149999999999999</v>
      </c>
      <c r="AG64" s="236">
        <v>2.8929999999999998</v>
      </c>
      <c r="AH64" s="236">
        <v>3.8559999999999999</v>
      </c>
      <c r="AI64" s="211">
        <v>3.734</v>
      </c>
      <c r="AJ64" s="211">
        <v>2.673</v>
      </c>
      <c r="AK64" s="211">
        <v>3.6280000000000001</v>
      </c>
      <c r="AL64" s="211">
        <v>3.722</v>
      </c>
      <c r="AM64" s="211">
        <v>3.722</v>
      </c>
      <c r="ALQ64" s="211" t="e">
        <v>#N/A</v>
      </c>
    </row>
    <row r="65" spans="1:1005" ht="15" x14ac:dyDescent="0.25">
      <c r="A65" s="189">
        <v>44986</v>
      </c>
      <c r="B65" s="164"/>
      <c r="C65" s="164"/>
      <c r="D65" s="164">
        <v>4.4400000000000004</v>
      </c>
      <c r="E65" s="236">
        <v>5.7850000000000001</v>
      </c>
      <c r="F65" s="236">
        <v>5.1040000000000001</v>
      </c>
      <c r="G65" s="236">
        <v>3.93</v>
      </c>
      <c r="H65" s="236">
        <v>3.516</v>
      </c>
      <c r="I65" s="236">
        <v>3.95</v>
      </c>
      <c r="J65" s="236">
        <v>3.4729999999999999</v>
      </c>
      <c r="K65" s="236">
        <v>3.3639999999999999</v>
      </c>
      <c r="L65" s="236">
        <v>3.2109999999999999</v>
      </c>
      <c r="M65" s="236">
        <v>4.9729999999999999</v>
      </c>
      <c r="N65" s="236">
        <v>4.383</v>
      </c>
      <c r="O65" s="236">
        <v>5.6340000000000003</v>
      </c>
      <c r="P65" s="236">
        <v>4.9880000000000004</v>
      </c>
      <c r="Q65" s="236">
        <v>5.2939999999999996</v>
      </c>
      <c r="R65" s="236">
        <v>3.9969999999999999</v>
      </c>
      <c r="S65" s="236">
        <v>3.758</v>
      </c>
      <c r="T65" s="236">
        <v>2.98</v>
      </c>
      <c r="U65" s="236">
        <v>2.72</v>
      </c>
      <c r="V65" s="236">
        <v>2.0659999999999998</v>
      </c>
      <c r="W65" s="236">
        <v>4.5970000000000004</v>
      </c>
      <c r="X65" s="236">
        <v>2.5939999999999999</v>
      </c>
      <c r="Y65" s="236">
        <v>3.0819999999999999</v>
      </c>
      <c r="Z65" s="236">
        <v>6.5350000000000001</v>
      </c>
      <c r="AA65" s="236">
        <v>2.8479999999999999</v>
      </c>
      <c r="AB65" s="236">
        <v>5.0449999999999999</v>
      </c>
      <c r="AC65" s="236">
        <v>3.9420000000000002</v>
      </c>
      <c r="AD65" s="236">
        <v>3.3730000000000002</v>
      </c>
      <c r="AE65" s="237">
        <v>5.7089999999999996</v>
      </c>
      <c r="AF65" s="236">
        <v>2.3559999999999999</v>
      </c>
      <c r="AG65" s="236">
        <v>2.8010000000000002</v>
      </c>
      <c r="AH65" s="236">
        <v>5.8049999999999997</v>
      </c>
      <c r="AI65" s="211">
        <v>3.952</v>
      </c>
      <c r="AJ65" s="211">
        <v>2.6789999999999998</v>
      </c>
      <c r="AK65" s="211">
        <v>4.4279999999999999</v>
      </c>
      <c r="AL65" s="211">
        <v>3.7330000000000001</v>
      </c>
      <c r="AM65" s="211">
        <v>3.7330000000000001</v>
      </c>
      <c r="ALQ65" s="211" t="e">
        <v>#N/A</v>
      </c>
    </row>
    <row r="66" spans="1:1005" ht="15" x14ac:dyDescent="0.25">
      <c r="A66" s="189">
        <v>45017</v>
      </c>
      <c r="B66" s="164"/>
      <c r="C66" s="164"/>
      <c r="D66" s="164">
        <v>8.76</v>
      </c>
      <c r="E66" s="236">
        <v>12.474</v>
      </c>
      <c r="F66" s="236">
        <v>9.0530000000000008</v>
      </c>
      <c r="G66" s="236">
        <v>6.5170000000000003</v>
      </c>
      <c r="H66" s="236">
        <v>9.3680000000000003</v>
      </c>
      <c r="I66" s="236">
        <v>9.1750000000000007</v>
      </c>
      <c r="J66" s="236">
        <v>4.843</v>
      </c>
      <c r="K66" s="236">
        <v>8.8290000000000006</v>
      </c>
      <c r="L66" s="236">
        <v>5.8449999999999998</v>
      </c>
      <c r="M66" s="236">
        <v>7.625</v>
      </c>
      <c r="N66" s="236">
        <v>5.0289999999999999</v>
      </c>
      <c r="O66" s="236">
        <v>8.2119999999999997</v>
      </c>
      <c r="P66" s="236">
        <v>6.1219999999999999</v>
      </c>
      <c r="Q66" s="236">
        <v>6.1589999999999998</v>
      </c>
      <c r="R66" s="236">
        <v>5.3140000000000001</v>
      </c>
      <c r="S66" s="236">
        <v>7.4139999999999997</v>
      </c>
      <c r="T66" s="236">
        <v>5.62</v>
      </c>
      <c r="U66" s="236">
        <v>6.681</v>
      </c>
      <c r="V66" s="236">
        <v>4.266</v>
      </c>
      <c r="W66" s="236">
        <v>9.7189999999999994</v>
      </c>
      <c r="X66" s="236">
        <v>4.6100000000000003</v>
      </c>
      <c r="Y66" s="236">
        <v>7.6639999999999997</v>
      </c>
      <c r="Z66" s="236">
        <v>8.8870000000000005</v>
      </c>
      <c r="AA66" s="236">
        <v>2.7069999999999999</v>
      </c>
      <c r="AB66" s="236">
        <v>5.8730000000000002</v>
      </c>
      <c r="AC66" s="236">
        <v>6.0540000000000003</v>
      </c>
      <c r="AD66" s="236">
        <v>4.8920000000000003</v>
      </c>
      <c r="AE66" s="237">
        <v>14.337</v>
      </c>
      <c r="AF66" s="236">
        <v>3.4239999999999999</v>
      </c>
      <c r="AG66" s="236">
        <v>3.8460000000000001</v>
      </c>
      <c r="AH66" s="236">
        <v>11.785</v>
      </c>
      <c r="AI66" s="211">
        <v>8.3059999999999992</v>
      </c>
      <c r="AJ66" s="211">
        <v>3.4990000000000001</v>
      </c>
      <c r="AK66" s="211">
        <v>4.3109999999999999</v>
      </c>
      <c r="AL66" s="211">
        <v>3.6480000000000001</v>
      </c>
      <c r="AM66" s="211">
        <v>3.6480000000000001</v>
      </c>
      <c r="ALQ66" s="211" t="e">
        <v>#N/A</v>
      </c>
    </row>
    <row r="67" spans="1:1005" ht="15" x14ac:dyDescent="0.25">
      <c r="A67" s="189">
        <v>45047</v>
      </c>
      <c r="B67" s="164"/>
      <c r="C67" s="164"/>
      <c r="D67" s="164">
        <v>28.28</v>
      </c>
      <c r="E67" s="236">
        <v>44.68</v>
      </c>
      <c r="F67" s="236">
        <v>44.612000000000002</v>
      </c>
      <c r="G67" s="236">
        <v>19.654</v>
      </c>
      <c r="H67" s="236">
        <v>27.585000000000001</v>
      </c>
      <c r="I67" s="236">
        <v>19.513999999999999</v>
      </c>
      <c r="J67" s="236">
        <v>23.834</v>
      </c>
      <c r="K67" s="236">
        <v>29.72</v>
      </c>
      <c r="L67" s="236">
        <v>30.978999999999999</v>
      </c>
      <c r="M67" s="236">
        <v>28.228000000000002</v>
      </c>
      <c r="N67" s="236">
        <v>17.311</v>
      </c>
      <c r="O67" s="236">
        <v>52.280999999999999</v>
      </c>
      <c r="P67" s="236">
        <v>36.048999999999999</v>
      </c>
      <c r="Q67" s="236">
        <v>23.927</v>
      </c>
      <c r="R67" s="236">
        <v>20.018999999999998</v>
      </c>
      <c r="S67" s="236">
        <v>31.292000000000002</v>
      </c>
      <c r="T67" s="236">
        <v>25.652000000000001</v>
      </c>
      <c r="U67" s="236">
        <v>14.643000000000001</v>
      </c>
      <c r="V67" s="236">
        <v>19.690000000000001</v>
      </c>
      <c r="W67" s="236">
        <v>27.408999999999999</v>
      </c>
      <c r="X67" s="236">
        <v>24.530999999999999</v>
      </c>
      <c r="Y67" s="236">
        <v>30.064</v>
      </c>
      <c r="Z67" s="236">
        <v>28.181999999999999</v>
      </c>
      <c r="AA67" s="236">
        <v>20.03</v>
      </c>
      <c r="AB67" s="236">
        <v>35.268000000000001</v>
      </c>
      <c r="AC67" s="236">
        <v>16.324999999999999</v>
      </c>
      <c r="AD67" s="236">
        <v>15.926</v>
      </c>
      <c r="AE67" s="237">
        <v>21.07</v>
      </c>
      <c r="AF67" s="236">
        <v>17.254000000000001</v>
      </c>
      <c r="AG67" s="236">
        <v>24.544</v>
      </c>
      <c r="AH67" s="236">
        <v>23.952999999999999</v>
      </c>
      <c r="AI67" s="211">
        <v>23.105</v>
      </c>
      <c r="AJ67" s="211">
        <v>19.024999999999999</v>
      </c>
      <c r="AK67" s="211">
        <v>15.323</v>
      </c>
      <c r="AL67" s="211">
        <v>37.372</v>
      </c>
      <c r="AM67" s="211">
        <v>37.372</v>
      </c>
      <c r="ALQ67" s="211" t="e">
        <v>#N/A</v>
      </c>
    </row>
    <row r="68" spans="1:1005" ht="15" x14ac:dyDescent="0.25">
      <c r="A68" s="189">
        <v>45078</v>
      </c>
      <c r="B68" s="164"/>
      <c r="C68" s="164"/>
      <c r="D68" s="164">
        <v>41.72</v>
      </c>
      <c r="E68" s="236">
        <v>61.19</v>
      </c>
      <c r="F68" s="236">
        <v>39.045000000000002</v>
      </c>
      <c r="G68" s="236">
        <v>27.361000000000001</v>
      </c>
      <c r="H68" s="236">
        <v>30.742000000000001</v>
      </c>
      <c r="I68" s="236">
        <v>31.509</v>
      </c>
      <c r="J68" s="236">
        <v>40.652000000000001</v>
      </c>
      <c r="K68" s="236">
        <v>25.73</v>
      </c>
      <c r="L68" s="236">
        <v>63.613</v>
      </c>
      <c r="M68" s="236">
        <v>40.17</v>
      </c>
      <c r="N68" s="236">
        <v>82.048000000000002</v>
      </c>
      <c r="O68" s="236">
        <v>58.930999999999997</v>
      </c>
      <c r="P68" s="236">
        <v>78.197999999999993</v>
      </c>
      <c r="Q68" s="236">
        <v>29.016999999999999</v>
      </c>
      <c r="R68" s="236">
        <v>46.116</v>
      </c>
      <c r="S68" s="236">
        <v>25.635999999999999</v>
      </c>
      <c r="T68" s="236">
        <v>26.001000000000001</v>
      </c>
      <c r="U68" s="236">
        <v>11.513999999999999</v>
      </c>
      <c r="V68" s="236">
        <v>35.494999999999997</v>
      </c>
      <c r="W68" s="236">
        <v>21.39</v>
      </c>
      <c r="X68" s="236">
        <v>34.261000000000003</v>
      </c>
      <c r="Y68" s="236">
        <v>35.704000000000001</v>
      </c>
      <c r="Z68" s="236">
        <v>25.600999999999999</v>
      </c>
      <c r="AA68" s="236">
        <v>72.555000000000007</v>
      </c>
      <c r="AB68" s="236">
        <v>45.555</v>
      </c>
      <c r="AC68" s="236">
        <v>39.323</v>
      </c>
      <c r="AD68" s="236">
        <v>68.807000000000002</v>
      </c>
      <c r="AE68" s="237">
        <v>9.516</v>
      </c>
      <c r="AF68" s="236">
        <v>26.923999999999999</v>
      </c>
      <c r="AG68" s="236">
        <v>49.395000000000003</v>
      </c>
      <c r="AH68" s="236">
        <v>45.701999999999998</v>
      </c>
      <c r="AI68" s="211">
        <v>24.245999999999999</v>
      </c>
      <c r="AJ68" s="211">
        <v>44.898000000000003</v>
      </c>
      <c r="AK68" s="211">
        <v>50.283000000000001</v>
      </c>
      <c r="AL68" s="211">
        <v>90.200999999999993</v>
      </c>
      <c r="AM68" s="211">
        <v>90.200999999999993</v>
      </c>
      <c r="ALQ68" s="211" t="e">
        <v>#N/A</v>
      </c>
    </row>
    <row r="69" spans="1:1005" ht="15" x14ac:dyDescent="0.25">
      <c r="A69" s="189">
        <v>45108</v>
      </c>
      <c r="B69" s="164"/>
      <c r="C69" s="164"/>
      <c r="D69" s="164">
        <v>20.14</v>
      </c>
      <c r="E69" s="236">
        <v>30.448</v>
      </c>
      <c r="F69" s="236">
        <v>16.481000000000002</v>
      </c>
      <c r="G69" s="236">
        <v>12.457000000000001</v>
      </c>
      <c r="H69" s="236">
        <v>13.023999999999999</v>
      </c>
      <c r="I69" s="236">
        <v>12.593999999999999</v>
      </c>
      <c r="J69" s="236">
        <v>17.254999999999999</v>
      </c>
      <c r="K69" s="236">
        <v>11.565</v>
      </c>
      <c r="L69" s="236">
        <v>35.781999999999996</v>
      </c>
      <c r="M69" s="236">
        <v>15.587</v>
      </c>
      <c r="N69" s="236">
        <v>84.965000000000003</v>
      </c>
      <c r="O69" s="236">
        <v>26.835000000000001</v>
      </c>
      <c r="P69" s="236">
        <v>33.445999999999998</v>
      </c>
      <c r="Q69" s="236">
        <v>13.842000000000001</v>
      </c>
      <c r="R69" s="236">
        <v>30.27</v>
      </c>
      <c r="S69" s="236">
        <v>9.9659999999999993</v>
      </c>
      <c r="T69" s="236">
        <v>9.9369999999999994</v>
      </c>
      <c r="U69" s="236">
        <v>5.18</v>
      </c>
      <c r="V69" s="236">
        <v>12.846</v>
      </c>
      <c r="W69" s="236">
        <v>8.8260000000000005</v>
      </c>
      <c r="X69" s="236">
        <v>15.103999999999999</v>
      </c>
      <c r="Y69" s="236">
        <v>12.536</v>
      </c>
      <c r="Z69" s="236">
        <v>10.638999999999999</v>
      </c>
      <c r="AA69" s="236">
        <v>39.856999999999999</v>
      </c>
      <c r="AB69" s="236">
        <v>25.358000000000001</v>
      </c>
      <c r="AC69" s="236">
        <v>13.673999999999999</v>
      </c>
      <c r="AD69" s="236">
        <v>43.066000000000003</v>
      </c>
      <c r="AE69" s="237">
        <v>6.3689999999999998</v>
      </c>
      <c r="AF69" s="236">
        <v>10.855</v>
      </c>
      <c r="AG69" s="236">
        <v>17.657</v>
      </c>
      <c r="AH69" s="236">
        <v>16.276</v>
      </c>
      <c r="AI69" s="211">
        <v>9.2430000000000003</v>
      </c>
      <c r="AJ69" s="211">
        <v>27.526</v>
      </c>
      <c r="AK69" s="211">
        <v>32.607999999999997</v>
      </c>
      <c r="AL69" s="211">
        <v>47.732999999999997</v>
      </c>
      <c r="AM69" s="211">
        <v>47.732999999999997</v>
      </c>
      <c r="ALQ69" s="211" t="e">
        <v>#N/A</v>
      </c>
    </row>
    <row r="70" spans="1:1005" ht="15" x14ac:dyDescent="0.25">
      <c r="A70" s="189">
        <v>45139</v>
      </c>
      <c r="B70" s="164"/>
      <c r="C70" s="164"/>
      <c r="D70" s="164">
        <v>10.3</v>
      </c>
      <c r="E70" s="236">
        <v>12.654</v>
      </c>
      <c r="F70" s="236">
        <v>9.7910000000000004</v>
      </c>
      <c r="G70" s="236">
        <v>6.7779999999999996</v>
      </c>
      <c r="H70" s="236">
        <v>7.976</v>
      </c>
      <c r="I70" s="236">
        <v>6.7430000000000003</v>
      </c>
      <c r="J70" s="236">
        <v>8.0269999999999992</v>
      </c>
      <c r="K70" s="236">
        <v>8.1790000000000003</v>
      </c>
      <c r="L70" s="236">
        <v>12.773</v>
      </c>
      <c r="M70" s="236">
        <v>7.8659999999999997</v>
      </c>
      <c r="N70" s="236">
        <v>28.347000000000001</v>
      </c>
      <c r="O70" s="236">
        <v>11.074999999999999</v>
      </c>
      <c r="P70" s="236">
        <v>14.224</v>
      </c>
      <c r="Q70" s="236">
        <v>7.423</v>
      </c>
      <c r="R70" s="236">
        <v>11.885999999999999</v>
      </c>
      <c r="S70" s="236">
        <v>6.6289999999999996</v>
      </c>
      <c r="T70" s="236">
        <v>6.532</v>
      </c>
      <c r="U70" s="236">
        <v>3.7040000000000002</v>
      </c>
      <c r="V70" s="236">
        <v>6.5730000000000004</v>
      </c>
      <c r="W70" s="236">
        <v>5.7969999999999997</v>
      </c>
      <c r="X70" s="236">
        <v>8.0960000000000001</v>
      </c>
      <c r="Y70" s="236">
        <v>7.6449999999999996</v>
      </c>
      <c r="Z70" s="236">
        <v>6.9210000000000003</v>
      </c>
      <c r="AA70" s="236">
        <v>13.696999999999999</v>
      </c>
      <c r="AB70" s="236">
        <v>10.281000000000001</v>
      </c>
      <c r="AC70" s="236">
        <v>8.2840000000000007</v>
      </c>
      <c r="AD70" s="236">
        <v>14.811</v>
      </c>
      <c r="AE70" s="237">
        <v>4.9820000000000002</v>
      </c>
      <c r="AF70" s="236">
        <v>6.9269999999999996</v>
      </c>
      <c r="AG70" s="236">
        <v>9.0670000000000002</v>
      </c>
      <c r="AH70" s="236">
        <v>8.0549999999999997</v>
      </c>
      <c r="AI70" s="211">
        <v>5.9539999999999997</v>
      </c>
      <c r="AJ70" s="211">
        <v>11.081</v>
      </c>
      <c r="AK70" s="211">
        <v>13.068</v>
      </c>
      <c r="AL70" s="211">
        <v>18.106999999999999</v>
      </c>
      <c r="AM70" s="211">
        <v>18.106999999999999</v>
      </c>
      <c r="ALQ70" s="211" t="e">
        <v>#N/A</v>
      </c>
    </row>
    <row r="71" spans="1:1005" ht="15" x14ac:dyDescent="0.25">
      <c r="A71" s="189">
        <v>45170</v>
      </c>
      <c r="B71" s="164"/>
      <c r="C71" s="164"/>
      <c r="D71" s="164">
        <v>7.37</v>
      </c>
      <c r="E71" s="236">
        <v>10.632</v>
      </c>
      <c r="F71" s="236">
        <v>7.6210000000000004</v>
      </c>
      <c r="G71" s="236">
        <v>5.9989999999999997</v>
      </c>
      <c r="H71" s="236">
        <v>5.8650000000000002</v>
      </c>
      <c r="I71" s="236">
        <v>5.3090000000000002</v>
      </c>
      <c r="J71" s="236">
        <v>5.9690000000000003</v>
      </c>
      <c r="K71" s="236">
        <v>6.8170000000000002</v>
      </c>
      <c r="L71" s="236">
        <v>8.8770000000000007</v>
      </c>
      <c r="M71" s="236">
        <v>6.2460000000000004</v>
      </c>
      <c r="N71" s="236">
        <v>14.108000000000001</v>
      </c>
      <c r="O71" s="236">
        <v>8.1950000000000003</v>
      </c>
      <c r="P71" s="236">
        <v>9.7170000000000005</v>
      </c>
      <c r="Q71" s="236">
        <v>5.6559999999999997</v>
      </c>
      <c r="R71" s="236">
        <v>7.5419999999999998</v>
      </c>
      <c r="S71" s="236">
        <v>5.2759999999999998</v>
      </c>
      <c r="T71" s="236">
        <v>4.9660000000000002</v>
      </c>
      <c r="U71" s="236">
        <v>3.27</v>
      </c>
      <c r="V71" s="236">
        <v>6.984</v>
      </c>
      <c r="W71" s="236">
        <v>4.9909999999999997</v>
      </c>
      <c r="X71" s="236">
        <v>5.6289999999999996</v>
      </c>
      <c r="Y71" s="236">
        <v>6.4649999999999999</v>
      </c>
      <c r="Z71" s="236">
        <v>5.93</v>
      </c>
      <c r="AA71" s="236">
        <v>8.6579999999999995</v>
      </c>
      <c r="AB71" s="236">
        <v>7.1859999999999999</v>
      </c>
      <c r="AC71" s="236">
        <v>5.8410000000000002</v>
      </c>
      <c r="AD71" s="236">
        <v>8.49</v>
      </c>
      <c r="AE71" s="237">
        <v>4.4169999999999998</v>
      </c>
      <c r="AF71" s="236">
        <v>6.1859999999999999</v>
      </c>
      <c r="AG71" s="236">
        <v>8.3040000000000003</v>
      </c>
      <c r="AH71" s="236">
        <v>6.3440000000000003</v>
      </c>
      <c r="AI71" s="211">
        <v>4.7220000000000004</v>
      </c>
      <c r="AJ71" s="211">
        <v>8.7579999999999991</v>
      </c>
      <c r="AK71" s="211">
        <v>7.48</v>
      </c>
      <c r="AL71" s="211">
        <v>10.574999999999999</v>
      </c>
      <c r="AM71" s="211">
        <v>10.574999999999999</v>
      </c>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row r="101" spans="4:4" ht="12.75" customHeight="1" x14ac:dyDescent="0.25">
      <c r="D101" s="206">
        <v>4.4400000000000004</v>
      </c>
    </row>
    <row r="102" spans="4:4" ht="12.75" customHeight="1" x14ac:dyDescent="0.25">
      <c r="D102" s="206">
        <v>8.76</v>
      </c>
    </row>
    <row r="103" spans="4:4" ht="12.75" customHeight="1" x14ac:dyDescent="0.25">
      <c r="D103" s="206">
        <v>28.28</v>
      </c>
    </row>
    <row r="104" spans="4:4" ht="12.75" customHeight="1" x14ac:dyDescent="0.25">
      <c r="D104" s="206">
        <v>41.72</v>
      </c>
    </row>
    <row r="105" spans="4:4" ht="12.75" customHeight="1" x14ac:dyDescent="0.25">
      <c r="D105" s="206">
        <v>20.14</v>
      </c>
    </row>
    <row r="106" spans="4:4" ht="12.75" customHeight="1" x14ac:dyDescent="0.25">
      <c r="D106" s="206">
        <v>10.3</v>
      </c>
    </row>
    <row r="107" spans="4:4" ht="12.75" customHeight="1" x14ac:dyDescent="0.25">
      <c r="D107" s="206">
        <v>7.37</v>
      </c>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107"/>
  <sheetViews>
    <sheetView topLeftCell="A28"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43132</v>
      </c>
      <c r="B4" s="165"/>
      <c r="C4" s="165"/>
      <c r="D4" s="166">
        <v>3.363</v>
      </c>
      <c r="E4" s="124">
        <v>4.09</v>
      </c>
      <c r="F4" s="124">
        <v>4.3490000000000002</v>
      </c>
      <c r="G4" s="124">
        <v>4.0430000000000001</v>
      </c>
      <c r="H4" s="124">
        <v>3.875</v>
      </c>
      <c r="I4" s="124">
        <v>4.0910000000000002</v>
      </c>
      <c r="J4" s="124">
        <v>4.8280000000000003</v>
      </c>
      <c r="K4" s="124">
        <v>4.0330000000000004</v>
      </c>
      <c r="L4" s="124">
        <v>3.8959999999999999</v>
      </c>
      <c r="M4" s="124">
        <v>3.9860000000000002</v>
      </c>
      <c r="N4" s="124">
        <v>3.899</v>
      </c>
      <c r="O4" s="124">
        <v>3.9089999999999998</v>
      </c>
      <c r="P4" s="124">
        <v>3.8420000000000001</v>
      </c>
      <c r="Q4" s="124">
        <v>4.2519999999999998</v>
      </c>
      <c r="R4" s="124">
        <v>4.6619999999999999</v>
      </c>
      <c r="S4" s="124">
        <v>4.2590000000000003</v>
      </c>
      <c r="T4" s="124">
        <v>4.1680000000000001</v>
      </c>
      <c r="U4" s="124">
        <v>3.9209999999999998</v>
      </c>
      <c r="V4" s="124">
        <v>4.0739999999999998</v>
      </c>
      <c r="W4" s="124">
        <v>3.9729999999999999</v>
      </c>
      <c r="X4" s="124">
        <v>4.0220000000000002</v>
      </c>
      <c r="Y4" s="124">
        <v>4.5599999999999996</v>
      </c>
      <c r="Z4" s="124">
        <v>3.9089999999999998</v>
      </c>
      <c r="AA4" s="124">
        <v>3.9220000000000002</v>
      </c>
      <c r="AB4" s="124">
        <v>3.9489999999999998</v>
      </c>
      <c r="AC4" s="124">
        <v>4.2919999999999998</v>
      </c>
      <c r="AD4" s="124">
        <v>3.847</v>
      </c>
      <c r="AE4" s="124">
        <v>3.887</v>
      </c>
      <c r="AF4" s="124">
        <v>3.8769999999999998</v>
      </c>
      <c r="AG4" s="124">
        <v>4.4980000000000002</v>
      </c>
      <c r="AH4" s="125">
        <v>4.1539999999999999</v>
      </c>
      <c r="AI4" s="173">
        <v>4</v>
      </c>
      <c r="AJ4" s="173">
        <v>3.964</v>
      </c>
      <c r="AK4" s="173">
        <v>3.8839999999999999</v>
      </c>
      <c r="AL4" s="173">
        <v>4.218</v>
      </c>
      <c r="AM4" s="173">
        <v>3.9510000000000001</v>
      </c>
      <c r="AN4" s="173"/>
      <c r="AO4" s="173"/>
      <c r="AP4" s="173"/>
      <c r="AQ4" s="173"/>
      <c r="AR4" s="173"/>
      <c r="AS4" s="173"/>
      <c r="AT4" s="173"/>
      <c r="AU4" s="173"/>
      <c r="AV4" s="173"/>
      <c r="AW4" s="173"/>
      <c r="AX4" s="173"/>
      <c r="AY4" s="173"/>
    </row>
    <row r="5" spans="1:54" ht="14.45" customHeight="1" x14ac:dyDescent="0.25">
      <c r="A5" s="190">
        <v>43160</v>
      </c>
      <c r="B5" s="165"/>
      <c r="C5" s="165"/>
      <c r="D5" s="166">
        <v>4</v>
      </c>
      <c r="E5" s="124">
        <v>3.827</v>
      </c>
      <c r="F5" s="124">
        <v>3.6659999999999999</v>
      </c>
      <c r="G5" s="124">
        <v>3.637</v>
      </c>
      <c r="H5" s="124">
        <v>3.4350000000000001</v>
      </c>
      <c r="I5" s="124">
        <v>4.7350000000000003</v>
      </c>
      <c r="J5" s="124">
        <v>5.1929999999999996</v>
      </c>
      <c r="K5" s="124">
        <v>3.8849999999999998</v>
      </c>
      <c r="L5" s="124">
        <v>3.1230000000000002</v>
      </c>
      <c r="M5" s="124">
        <v>4.3869999999999996</v>
      </c>
      <c r="N5" s="124">
        <v>4.43</v>
      </c>
      <c r="O5" s="124">
        <v>3.1680000000000001</v>
      </c>
      <c r="P5" s="124">
        <v>3.8919999999999999</v>
      </c>
      <c r="Q5" s="124">
        <v>4.335</v>
      </c>
      <c r="R5" s="124">
        <v>4.7439999999999998</v>
      </c>
      <c r="S5" s="124">
        <v>5.7149999999999999</v>
      </c>
      <c r="T5" s="124">
        <v>3.8719999999999999</v>
      </c>
      <c r="U5" s="124">
        <v>4.7649999999999997</v>
      </c>
      <c r="V5" s="124">
        <v>4.0069999999999997</v>
      </c>
      <c r="W5" s="124">
        <v>3.399</v>
      </c>
      <c r="X5" s="124">
        <v>4</v>
      </c>
      <c r="Y5" s="124">
        <v>4.484</v>
      </c>
      <c r="Z5" s="124">
        <v>3.282</v>
      </c>
      <c r="AA5" s="124">
        <v>4.1710000000000003</v>
      </c>
      <c r="AB5" s="124">
        <v>5.8</v>
      </c>
      <c r="AC5" s="124">
        <v>4.048</v>
      </c>
      <c r="AD5" s="124">
        <v>3.3650000000000002</v>
      </c>
      <c r="AE5" s="124">
        <v>4.7480000000000002</v>
      </c>
      <c r="AF5" s="124">
        <v>3.4609999999999999</v>
      </c>
      <c r="AG5" s="124">
        <v>4.1289999999999996</v>
      </c>
      <c r="AH5" s="125">
        <v>3.4409999999999998</v>
      </c>
      <c r="AI5" s="173">
        <v>3.871</v>
      </c>
      <c r="AJ5" s="173">
        <v>4.4029999999999996</v>
      </c>
      <c r="AK5" s="173">
        <v>3.83</v>
      </c>
      <c r="AL5" s="173">
        <v>3.863</v>
      </c>
      <c r="AM5" s="173">
        <v>4.5960000000000001</v>
      </c>
      <c r="AN5" s="173"/>
      <c r="AO5" s="173"/>
      <c r="AP5" s="173"/>
      <c r="AQ5" s="173"/>
      <c r="AR5" s="173"/>
      <c r="AS5" s="173"/>
      <c r="AT5" s="173"/>
      <c r="AU5" s="173"/>
      <c r="AV5" s="173"/>
      <c r="AW5" s="173"/>
      <c r="AX5" s="173"/>
      <c r="AY5" s="173"/>
    </row>
    <row r="6" spans="1:54" ht="14.45" customHeight="1" x14ac:dyDescent="0.25">
      <c r="A6" s="190">
        <v>43191</v>
      </c>
      <c r="B6" s="165"/>
      <c r="C6" s="165"/>
      <c r="D6" s="166">
        <v>8</v>
      </c>
      <c r="E6" s="124">
        <v>12.173</v>
      </c>
      <c r="F6" s="124">
        <v>5.5780000000000003</v>
      </c>
      <c r="G6" s="124">
        <v>4.9530000000000003</v>
      </c>
      <c r="H6" s="124">
        <v>5.6550000000000002</v>
      </c>
      <c r="I6" s="124">
        <v>9.9909999999999997</v>
      </c>
      <c r="J6" s="124">
        <v>14.897</v>
      </c>
      <c r="K6" s="124">
        <v>13.708</v>
      </c>
      <c r="L6" s="124">
        <v>4.8899999999999997</v>
      </c>
      <c r="M6" s="124">
        <v>10.763</v>
      </c>
      <c r="N6" s="124">
        <v>15.23</v>
      </c>
      <c r="O6" s="124">
        <v>5.8730000000000002</v>
      </c>
      <c r="P6" s="124">
        <v>12.867000000000001</v>
      </c>
      <c r="Q6" s="124">
        <v>8.9930000000000003</v>
      </c>
      <c r="R6" s="124">
        <v>13.118</v>
      </c>
      <c r="S6" s="124">
        <v>8.4920000000000009</v>
      </c>
      <c r="T6" s="124">
        <v>8</v>
      </c>
      <c r="U6" s="124">
        <v>7.4219999999999997</v>
      </c>
      <c r="V6" s="124">
        <v>7.343</v>
      </c>
      <c r="W6" s="124">
        <v>5.5620000000000003</v>
      </c>
      <c r="X6" s="124">
        <v>15.917999999999999</v>
      </c>
      <c r="Y6" s="124">
        <v>15.3</v>
      </c>
      <c r="Z6" s="124">
        <v>7.4139999999999997</v>
      </c>
      <c r="AA6" s="124">
        <v>8.8469999999999995</v>
      </c>
      <c r="AB6" s="124">
        <v>17.805</v>
      </c>
      <c r="AC6" s="124">
        <v>7.4770000000000003</v>
      </c>
      <c r="AD6" s="124">
        <v>11.619</v>
      </c>
      <c r="AE6" s="124">
        <v>8.7639999999999993</v>
      </c>
      <c r="AF6" s="124">
        <v>5.99</v>
      </c>
      <c r="AG6" s="124">
        <v>7.569</v>
      </c>
      <c r="AH6" s="125">
        <v>7.4390000000000001</v>
      </c>
      <c r="AI6" s="173">
        <v>6.6619999999999999</v>
      </c>
      <c r="AJ6" s="173">
        <v>11.803000000000001</v>
      </c>
      <c r="AK6" s="173">
        <v>5.7569999999999997</v>
      </c>
      <c r="AL6" s="173">
        <v>6.7489999999999997</v>
      </c>
      <c r="AM6" s="173">
        <v>5.69</v>
      </c>
      <c r="AN6" s="173"/>
      <c r="AO6" s="173"/>
      <c r="AP6" s="173"/>
      <c r="AQ6" s="173"/>
      <c r="AR6" s="173"/>
      <c r="AS6" s="173"/>
      <c r="AT6" s="173"/>
      <c r="AU6" s="173"/>
      <c r="AV6" s="173"/>
      <c r="AW6" s="173"/>
      <c r="AX6" s="173"/>
      <c r="AY6" s="173"/>
    </row>
    <row r="7" spans="1:54" ht="14.45" customHeight="1" x14ac:dyDescent="0.25">
      <c r="A7" s="190">
        <v>43221</v>
      </c>
      <c r="B7" s="165"/>
      <c r="C7" s="165"/>
      <c r="D7" s="166">
        <v>31</v>
      </c>
      <c r="E7" s="124">
        <v>36.043999999999997</v>
      </c>
      <c r="F7" s="124">
        <v>25.420999999999999</v>
      </c>
      <c r="G7" s="124">
        <v>19.565999999999999</v>
      </c>
      <c r="H7" s="124">
        <v>32.642000000000003</v>
      </c>
      <c r="I7" s="124">
        <v>50.853000000000002</v>
      </c>
      <c r="J7" s="124">
        <v>46.344999999999999</v>
      </c>
      <c r="K7" s="124">
        <v>49.889000000000003</v>
      </c>
      <c r="L7" s="124">
        <v>16.081</v>
      </c>
      <c r="M7" s="124">
        <v>15.175000000000001</v>
      </c>
      <c r="N7" s="124">
        <v>43.351999999999997</v>
      </c>
      <c r="O7" s="124">
        <v>21.097999999999999</v>
      </c>
      <c r="P7" s="124">
        <v>37.005000000000003</v>
      </c>
      <c r="Q7" s="124">
        <v>41.154000000000003</v>
      </c>
      <c r="R7" s="124">
        <v>45.781999999999996</v>
      </c>
      <c r="S7" s="124">
        <v>32.911000000000001</v>
      </c>
      <c r="T7" s="124">
        <v>28.068999999999999</v>
      </c>
      <c r="U7" s="124">
        <v>31.978000000000002</v>
      </c>
      <c r="V7" s="124">
        <v>27.19</v>
      </c>
      <c r="W7" s="124">
        <v>29.36</v>
      </c>
      <c r="X7" s="124">
        <v>48.582000000000001</v>
      </c>
      <c r="Y7" s="124">
        <v>57.024999999999999</v>
      </c>
      <c r="Z7" s="124">
        <v>12.871</v>
      </c>
      <c r="AA7" s="124">
        <v>31.183</v>
      </c>
      <c r="AB7" s="124">
        <v>40.886000000000003</v>
      </c>
      <c r="AC7" s="124">
        <v>32.134</v>
      </c>
      <c r="AD7" s="124">
        <v>31</v>
      </c>
      <c r="AE7" s="124">
        <v>39.945</v>
      </c>
      <c r="AF7" s="124">
        <v>19.991</v>
      </c>
      <c r="AG7" s="124">
        <v>30.655999999999999</v>
      </c>
      <c r="AH7" s="125">
        <v>15.863</v>
      </c>
      <c r="AI7" s="173">
        <v>22.39</v>
      </c>
      <c r="AJ7" s="173">
        <v>20.015000000000001</v>
      </c>
      <c r="AK7" s="173">
        <v>17.896000000000001</v>
      </c>
      <c r="AL7" s="173">
        <v>23.042999999999999</v>
      </c>
      <c r="AM7" s="173">
        <v>24.312999999999999</v>
      </c>
      <c r="AN7" s="173"/>
      <c r="AO7" s="173"/>
      <c r="AP7" s="173"/>
      <c r="AQ7" s="173"/>
      <c r="AR7" s="173"/>
      <c r="AS7" s="173"/>
      <c r="AT7" s="173"/>
      <c r="AU7" s="173"/>
      <c r="AV7" s="173"/>
      <c r="AW7" s="173"/>
      <c r="AX7" s="173"/>
      <c r="AY7" s="173"/>
    </row>
    <row r="8" spans="1:54" ht="14.45" customHeight="1" x14ac:dyDescent="0.25">
      <c r="A8" s="190">
        <v>43252</v>
      </c>
      <c r="B8" s="165"/>
      <c r="C8" s="165"/>
      <c r="D8" s="166">
        <v>25</v>
      </c>
      <c r="E8" s="124">
        <v>38.456000000000003</v>
      </c>
      <c r="F8" s="124">
        <v>37.777999999999999</v>
      </c>
      <c r="G8" s="124">
        <v>50.920999999999999</v>
      </c>
      <c r="H8" s="124">
        <v>33.816000000000003</v>
      </c>
      <c r="I8" s="124">
        <v>53.317999999999998</v>
      </c>
      <c r="J8" s="124">
        <v>54.603999999999999</v>
      </c>
      <c r="K8" s="124">
        <v>48.328000000000003</v>
      </c>
      <c r="L8" s="124">
        <v>19.395</v>
      </c>
      <c r="M8" s="124">
        <v>6.7290000000000001</v>
      </c>
      <c r="N8" s="124">
        <v>54.186</v>
      </c>
      <c r="O8" s="124">
        <v>37.460999999999999</v>
      </c>
      <c r="P8" s="124">
        <v>22.212</v>
      </c>
      <c r="Q8" s="124">
        <v>42.548000000000002</v>
      </c>
      <c r="R8" s="124">
        <v>29.532</v>
      </c>
      <c r="S8" s="124">
        <v>65.826999999999998</v>
      </c>
      <c r="T8" s="124">
        <v>12.082000000000001</v>
      </c>
      <c r="U8" s="124">
        <v>32.479999999999997</v>
      </c>
      <c r="V8" s="124">
        <v>24.416</v>
      </c>
      <c r="W8" s="124">
        <v>47.069000000000003</v>
      </c>
      <c r="X8" s="124">
        <v>26.701000000000001</v>
      </c>
      <c r="Y8" s="124">
        <v>20.126000000000001</v>
      </c>
      <c r="Z8" s="124">
        <v>6.0359999999999996</v>
      </c>
      <c r="AA8" s="124">
        <v>21.673999999999999</v>
      </c>
      <c r="AB8" s="124">
        <v>12.879</v>
      </c>
      <c r="AC8" s="124">
        <v>23.402999999999999</v>
      </c>
      <c r="AD8" s="124">
        <v>13.814</v>
      </c>
      <c r="AE8" s="124">
        <v>18.689</v>
      </c>
      <c r="AF8" s="124">
        <v>20.437000000000001</v>
      </c>
      <c r="AG8" s="124">
        <v>12.927</v>
      </c>
      <c r="AH8" s="125">
        <v>18.428000000000001</v>
      </c>
      <c r="AI8" s="173">
        <v>37.847000000000001</v>
      </c>
      <c r="AJ8" s="173">
        <v>7.5069999999999997</v>
      </c>
      <c r="AK8" s="173">
        <v>11.737</v>
      </c>
      <c r="AL8" s="173">
        <v>25</v>
      </c>
      <c r="AM8" s="173">
        <v>54.622999999999998</v>
      </c>
      <c r="AN8" s="173"/>
      <c r="AO8" s="173"/>
      <c r="AP8" s="173"/>
      <c r="AQ8" s="173"/>
      <c r="AR8" s="173"/>
      <c r="AS8" s="173"/>
      <c r="AT8" s="173"/>
      <c r="AU8" s="173"/>
      <c r="AV8" s="173"/>
      <c r="AW8" s="173"/>
      <c r="AX8" s="173"/>
      <c r="AY8" s="173"/>
    </row>
    <row r="9" spans="1:54" ht="14.45" customHeight="1" x14ac:dyDescent="0.25">
      <c r="A9" s="190">
        <v>43282</v>
      </c>
      <c r="B9" s="165"/>
      <c r="C9" s="165"/>
      <c r="D9" s="166">
        <v>11</v>
      </c>
      <c r="E9" s="124">
        <v>20.103999999999999</v>
      </c>
      <c r="F9" s="124">
        <v>16.991</v>
      </c>
      <c r="G9" s="124">
        <v>21.463999999999999</v>
      </c>
      <c r="H9" s="124">
        <v>12.802</v>
      </c>
      <c r="I9" s="124">
        <v>17.259</v>
      </c>
      <c r="J9" s="124">
        <v>29.344999999999999</v>
      </c>
      <c r="K9" s="124">
        <v>15.04</v>
      </c>
      <c r="L9" s="124">
        <v>8.09</v>
      </c>
      <c r="M9" s="124">
        <v>4.5540000000000003</v>
      </c>
      <c r="N9" s="124">
        <v>28.76</v>
      </c>
      <c r="O9" s="124">
        <v>14.769</v>
      </c>
      <c r="P9" s="124">
        <v>11.632</v>
      </c>
      <c r="Q9" s="124">
        <v>14.504</v>
      </c>
      <c r="R9" s="124">
        <v>10.377000000000001</v>
      </c>
      <c r="S9" s="124">
        <v>34.749000000000002</v>
      </c>
      <c r="T9" s="124">
        <v>6.5860000000000003</v>
      </c>
      <c r="U9" s="124">
        <v>11.689</v>
      </c>
      <c r="V9" s="124">
        <v>11.798</v>
      </c>
      <c r="W9" s="124">
        <v>31.887</v>
      </c>
      <c r="X9" s="124">
        <v>9.798</v>
      </c>
      <c r="Y9" s="124">
        <v>9.2680000000000007</v>
      </c>
      <c r="Z9" s="124">
        <v>3.53</v>
      </c>
      <c r="AA9" s="124">
        <v>8.9559999999999995</v>
      </c>
      <c r="AB9" s="124">
        <v>7.1879999999999997</v>
      </c>
      <c r="AC9" s="124">
        <v>8.8249999999999993</v>
      </c>
      <c r="AD9" s="124">
        <v>11</v>
      </c>
      <c r="AE9" s="124">
        <v>9.8190000000000008</v>
      </c>
      <c r="AF9" s="124">
        <v>9.1530000000000005</v>
      </c>
      <c r="AG9" s="124">
        <v>6.04</v>
      </c>
      <c r="AH9" s="125">
        <v>6.9509999999999996</v>
      </c>
      <c r="AI9" s="173">
        <v>11.965</v>
      </c>
      <c r="AJ9" s="173">
        <v>5.5810000000000004</v>
      </c>
      <c r="AK9" s="173">
        <v>5.8840000000000003</v>
      </c>
      <c r="AL9" s="173">
        <v>8.8130000000000006</v>
      </c>
      <c r="AM9" s="173">
        <v>18.611000000000001</v>
      </c>
      <c r="AN9" s="173"/>
      <c r="AO9" s="173"/>
      <c r="AP9" s="173"/>
      <c r="AQ9" s="173"/>
      <c r="AR9" s="173"/>
      <c r="AS9" s="173"/>
      <c r="AT9" s="173"/>
      <c r="AU9" s="173"/>
      <c r="AV9" s="173"/>
      <c r="AW9" s="173"/>
      <c r="AX9" s="173"/>
      <c r="AY9" s="173"/>
    </row>
    <row r="10" spans="1:54" ht="14.45" customHeight="1" x14ac:dyDescent="0.25">
      <c r="A10" s="190">
        <v>43313</v>
      </c>
      <c r="B10" s="165"/>
      <c r="C10" s="165"/>
      <c r="D10" s="166">
        <v>10</v>
      </c>
      <c r="E10" s="124">
        <v>13.585000000000001</v>
      </c>
      <c r="F10" s="124">
        <v>20.510999999999999</v>
      </c>
      <c r="G10" s="124">
        <v>12.529</v>
      </c>
      <c r="H10" s="124">
        <v>16.100000000000001</v>
      </c>
      <c r="I10" s="124">
        <v>10</v>
      </c>
      <c r="J10" s="124">
        <v>17.018999999999998</v>
      </c>
      <c r="K10" s="124">
        <v>13.157999999999999</v>
      </c>
      <c r="L10" s="124">
        <v>21.238</v>
      </c>
      <c r="M10" s="124">
        <v>8.5579999999999998</v>
      </c>
      <c r="N10" s="124">
        <v>22.259</v>
      </c>
      <c r="O10" s="124">
        <v>9.6829999999999998</v>
      </c>
      <c r="P10" s="124">
        <v>11.943</v>
      </c>
      <c r="Q10" s="124">
        <v>11.442</v>
      </c>
      <c r="R10" s="124">
        <v>9.2509999999999994</v>
      </c>
      <c r="S10" s="124">
        <v>16.974</v>
      </c>
      <c r="T10" s="124">
        <v>5.7969999999999997</v>
      </c>
      <c r="U10" s="124">
        <v>13.548999999999999</v>
      </c>
      <c r="V10" s="124">
        <v>8.6660000000000004</v>
      </c>
      <c r="W10" s="124">
        <v>41.064999999999998</v>
      </c>
      <c r="X10" s="124">
        <v>8.6739999999999995</v>
      </c>
      <c r="Y10" s="124">
        <v>15.659000000000001</v>
      </c>
      <c r="Z10" s="124">
        <v>2.8860000000000001</v>
      </c>
      <c r="AA10" s="124">
        <v>7.9470000000000001</v>
      </c>
      <c r="AB10" s="124">
        <v>5.3280000000000003</v>
      </c>
      <c r="AC10" s="124">
        <v>10.167999999999999</v>
      </c>
      <c r="AD10" s="124">
        <v>10.067</v>
      </c>
      <c r="AE10" s="124">
        <v>17.346</v>
      </c>
      <c r="AF10" s="124">
        <v>6.2930000000000001</v>
      </c>
      <c r="AG10" s="124">
        <v>4.3310000000000004</v>
      </c>
      <c r="AH10" s="125">
        <v>8.4030000000000005</v>
      </c>
      <c r="AI10" s="173">
        <v>7.6079999999999997</v>
      </c>
      <c r="AJ10" s="173">
        <v>3.8210000000000002</v>
      </c>
      <c r="AK10" s="173">
        <v>8.0540000000000003</v>
      </c>
      <c r="AL10" s="173">
        <v>8.8360000000000003</v>
      </c>
      <c r="AM10" s="173">
        <v>9.2810000000000006</v>
      </c>
      <c r="AN10" s="173"/>
      <c r="AO10" s="173"/>
      <c r="AP10" s="173"/>
      <c r="AQ10" s="173"/>
      <c r="AR10" s="173"/>
      <c r="AS10" s="173"/>
      <c r="AT10" s="173"/>
      <c r="AU10" s="173"/>
      <c r="AV10" s="173"/>
      <c r="AW10" s="173"/>
      <c r="AX10" s="173"/>
      <c r="AY10" s="173"/>
    </row>
    <row r="11" spans="1:54" ht="14.45" customHeight="1" x14ac:dyDescent="0.25">
      <c r="A11" s="190">
        <v>43344</v>
      </c>
      <c r="B11" s="165"/>
      <c r="C11" s="165"/>
      <c r="D11" s="166">
        <v>9</v>
      </c>
      <c r="E11" s="124">
        <v>7.2229999999999999</v>
      </c>
      <c r="F11" s="124">
        <v>23.501000000000001</v>
      </c>
      <c r="G11" s="124">
        <v>6.5869999999999997</v>
      </c>
      <c r="H11" s="124">
        <v>13.38</v>
      </c>
      <c r="I11" s="124">
        <v>12.91</v>
      </c>
      <c r="J11" s="124">
        <v>19.411999999999999</v>
      </c>
      <c r="K11" s="124">
        <v>8.548</v>
      </c>
      <c r="L11" s="124">
        <v>16.459</v>
      </c>
      <c r="M11" s="124">
        <v>4.1429999999999998</v>
      </c>
      <c r="N11" s="124">
        <v>16.611999999999998</v>
      </c>
      <c r="O11" s="124">
        <v>24.99</v>
      </c>
      <c r="P11" s="124">
        <v>8.5280000000000005</v>
      </c>
      <c r="Q11" s="124">
        <v>11.71</v>
      </c>
      <c r="R11" s="124">
        <v>11.207000000000001</v>
      </c>
      <c r="S11" s="124">
        <v>11.686999999999999</v>
      </c>
      <c r="T11" s="124">
        <v>6.0119999999999996</v>
      </c>
      <c r="U11" s="124">
        <v>21.295999999999999</v>
      </c>
      <c r="V11" s="124">
        <v>7.6849999999999996</v>
      </c>
      <c r="W11" s="124">
        <v>27.763999999999999</v>
      </c>
      <c r="X11" s="124">
        <v>6.8369999999999997</v>
      </c>
      <c r="Y11" s="124">
        <v>6.7249999999999996</v>
      </c>
      <c r="Z11" s="124">
        <v>6.6189999999999998</v>
      </c>
      <c r="AA11" s="124">
        <v>11.685</v>
      </c>
      <c r="AB11" s="124">
        <v>8.8260000000000005</v>
      </c>
      <c r="AC11" s="124">
        <v>9</v>
      </c>
      <c r="AD11" s="124">
        <v>9.8190000000000008</v>
      </c>
      <c r="AE11" s="124">
        <v>11.933</v>
      </c>
      <c r="AF11" s="124">
        <v>7.73</v>
      </c>
      <c r="AG11" s="124">
        <v>4.3280000000000003</v>
      </c>
      <c r="AH11" s="125">
        <v>5.8490000000000002</v>
      </c>
      <c r="AI11" s="173">
        <v>6.0609999999999999</v>
      </c>
      <c r="AJ11" s="173">
        <v>2.9119999999999999</v>
      </c>
      <c r="AK11" s="173">
        <v>20.201000000000001</v>
      </c>
      <c r="AL11" s="173">
        <v>9.2560000000000002</v>
      </c>
      <c r="AM11" s="173">
        <v>7.7519999999999998</v>
      </c>
      <c r="AN11" s="173"/>
      <c r="AO11" s="173"/>
      <c r="AP11" s="173"/>
      <c r="AQ11" s="173"/>
      <c r="AR11" s="173"/>
      <c r="AS11" s="173"/>
      <c r="AT11" s="173"/>
      <c r="AU11" s="173"/>
      <c r="AV11" s="173"/>
      <c r="AW11" s="173"/>
      <c r="AX11" s="173"/>
      <c r="AY11" s="173"/>
    </row>
    <row r="12" spans="1:54" ht="14.45" customHeight="1" x14ac:dyDescent="0.25">
      <c r="A12" s="190">
        <v>43374</v>
      </c>
      <c r="B12" s="165"/>
      <c r="C12" s="165"/>
      <c r="D12" s="166">
        <v>10.86</v>
      </c>
      <c r="E12" s="124">
        <v>14.89</v>
      </c>
      <c r="F12" s="124">
        <v>14.06</v>
      </c>
      <c r="G12" s="124">
        <v>11.105</v>
      </c>
      <c r="H12" s="124">
        <v>9.8030000000000008</v>
      </c>
      <c r="I12" s="124">
        <v>14.019</v>
      </c>
      <c r="J12" s="124">
        <v>19.396000000000001</v>
      </c>
      <c r="K12" s="124">
        <v>6.867</v>
      </c>
      <c r="L12" s="124">
        <v>12.551</v>
      </c>
      <c r="M12" s="124">
        <v>5.68</v>
      </c>
      <c r="N12" s="124">
        <v>17.268000000000001</v>
      </c>
      <c r="O12" s="124">
        <v>8.8089999999999993</v>
      </c>
      <c r="P12" s="124">
        <v>5.2270000000000003</v>
      </c>
      <c r="Q12" s="124">
        <v>7.0670000000000002</v>
      </c>
      <c r="R12" s="124">
        <v>6.7380000000000004</v>
      </c>
      <c r="S12" s="124">
        <v>8.5139999999999993</v>
      </c>
      <c r="T12" s="124">
        <v>6.883</v>
      </c>
      <c r="U12" s="124">
        <v>15.696999999999999</v>
      </c>
      <c r="V12" s="124">
        <v>5.681</v>
      </c>
      <c r="W12" s="124">
        <v>10.79</v>
      </c>
      <c r="X12" s="124">
        <v>6.4930000000000003</v>
      </c>
      <c r="Y12" s="124">
        <v>5.0010000000000003</v>
      </c>
      <c r="Z12" s="124">
        <v>4.718</v>
      </c>
      <c r="AA12" s="124">
        <v>5.9560000000000004</v>
      </c>
      <c r="AB12" s="124">
        <v>9.1440000000000001</v>
      </c>
      <c r="AC12" s="124">
        <v>12.959</v>
      </c>
      <c r="AD12" s="124">
        <v>32.433</v>
      </c>
      <c r="AE12" s="124">
        <v>9.9039999999999999</v>
      </c>
      <c r="AF12" s="124">
        <v>4.9089999999999998</v>
      </c>
      <c r="AG12" s="124">
        <v>4.3209999999999997</v>
      </c>
      <c r="AH12" s="125">
        <v>7.0430000000000001</v>
      </c>
      <c r="AI12" s="173">
        <v>8.1910000000000007</v>
      </c>
      <c r="AJ12" s="173">
        <v>2.4420000000000002</v>
      </c>
      <c r="AK12" s="173">
        <v>11.608000000000001</v>
      </c>
      <c r="AL12" s="173">
        <v>11.818</v>
      </c>
      <c r="AM12" s="173">
        <v>5.2309999999999999</v>
      </c>
      <c r="AN12" s="173"/>
      <c r="AO12" s="173"/>
      <c r="AP12" s="173"/>
      <c r="AQ12" s="173"/>
      <c r="AR12" s="173"/>
      <c r="AS12" s="173"/>
      <c r="AT12" s="173"/>
      <c r="AU12" s="173"/>
      <c r="AV12" s="173"/>
      <c r="AW12" s="173"/>
      <c r="AX12" s="173"/>
      <c r="AY12" s="173"/>
    </row>
    <row r="13" spans="1:54" ht="14.45" customHeight="1" x14ac:dyDescent="0.25">
      <c r="A13" s="190">
        <v>43405</v>
      </c>
      <c r="B13" s="165"/>
      <c r="C13" s="165"/>
      <c r="D13" s="166">
        <v>7.75</v>
      </c>
      <c r="E13" s="124">
        <v>7.2039999999999997</v>
      </c>
      <c r="F13" s="124">
        <v>7.391</v>
      </c>
      <c r="G13" s="124">
        <v>5.07</v>
      </c>
      <c r="H13" s="124">
        <v>5.8010000000000002</v>
      </c>
      <c r="I13" s="124">
        <v>8.1519999999999992</v>
      </c>
      <c r="J13" s="124">
        <v>11.654999999999999</v>
      </c>
      <c r="K13" s="124">
        <v>6.8479999999999999</v>
      </c>
      <c r="L13" s="124">
        <v>7.11</v>
      </c>
      <c r="M13" s="124">
        <v>3.0310000000000001</v>
      </c>
      <c r="N13" s="124">
        <v>10.544</v>
      </c>
      <c r="O13" s="124">
        <v>5.3630000000000004</v>
      </c>
      <c r="P13" s="124">
        <v>4.1749999999999998</v>
      </c>
      <c r="Q13" s="124">
        <v>5.0910000000000002</v>
      </c>
      <c r="R13" s="124">
        <v>5.2190000000000003</v>
      </c>
      <c r="S13" s="124">
        <v>5.782</v>
      </c>
      <c r="T13" s="124">
        <v>4.0490000000000004</v>
      </c>
      <c r="U13" s="124">
        <v>7.0369999999999999</v>
      </c>
      <c r="V13" s="124">
        <v>5.4729999999999999</v>
      </c>
      <c r="W13" s="124">
        <v>6.8520000000000003</v>
      </c>
      <c r="X13" s="124">
        <v>5.37</v>
      </c>
      <c r="Y13" s="124">
        <v>4.1870000000000003</v>
      </c>
      <c r="Z13" s="124">
        <v>2.9009999999999998</v>
      </c>
      <c r="AA13" s="124">
        <v>4.2039999999999997</v>
      </c>
      <c r="AB13" s="124">
        <v>6.4749999999999996</v>
      </c>
      <c r="AC13" s="124">
        <v>7.3029999999999999</v>
      </c>
      <c r="AD13" s="124">
        <v>11.765000000000001</v>
      </c>
      <c r="AE13" s="124">
        <v>5.2249999999999996</v>
      </c>
      <c r="AF13" s="124">
        <v>3.8540000000000001</v>
      </c>
      <c r="AG13" s="124">
        <v>3.2810000000000001</v>
      </c>
      <c r="AH13" s="125">
        <v>4.0960000000000001</v>
      </c>
      <c r="AI13" s="173">
        <v>5.1020000000000003</v>
      </c>
      <c r="AJ13" s="173">
        <v>2.0379999999999998</v>
      </c>
      <c r="AK13" s="173">
        <v>5.54</v>
      </c>
      <c r="AL13" s="173">
        <v>6.4279999999999999</v>
      </c>
      <c r="AM13" s="173">
        <v>4.7119999999999997</v>
      </c>
      <c r="AN13" s="173"/>
      <c r="AO13" s="173"/>
      <c r="AP13" s="173"/>
      <c r="AQ13" s="173"/>
      <c r="AR13" s="173"/>
      <c r="AS13" s="173"/>
      <c r="AT13" s="173"/>
      <c r="AU13" s="173"/>
      <c r="AV13" s="173"/>
      <c r="AW13" s="173"/>
      <c r="AX13" s="173"/>
      <c r="AY13" s="173"/>
    </row>
    <row r="14" spans="1:54" ht="14.45" customHeight="1" x14ac:dyDescent="0.25">
      <c r="A14" s="190">
        <v>43435</v>
      </c>
      <c r="B14" s="165"/>
      <c r="C14" s="165"/>
      <c r="D14" s="166">
        <v>6.34</v>
      </c>
      <c r="E14" s="124">
        <v>4.8710000000000004</v>
      </c>
      <c r="F14" s="124">
        <v>5.43</v>
      </c>
      <c r="G14" s="124">
        <v>4.1769999999999996</v>
      </c>
      <c r="H14" s="124">
        <v>4.5940000000000003</v>
      </c>
      <c r="I14" s="124">
        <v>5.6429999999999998</v>
      </c>
      <c r="J14" s="124">
        <v>8.0730000000000004</v>
      </c>
      <c r="K14" s="124">
        <v>4.9980000000000002</v>
      </c>
      <c r="L14" s="124">
        <v>4.5739999999999998</v>
      </c>
      <c r="M14" s="124">
        <v>2.3319999999999999</v>
      </c>
      <c r="N14" s="124">
        <v>6.84</v>
      </c>
      <c r="O14" s="124">
        <v>4.3609999999999998</v>
      </c>
      <c r="P14" s="124">
        <v>3.4470000000000001</v>
      </c>
      <c r="Q14" s="124">
        <v>4.2210000000000001</v>
      </c>
      <c r="R14" s="124">
        <v>4.0270000000000001</v>
      </c>
      <c r="S14" s="124">
        <v>5.0229999999999997</v>
      </c>
      <c r="T14" s="124">
        <v>3.3420000000000001</v>
      </c>
      <c r="U14" s="124">
        <v>4.9420000000000002</v>
      </c>
      <c r="V14" s="124">
        <v>4.399</v>
      </c>
      <c r="W14" s="124">
        <v>5.7859999999999996</v>
      </c>
      <c r="X14" s="124">
        <v>3.9750000000000001</v>
      </c>
      <c r="Y14" s="124">
        <v>3.62</v>
      </c>
      <c r="Z14" s="124">
        <v>2.2770000000000001</v>
      </c>
      <c r="AA14" s="124">
        <v>3.6120000000000001</v>
      </c>
      <c r="AB14" s="124">
        <v>4.1660000000000004</v>
      </c>
      <c r="AC14" s="124">
        <v>4.4210000000000003</v>
      </c>
      <c r="AD14" s="124">
        <v>6.399</v>
      </c>
      <c r="AE14" s="124">
        <v>4.2759999999999998</v>
      </c>
      <c r="AF14" s="124">
        <v>2.891</v>
      </c>
      <c r="AG14" s="124">
        <v>2.4820000000000002</v>
      </c>
      <c r="AH14" s="125">
        <v>2.9359999999999999</v>
      </c>
      <c r="AI14" s="173">
        <v>3.9390000000000001</v>
      </c>
      <c r="AJ14" s="173">
        <v>1.8819999999999999</v>
      </c>
      <c r="AK14" s="173">
        <v>4.0780000000000003</v>
      </c>
      <c r="AL14" s="173">
        <v>4.13</v>
      </c>
      <c r="AM14" s="173">
        <v>4.1109999999999998</v>
      </c>
      <c r="AN14" s="173"/>
      <c r="AO14" s="173"/>
      <c r="AP14" s="173"/>
      <c r="AQ14" s="173"/>
      <c r="AR14" s="173"/>
      <c r="AS14" s="173"/>
      <c r="AT14" s="173"/>
      <c r="AU14" s="173"/>
      <c r="AV14" s="173"/>
      <c r="AW14" s="173"/>
      <c r="AX14" s="173"/>
      <c r="AY14" s="173"/>
    </row>
    <row r="15" spans="1:54" ht="14.45" customHeight="1" x14ac:dyDescent="0.25">
      <c r="A15" s="190">
        <v>43466</v>
      </c>
      <c r="B15" s="165"/>
      <c r="C15" s="165"/>
      <c r="D15" s="166">
        <v>5.39</v>
      </c>
      <c r="E15" s="124">
        <v>3.8839999999999999</v>
      </c>
      <c r="F15" s="124">
        <v>4.4619999999999997</v>
      </c>
      <c r="G15" s="124">
        <v>3.544</v>
      </c>
      <c r="H15" s="124">
        <v>3.976</v>
      </c>
      <c r="I15" s="124">
        <v>4.6769999999999996</v>
      </c>
      <c r="J15" s="124">
        <v>5.8090000000000002</v>
      </c>
      <c r="K15" s="124">
        <v>4.0110000000000001</v>
      </c>
      <c r="L15" s="124">
        <v>3.6160000000000001</v>
      </c>
      <c r="M15" s="124">
        <v>1.9419999999999999</v>
      </c>
      <c r="N15" s="124">
        <v>5.27</v>
      </c>
      <c r="O15" s="124">
        <v>3.6389999999999998</v>
      </c>
      <c r="P15" s="124">
        <v>2.8959999999999999</v>
      </c>
      <c r="Q15" s="124">
        <v>3.6339999999999999</v>
      </c>
      <c r="R15" s="124">
        <v>3.403</v>
      </c>
      <c r="S15" s="124">
        <v>4.3090000000000002</v>
      </c>
      <c r="T15" s="124">
        <v>2.6579999999999999</v>
      </c>
      <c r="U15" s="124">
        <v>4.0709999999999997</v>
      </c>
      <c r="V15" s="124">
        <v>3.2349999999999999</v>
      </c>
      <c r="W15" s="124">
        <v>4.9480000000000004</v>
      </c>
      <c r="X15" s="124">
        <v>3.3250000000000002</v>
      </c>
      <c r="Y15" s="124">
        <v>3.0990000000000002</v>
      </c>
      <c r="Z15" s="124">
        <v>1.9279999999999999</v>
      </c>
      <c r="AA15" s="124">
        <v>2.9220000000000002</v>
      </c>
      <c r="AB15" s="124">
        <v>3.9380000000000002</v>
      </c>
      <c r="AC15" s="124">
        <v>3.51</v>
      </c>
      <c r="AD15" s="124">
        <v>4.8099999999999996</v>
      </c>
      <c r="AE15" s="124">
        <v>3.4009999999999998</v>
      </c>
      <c r="AF15" s="124">
        <v>2.3969999999999998</v>
      </c>
      <c r="AG15" s="124">
        <v>2.069</v>
      </c>
      <c r="AH15" s="125">
        <v>2.456</v>
      </c>
      <c r="AI15" s="173">
        <v>3.2749999999999999</v>
      </c>
      <c r="AJ15" s="173">
        <v>1.601</v>
      </c>
      <c r="AK15" s="173">
        <v>3.3370000000000002</v>
      </c>
      <c r="AL15" s="173">
        <v>3.3610000000000002</v>
      </c>
      <c r="AM15" s="173">
        <v>3.6539999999999999</v>
      </c>
      <c r="AN15" s="173"/>
      <c r="AO15" s="173"/>
      <c r="AP15" s="173"/>
      <c r="AQ15" s="173"/>
      <c r="AR15" s="173"/>
      <c r="AS15" s="173"/>
      <c r="AT15" s="173"/>
      <c r="AU15" s="173"/>
      <c r="AV15" s="173"/>
      <c r="AW15" s="173"/>
      <c r="AX15" s="173"/>
      <c r="AY15" s="173"/>
    </row>
    <row r="16" spans="1:54" ht="14.45" customHeight="1" x14ac:dyDescent="0.25">
      <c r="A16" s="190">
        <v>43497</v>
      </c>
      <c r="B16" s="165"/>
      <c r="C16" s="165"/>
      <c r="D16" s="166">
        <v>4.74</v>
      </c>
      <c r="E16" s="124">
        <v>2.9990000000000001</v>
      </c>
      <c r="F16" s="124">
        <v>3.5059999999999998</v>
      </c>
      <c r="G16" s="124">
        <v>2.81</v>
      </c>
      <c r="H16" s="124">
        <v>3.0379999999999998</v>
      </c>
      <c r="I16" s="124">
        <v>4.3419999999999996</v>
      </c>
      <c r="J16" s="124">
        <v>6.78</v>
      </c>
      <c r="K16" s="124">
        <v>3.13</v>
      </c>
      <c r="L16" s="124">
        <v>2.7989999999999999</v>
      </c>
      <c r="M16" s="124">
        <v>1.5269999999999999</v>
      </c>
      <c r="N16" s="124">
        <v>4.2679999999999998</v>
      </c>
      <c r="O16" s="124">
        <v>2.9649999999999999</v>
      </c>
      <c r="P16" s="124">
        <v>2.2610000000000001</v>
      </c>
      <c r="Q16" s="124">
        <v>2.8879999999999999</v>
      </c>
      <c r="R16" s="124">
        <v>3.3420000000000001</v>
      </c>
      <c r="S16" s="124">
        <v>4.3460000000000001</v>
      </c>
      <c r="T16" s="124">
        <v>2.056</v>
      </c>
      <c r="U16" s="124">
        <v>3.21</v>
      </c>
      <c r="V16" s="124">
        <v>2.9489999999999998</v>
      </c>
      <c r="W16" s="124">
        <v>4.1219999999999999</v>
      </c>
      <c r="X16" s="124">
        <v>2.62</v>
      </c>
      <c r="Y16" s="124">
        <v>2.4620000000000002</v>
      </c>
      <c r="Z16" s="124">
        <v>1.833</v>
      </c>
      <c r="AA16" s="124">
        <v>2.3180000000000001</v>
      </c>
      <c r="AB16" s="124">
        <v>3.4849999999999999</v>
      </c>
      <c r="AC16" s="124">
        <v>2.81</v>
      </c>
      <c r="AD16" s="124">
        <v>4.0599999999999996</v>
      </c>
      <c r="AE16" s="124">
        <v>2.613</v>
      </c>
      <c r="AF16" s="124">
        <v>2.085</v>
      </c>
      <c r="AG16" s="124">
        <v>1.609</v>
      </c>
      <c r="AH16" s="125">
        <v>1.978</v>
      </c>
      <c r="AI16" s="173">
        <v>2.4620000000000002</v>
      </c>
      <c r="AJ16" s="173">
        <v>1.417</v>
      </c>
      <c r="AK16" s="173">
        <v>3.0550000000000002</v>
      </c>
      <c r="AL16" s="173">
        <v>3.8410000000000002</v>
      </c>
      <c r="AM16" s="173">
        <v>2.9289999999999998</v>
      </c>
      <c r="AN16" s="173"/>
      <c r="AO16" s="173"/>
      <c r="AP16" s="173"/>
      <c r="AQ16" s="173"/>
      <c r="AR16" s="173"/>
      <c r="AS16" s="173"/>
      <c r="AT16" s="173"/>
      <c r="AU16" s="173"/>
      <c r="AV16" s="173"/>
      <c r="AW16" s="173"/>
      <c r="AX16" s="173"/>
      <c r="AY16" s="173"/>
    </row>
    <row r="17" spans="1:51" ht="14.45" customHeight="1" x14ac:dyDescent="0.25">
      <c r="A17" s="190">
        <v>43525</v>
      </c>
      <c r="B17" s="165"/>
      <c r="C17" s="165"/>
      <c r="D17" s="166">
        <v>8.6</v>
      </c>
      <c r="E17" s="124">
        <v>3.726</v>
      </c>
      <c r="F17" s="124">
        <v>5.0960000000000001</v>
      </c>
      <c r="G17" s="124">
        <v>3.87</v>
      </c>
      <c r="H17" s="124">
        <v>10.199999999999999</v>
      </c>
      <c r="I17" s="124">
        <v>11.313000000000001</v>
      </c>
      <c r="J17" s="124">
        <v>10.39</v>
      </c>
      <c r="K17" s="124">
        <v>4.3040000000000003</v>
      </c>
      <c r="L17" s="124">
        <v>8.3320000000000007</v>
      </c>
      <c r="M17" s="124">
        <v>3.26</v>
      </c>
      <c r="N17" s="124">
        <v>4.593</v>
      </c>
      <c r="O17" s="124">
        <v>4.3739999999999997</v>
      </c>
      <c r="P17" s="124">
        <v>4.4219999999999997</v>
      </c>
      <c r="Q17" s="124">
        <v>5.3529999999999998</v>
      </c>
      <c r="R17" s="124">
        <v>11.324</v>
      </c>
      <c r="S17" s="124">
        <v>5.1959999999999997</v>
      </c>
      <c r="T17" s="124">
        <v>11.103999999999999</v>
      </c>
      <c r="U17" s="124">
        <v>5.282</v>
      </c>
      <c r="V17" s="124">
        <v>5.375</v>
      </c>
      <c r="W17" s="124">
        <v>5.1310000000000002</v>
      </c>
      <c r="X17" s="124">
        <v>5.0880000000000001</v>
      </c>
      <c r="Y17" s="124">
        <v>3.1040000000000001</v>
      </c>
      <c r="Z17" s="124">
        <v>3.4060000000000001</v>
      </c>
      <c r="AA17" s="124">
        <v>9.3559999999999999</v>
      </c>
      <c r="AB17" s="124">
        <v>8.7750000000000004</v>
      </c>
      <c r="AC17" s="124">
        <v>3.9340000000000002</v>
      </c>
      <c r="AD17" s="124">
        <v>15.53</v>
      </c>
      <c r="AE17" s="124">
        <v>3.4540000000000002</v>
      </c>
      <c r="AF17" s="124">
        <v>4.4710000000000001</v>
      </c>
      <c r="AG17" s="124">
        <v>2.0310000000000001</v>
      </c>
      <c r="AH17" s="125">
        <v>3.9340000000000002</v>
      </c>
      <c r="AI17" s="173">
        <v>5.5990000000000002</v>
      </c>
      <c r="AJ17" s="173">
        <v>2.4580000000000002</v>
      </c>
      <c r="AK17" s="173">
        <v>6.77</v>
      </c>
      <c r="AL17" s="173">
        <v>8.3979999999999997</v>
      </c>
      <c r="AM17" s="173">
        <v>3.8140000000000001</v>
      </c>
      <c r="AN17" s="173"/>
      <c r="AO17" s="173"/>
      <c r="AP17" s="173"/>
      <c r="AQ17" s="173"/>
      <c r="AR17" s="173"/>
      <c r="AS17" s="173"/>
      <c r="AT17" s="173"/>
      <c r="AU17" s="173"/>
      <c r="AV17" s="173"/>
      <c r="AW17" s="173"/>
      <c r="AX17" s="173"/>
      <c r="AY17" s="173"/>
    </row>
    <row r="18" spans="1:51" ht="14.45" customHeight="1" x14ac:dyDescent="0.25">
      <c r="A18" s="190">
        <v>43556</v>
      </c>
      <c r="B18" s="165"/>
      <c r="C18" s="165"/>
      <c r="D18" s="166">
        <v>23.32</v>
      </c>
      <c r="E18" s="124">
        <v>8.7379999999999995</v>
      </c>
      <c r="F18" s="124">
        <v>12.24</v>
      </c>
      <c r="G18" s="124">
        <v>13.695</v>
      </c>
      <c r="H18" s="124">
        <v>29.65</v>
      </c>
      <c r="I18" s="124">
        <v>32.981000000000002</v>
      </c>
      <c r="J18" s="124">
        <v>35.125999999999998</v>
      </c>
      <c r="K18" s="124">
        <v>12.138</v>
      </c>
      <c r="L18" s="124">
        <v>36.659999999999997</v>
      </c>
      <c r="M18" s="124">
        <v>12.765000000000001</v>
      </c>
      <c r="N18" s="124">
        <v>15.866</v>
      </c>
      <c r="O18" s="124">
        <v>27.518999999999998</v>
      </c>
      <c r="P18" s="124">
        <v>23.170999999999999</v>
      </c>
      <c r="Q18" s="124">
        <v>18.847000000000001</v>
      </c>
      <c r="R18" s="124">
        <v>18.905999999999999</v>
      </c>
      <c r="S18" s="124">
        <v>9.16</v>
      </c>
      <c r="T18" s="124">
        <v>23.213000000000001</v>
      </c>
      <c r="U18" s="124">
        <v>15.555</v>
      </c>
      <c r="V18" s="124">
        <v>9.2479999999999993</v>
      </c>
      <c r="W18" s="124">
        <v>19.68</v>
      </c>
      <c r="X18" s="124">
        <v>21.678000000000001</v>
      </c>
      <c r="Y18" s="124">
        <v>7.1630000000000003</v>
      </c>
      <c r="Z18" s="124">
        <v>7.944</v>
      </c>
      <c r="AA18" s="124">
        <v>34.911999999999999</v>
      </c>
      <c r="AB18" s="124">
        <v>29.696000000000002</v>
      </c>
      <c r="AC18" s="124">
        <v>17.420999999999999</v>
      </c>
      <c r="AD18" s="124">
        <v>23.83</v>
      </c>
      <c r="AE18" s="124">
        <v>17.888999999999999</v>
      </c>
      <c r="AF18" s="124">
        <v>9.1470000000000002</v>
      </c>
      <c r="AG18" s="124">
        <v>10.039999999999999</v>
      </c>
      <c r="AH18" s="125">
        <v>11.993</v>
      </c>
      <c r="AI18" s="173">
        <v>21.273</v>
      </c>
      <c r="AJ18" s="173">
        <v>5.9729999999999999</v>
      </c>
      <c r="AK18" s="173">
        <v>17.548999999999999</v>
      </c>
      <c r="AL18" s="173">
        <v>12.536</v>
      </c>
      <c r="AM18" s="173">
        <v>11.592000000000001</v>
      </c>
      <c r="AN18" s="173"/>
      <c r="AO18" s="173"/>
      <c r="AP18" s="173"/>
      <c r="AQ18" s="173"/>
      <c r="AR18" s="173"/>
      <c r="AS18" s="173"/>
      <c r="AT18" s="173"/>
      <c r="AU18" s="173"/>
      <c r="AV18" s="173"/>
      <c r="AW18" s="173"/>
      <c r="AX18" s="173"/>
      <c r="AY18" s="173"/>
    </row>
    <row r="19" spans="1:51" ht="14.45" customHeight="1" x14ac:dyDescent="0.25">
      <c r="A19" s="190">
        <v>43586</v>
      </c>
      <c r="B19" s="165"/>
      <c r="C19" s="165"/>
      <c r="D19" s="166">
        <v>71.430000000000007</v>
      </c>
      <c r="E19" s="124">
        <v>53.982999999999997</v>
      </c>
      <c r="F19" s="124">
        <v>53.186999999999998</v>
      </c>
      <c r="G19" s="124">
        <v>85.072000000000003</v>
      </c>
      <c r="H19" s="124">
        <v>94.125</v>
      </c>
      <c r="I19" s="124">
        <v>79.275000000000006</v>
      </c>
      <c r="J19" s="124">
        <v>101.395</v>
      </c>
      <c r="K19" s="124">
        <v>37.445</v>
      </c>
      <c r="L19" s="124">
        <v>65.010000000000005</v>
      </c>
      <c r="M19" s="124">
        <v>47.594999999999999</v>
      </c>
      <c r="N19" s="124">
        <v>56.41</v>
      </c>
      <c r="O19" s="124">
        <v>81.218999999999994</v>
      </c>
      <c r="P19" s="124">
        <v>82.662999999999997</v>
      </c>
      <c r="Q19" s="124">
        <v>68.534000000000006</v>
      </c>
      <c r="R19" s="124">
        <v>55.744999999999997</v>
      </c>
      <c r="S19" s="124">
        <v>51.866999999999997</v>
      </c>
      <c r="T19" s="124">
        <v>86.917000000000002</v>
      </c>
      <c r="U19" s="124">
        <v>64.963999999999999</v>
      </c>
      <c r="V19" s="124">
        <v>56.956000000000003</v>
      </c>
      <c r="W19" s="124">
        <v>56.017000000000003</v>
      </c>
      <c r="X19" s="124">
        <v>109.06699999999999</v>
      </c>
      <c r="Y19" s="124">
        <v>15.019</v>
      </c>
      <c r="Z19" s="124">
        <v>42.828000000000003</v>
      </c>
      <c r="AA19" s="124">
        <v>86.91</v>
      </c>
      <c r="AB19" s="124">
        <v>97.343999999999994</v>
      </c>
      <c r="AC19" s="124">
        <v>52.107999999999997</v>
      </c>
      <c r="AD19" s="124">
        <v>75.162999999999997</v>
      </c>
      <c r="AE19" s="124">
        <v>73.558000000000007</v>
      </c>
      <c r="AF19" s="124">
        <v>76.748000000000005</v>
      </c>
      <c r="AG19" s="124">
        <v>31.808</v>
      </c>
      <c r="AH19" s="125">
        <v>41.258000000000003</v>
      </c>
      <c r="AI19" s="173">
        <v>50.018999999999998</v>
      </c>
      <c r="AJ19" s="173">
        <v>16.687000000000001</v>
      </c>
      <c r="AK19" s="173">
        <v>54.323999999999998</v>
      </c>
      <c r="AL19" s="173">
        <v>43.116999999999997</v>
      </c>
      <c r="AM19" s="173">
        <v>39.164000000000001</v>
      </c>
      <c r="AN19" s="173"/>
      <c r="AO19" s="173"/>
      <c r="AP19" s="173"/>
      <c r="AQ19" s="173"/>
      <c r="AR19" s="173"/>
      <c r="AS19" s="173"/>
      <c r="AT19" s="173"/>
      <c r="AU19" s="173"/>
      <c r="AV19" s="173"/>
      <c r="AW19" s="173"/>
      <c r="AX19" s="173"/>
      <c r="AY19" s="173"/>
    </row>
    <row r="20" spans="1:51" ht="14.45" customHeight="1" x14ac:dyDescent="0.25">
      <c r="A20" s="190">
        <v>43617</v>
      </c>
      <c r="B20" s="165"/>
      <c r="C20" s="165"/>
      <c r="D20" s="166">
        <v>70.349999999999994</v>
      </c>
      <c r="E20" s="124">
        <v>89.584999999999994</v>
      </c>
      <c r="F20" s="124">
        <v>125.738</v>
      </c>
      <c r="G20" s="124">
        <v>108.842</v>
      </c>
      <c r="H20" s="124">
        <v>152.73099999999999</v>
      </c>
      <c r="I20" s="124">
        <v>128.65100000000001</v>
      </c>
      <c r="J20" s="124">
        <v>124.264</v>
      </c>
      <c r="K20" s="124">
        <v>74.412999999999997</v>
      </c>
      <c r="L20" s="124">
        <v>52.654000000000003</v>
      </c>
      <c r="M20" s="124">
        <v>62.918999999999997</v>
      </c>
      <c r="N20" s="124">
        <v>93.433000000000007</v>
      </c>
      <c r="O20" s="124">
        <v>54.037999999999997</v>
      </c>
      <c r="P20" s="124">
        <v>121.012</v>
      </c>
      <c r="Q20" s="124">
        <v>62.71</v>
      </c>
      <c r="R20" s="124">
        <v>129.19</v>
      </c>
      <c r="S20" s="124">
        <v>27.306000000000001</v>
      </c>
      <c r="T20" s="124">
        <v>135.76499999999999</v>
      </c>
      <c r="U20" s="124">
        <v>59.067999999999998</v>
      </c>
      <c r="V20" s="124">
        <v>108.905</v>
      </c>
      <c r="W20" s="124">
        <v>30.492999999999999</v>
      </c>
      <c r="X20" s="124">
        <v>61.712000000000003</v>
      </c>
      <c r="Y20" s="124">
        <v>7.8920000000000003</v>
      </c>
      <c r="Z20" s="124">
        <v>39.667999999999999</v>
      </c>
      <c r="AA20" s="124">
        <v>47.512999999999998</v>
      </c>
      <c r="AB20" s="124">
        <v>126.855</v>
      </c>
      <c r="AC20" s="124">
        <v>28.34</v>
      </c>
      <c r="AD20" s="124">
        <v>50.061999999999998</v>
      </c>
      <c r="AE20" s="124">
        <v>104.316</v>
      </c>
      <c r="AF20" s="124">
        <v>45.935000000000002</v>
      </c>
      <c r="AG20" s="124">
        <v>57.652000000000001</v>
      </c>
      <c r="AH20" s="125">
        <v>88.465000000000003</v>
      </c>
      <c r="AI20" s="173">
        <v>28.334</v>
      </c>
      <c r="AJ20" s="173">
        <v>25.527000000000001</v>
      </c>
      <c r="AK20" s="173">
        <v>71.891999999999996</v>
      </c>
      <c r="AL20" s="173">
        <v>85.575999999999993</v>
      </c>
      <c r="AM20" s="173">
        <v>47.396999999999998</v>
      </c>
      <c r="AN20" s="173"/>
      <c r="AO20" s="173"/>
      <c r="AP20" s="173"/>
      <c r="AQ20" s="173"/>
      <c r="AR20" s="173"/>
      <c r="AS20" s="173"/>
      <c r="AT20" s="173"/>
      <c r="AU20" s="173"/>
      <c r="AV20" s="173"/>
      <c r="AW20" s="173"/>
      <c r="AX20" s="173"/>
      <c r="AY20" s="173"/>
    </row>
    <row r="21" spans="1:51" ht="14.45" customHeight="1" x14ac:dyDescent="0.25">
      <c r="A21" s="190">
        <v>43647</v>
      </c>
      <c r="B21" s="165"/>
      <c r="C21" s="165"/>
      <c r="D21" s="166">
        <v>29.01</v>
      </c>
      <c r="E21" s="124">
        <v>38.856000000000002</v>
      </c>
      <c r="F21" s="124">
        <v>68.704999999999998</v>
      </c>
      <c r="G21" s="124">
        <v>38.762</v>
      </c>
      <c r="H21" s="124">
        <v>43.122999999999998</v>
      </c>
      <c r="I21" s="124">
        <v>58.680999999999997</v>
      </c>
      <c r="J21" s="124">
        <v>37.884999999999998</v>
      </c>
      <c r="K21" s="124">
        <v>27.972999999999999</v>
      </c>
      <c r="L21" s="124">
        <v>19.167999999999999</v>
      </c>
      <c r="M21" s="124">
        <v>31.064</v>
      </c>
      <c r="N21" s="124">
        <v>35.484000000000002</v>
      </c>
      <c r="O21" s="124">
        <v>23.530999999999999</v>
      </c>
      <c r="P21" s="124">
        <v>39.781999999999996</v>
      </c>
      <c r="Q21" s="124">
        <v>18.2</v>
      </c>
      <c r="R21" s="124">
        <v>82.042000000000002</v>
      </c>
      <c r="S21" s="124">
        <v>11.234</v>
      </c>
      <c r="T21" s="124">
        <v>35.386000000000003</v>
      </c>
      <c r="U21" s="124">
        <v>26.687999999999999</v>
      </c>
      <c r="V21" s="124">
        <v>62.097999999999999</v>
      </c>
      <c r="W21" s="124">
        <v>11.077</v>
      </c>
      <c r="X21" s="124">
        <v>18.457999999999998</v>
      </c>
      <c r="Y21" s="124">
        <v>3.9239999999999999</v>
      </c>
      <c r="Z21" s="124">
        <v>12.975</v>
      </c>
      <c r="AA21" s="124">
        <v>16.451000000000001</v>
      </c>
      <c r="AB21" s="124">
        <v>44.893999999999998</v>
      </c>
      <c r="AC21" s="124">
        <v>15.435</v>
      </c>
      <c r="AD21" s="124">
        <v>19.29</v>
      </c>
      <c r="AE21" s="124">
        <v>31.943999999999999</v>
      </c>
      <c r="AF21" s="124">
        <v>15.365</v>
      </c>
      <c r="AG21" s="124">
        <v>16.306999999999999</v>
      </c>
      <c r="AH21" s="125">
        <v>27.311</v>
      </c>
      <c r="AI21" s="173">
        <v>11.936</v>
      </c>
      <c r="AJ21" s="173">
        <v>9.0990000000000002</v>
      </c>
      <c r="AK21" s="173">
        <v>19.966000000000001</v>
      </c>
      <c r="AL21" s="173">
        <v>29.227</v>
      </c>
      <c r="AM21" s="173">
        <v>25.062000000000001</v>
      </c>
      <c r="AN21" s="173"/>
      <c r="AO21" s="173"/>
      <c r="AP21" s="173"/>
      <c r="AQ21" s="173"/>
      <c r="AR21" s="173"/>
      <c r="AS21" s="173"/>
      <c r="AT21" s="173"/>
      <c r="AU21" s="173"/>
      <c r="AV21" s="173"/>
      <c r="AW21" s="173"/>
      <c r="AX21" s="173"/>
      <c r="AY21" s="173"/>
    </row>
    <row r="22" spans="1:51" ht="14.45" customHeight="1" x14ac:dyDescent="0.25">
      <c r="A22" s="190">
        <v>43678</v>
      </c>
      <c r="B22" s="165"/>
      <c r="C22" s="165"/>
      <c r="D22" s="166">
        <v>19.8</v>
      </c>
      <c r="E22" s="124">
        <v>31.882000000000001</v>
      </c>
      <c r="F22" s="124">
        <v>25.823</v>
      </c>
      <c r="G22" s="124">
        <v>27.95</v>
      </c>
      <c r="H22" s="124">
        <v>17.364999999999998</v>
      </c>
      <c r="I22" s="124">
        <v>23.67</v>
      </c>
      <c r="J22" s="124">
        <v>20.734999999999999</v>
      </c>
      <c r="K22" s="124">
        <v>31.957000000000001</v>
      </c>
      <c r="L22" s="124">
        <v>17.763000000000002</v>
      </c>
      <c r="M22" s="124">
        <v>22.359000000000002</v>
      </c>
      <c r="N22" s="124">
        <v>18.396000000000001</v>
      </c>
      <c r="O22" s="124">
        <v>18.614999999999998</v>
      </c>
      <c r="P22" s="124">
        <v>18.931999999999999</v>
      </c>
      <c r="Q22" s="124">
        <v>12.833</v>
      </c>
      <c r="R22" s="124">
        <v>27.225000000000001</v>
      </c>
      <c r="S22" s="124">
        <v>8.5220000000000002</v>
      </c>
      <c r="T22" s="124">
        <v>27.597000000000001</v>
      </c>
      <c r="U22" s="124">
        <v>14.781000000000001</v>
      </c>
      <c r="V22" s="124">
        <v>50.628999999999998</v>
      </c>
      <c r="W22" s="124">
        <v>9.4779999999999998</v>
      </c>
      <c r="X22" s="124">
        <v>23.523</v>
      </c>
      <c r="Y22" s="124">
        <v>3.0150000000000001</v>
      </c>
      <c r="Z22" s="124">
        <v>9.9320000000000004</v>
      </c>
      <c r="AA22" s="124">
        <v>10.029999999999999</v>
      </c>
      <c r="AB22" s="124">
        <v>22.692</v>
      </c>
      <c r="AC22" s="124">
        <v>12.544</v>
      </c>
      <c r="AD22" s="124">
        <v>26.41</v>
      </c>
      <c r="AE22" s="124">
        <v>15.19</v>
      </c>
      <c r="AF22" s="124">
        <v>8.8800000000000008</v>
      </c>
      <c r="AG22" s="124">
        <v>13.529</v>
      </c>
      <c r="AH22" s="125">
        <v>12.957000000000001</v>
      </c>
      <c r="AI22" s="173">
        <v>7.2469999999999999</v>
      </c>
      <c r="AJ22" s="173">
        <v>9.3640000000000008</v>
      </c>
      <c r="AK22" s="173">
        <v>14.826000000000001</v>
      </c>
      <c r="AL22" s="173">
        <v>12.956</v>
      </c>
      <c r="AM22" s="173">
        <v>15.295999999999999</v>
      </c>
      <c r="AN22" s="173"/>
      <c r="AO22" s="173"/>
      <c r="AP22" s="173"/>
      <c r="AQ22" s="173"/>
      <c r="AR22" s="173"/>
      <c r="AS22" s="173"/>
      <c r="AT22" s="173"/>
      <c r="AU22" s="173"/>
      <c r="AV22" s="173"/>
      <c r="AW22" s="173"/>
      <c r="AX22" s="173"/>
      <c r="AY22" s="173"/>
    </row>
    <row r="23" spans="1:51" ht="14.45" customHeight="1" x14ac:dyDescent="0.25">
      <c r="A23" s="190">
        <v>43709</v>
      </c>
      <c r="B23" s="165"/>
      <c r="C23" s="165"/>
      <c r="D23" s="166">
        <v>17.47</v>
      </c>
      <c r="E23" s="124">
        <v>32.237000000000002</v>
      </c>
      <c r="F23" s="124">
        <v>12.571</v>
      </c>
      <c r="G23" s="124">
        <v>20.509</v>
      </c>
      <c r="H23" s="124">
        <v>19.181999999999999</v>
      </c>
      <c r="I23" s="124">
        <v>24.1</v>
      </c>
      <c r="J23" s="124">
        <v>12.807</v>
      </c>
      <c r="K23" s="124">
        <v>22.457999999999998</v>
      </c>
      <c r="L23" s="124">
        <v>9.7059999999999995</v>
      </c>
      <c r="M23" s="124">
        <v>17.158000000000001</v>
      </c>
      <c r="N23" s="124">
        <v>32.825000000000003</v>
      </c>
      <c r="O23" s="124">
        <v>15.295999999999999</v>
      </c>
      <c r="P23" s="124">
        <v>18.395</v>
      </c>
      <c r="Q23" s="124">
        <v>14.43</v>
      </c>
      <c r="R23" s="124">
        <v>16.404</v>
      </c>
      <c r="S23" s="124">
        <v>8.3320000000000007</v>
      </c>
      <c r="T23" s="124">
        <v>32.985999999999997</v>
      </c>
      <c r="U23" s="124">
        <v>12.362</v>
      </c>
      <c r="V23" s="124">
        <v>32.960999999999999</v>
      </c>
      <c r="W23" s="124">
        <v>7.7670000000000003</v>
      </c>
      <c r="X23" s="124">
        <v>11.263</v>
      </c>
      <c r="Y23" s="124">
        <v>6.8490000000000002</v>
      </c>
      <c r="Z23" s="124">
        <v>14.492000000000001</v>
      </c>
      <c r="AA23" s="124">
        <v>13.837</v>
      </c>
      <c r="AB23" s="124">
        <v>16.145</v>
      </c>
      <c r="AC23" s="124">
        <v>12.058</v>
      </c>
      <c r="AD23" s="124">
        <v>16.792000000000002</v>
      </c>
      <c r="AE23" s="124">
        <v>15.239000000000001</v>
      </c>
      <c r="AF23" s="124">
        <v>8.0879999999999992</v>
      </c>
      <c r="AG23" s="124">
        <v>9.4429999999999996</v>
      </c>
      <c r="AH23" s="125">
        <v>9.7940000000000005</v>
      </c>
      <c r="AI23" s="173">
        <v>5.6619999999999999</v>
      </c>
      <c r="AJ23" s="173">
        <v>22.844999999999999</v>
      </c>
      <c r="AK23" s="173">
        <v>14.507999999999999</v>
      </c>
      <c r="AL23" s="173">
        <v>10.28</v>
      </c>
      <c r="AM23" s="173">
        <v>8.2249999999999996</v>
      </c>
      <c r="AN23" s="173"/>
      <c r="AO23" s="173"/>
      <c r="AP23" s="173"/>
      <c r="AQ23" s="173"/>
      <c r="AR23" s="173"/>
      <c r="AS23" s="173"/>
      <c r="AT23" s="173"/>
      <c r="AU23" s="173"/>
      <c r="AV23" s="173"/>
      <c r="AW23" s="173"/>
      <c r="AX23" s="173"/>
      <c r="AY23" s="173"/>
    </row>
    <row r="24" spans="1:51" ht="14.45" customHeight="1" x14ac:dyDescent="0.25">
      <c r="A24" s="190">
        <v>43739</v>
      </c>
      <c r="B24" s="165"/>
      <c r="C24" s="165"/>
      <c r="D24" s="166">
        <v>15.64</v>
      </c>
      <c r="E24" s="124">
        <v>18.879000000000001</v>
      </c>
      <c r="F24" s="124">
        <v>17.538</v>
      </c>
      <c r="G24" s="124">
        <v>15.103999999999999</v>
      </c>
      <c r="H24" s="124">
        <v>21.8</v>
      </c>
      <c r="I24" s="124">
        <v>25.568999999999999</v>
      </c>
      <c r="J24" s="124">
        <v>10.6</v>
      </c>
      <c r="K24" s="124">
        <v>16.913</v>
      </c>
      <c r="L24" s="124">
        <v>11.178000000000001</v>
      </c>
      <c r="M24" s="124">
        <v>18.074999999999999</v>
      </c>
      <c r="N24" s="124">
        <v>12.819000000000001</v>
      </c>
      <c r="O24" s="124">
        <v>9.1739999999999995</v>
      </c>
      <c r="P24" s="124">
        <v>11.364000000000001</v>
      </c>
      <c r="Q24" s="124">
        <v>9.2050000000000001</v>
      </c>
      <c r="R24" s="124">
        <v>12.129</v>
      </c>
      <c r="S24" s="124">
        <v>9.18</v>
      </c>
      <c r="T24" s="124">
        <v>23.74</v>
      </c>
      <c r="U24" s="124">
        <v>9.5060000000000002</v>
      </c>
      <c r="V24" s="124">
        <v>13.574999999999999</v>
      </c>
      <c r="W24" s="124">
        <v>7.5510000000000002</v>
      </c>
      <c r="X24" s="124">
        <v>8.3670000000000009</v>
      </c>
      <c r="Y24" s="124">
        <v>4.9669999999999996</v>
      </c>
      <c r="Z24" s="124">
        <v>8.8689999999999998</v>
      </c>
      <c r="AA24" s="124">
        <v>13.433</v>
      </c>
      <c r="AB24" s="124">
        <v>23.812999999999999</v>
      </c>
      <c r="AC24" s="124">
        <v>36.194000000000003</v>
      </c>
      <c r="AD24" s="124">
        <v>13.394</v>
      </c>
      <c r="AE24" s="124">
        <v>10.628</v>
      </c>
      <c r="AF24" s="124">
        <v>7.6950000000000003</v>
      </c>
      <c r="AG24" s="124">
        <v>10.601000000000001</v>
      </c>
      <c r="AH24" s="125">
        <v>11.898999999999999</v>
      </c>
      <c r="AI24" s="173">
        <v>4.9020000000000001</v>
      </c>
      <c r="AJ24" s="173">
        <v>13.86</v>
      </c>
      <c r="AK24" s="173">
        <v>19.811</v>
      </c>
      <c r="AL24" s="173">
        <v>7.29</v>
      </c>
      <c r="AM24" s="173">
        <v>16.12</v>
      </c>
      <c r="AN24" s="173"/>
      <c r="AO24" s="173"/>
      <c r="AP24" s="173"/>
      <c r="AQ24" s="173"/>
      <c r="AR24" s="173"/>
      <c r="AS24" s="173"/>
      <c r="AT24" s="173"/>
      <c r="AU24" s="173"/>
      <c r="AV24" s="173"/>
      <c r="AW24" s="173"/>
      <c r="AX24" s="173"/>
      <c r="AY24" s="173"/>
    </row>
    <row r="25" spans="1:51" ht="14.45" customHeight="1" x14ac:dyDescent="0.25">
      <c r="A25" s="190">
        <v>43770</v>
      </c>
      <c r="B25" s="165"/>
      <c r="C25" s="165"/>
      <c r="D25" s="166">
        <v>8.7799999999999994</v>
      </c>
      <c r="E25" s="124">
        <v>10.356</v>
      </c>
      <c r="F25" s="124">
        <v>9.0120000000000005</v>
      </c>
      <c r="G25" s="124">
        <v>9.5020000000000007</v>
      </c>
      <c r="H25" s="124">
        <v>12.429</v>
      </c>
      <c r="I25" s="124">
        <v>14.994999999999999</v>
      </c>
      <c r="J25" s="124">
        <v>10.039</v>
      </c>
      <c r="K25" s="124">
        <v>9.9909999999999997</v>
      </c>
      <c r="L25" s="124">
        <v>6.7960000000000003</v>
      </c>
      <c r="M25" s="124">
        <v>11.15</v>
      </c>
      <c r="N25" s="124">
        <v>8.3079999999999998</v>
      </c>
      <c r="O25" s="124">
        <v>7.2030000000000003</v>
      </c>
      <c r="P25" s="124">
        <v>8.4090000000000007</v>
      </c>
      <c r="Q25" s="124">
        <v>7.194</v>
      </c>
      <c r="R25" s="124">
        <v>8.4550000000000001</v>
      </c>
      <c r="S25" s="124">
        <v>5.5979999999999999</v>
      </c>
      <c r="T25" s="124">
        <v>11.394</v>
      </c>
      <c r="U25" s="124">
        <v>8.5980000000000008</v>
      </c>
      <c r="V25" s="124">
        <v>8.8970000000000002</v>
      </c>
      <c r="W25" s="124">
        <v>6.2050000000000001</v>
      </c>
      <c r="X25" s="124">
        <v>6.915</v>
      </c>
      <c r="Y25" s="124">
        <v>3.0750000000000002</v>
      </c>
      <c r="Z25" s="124">
        <v>5.7869999999999999</v>
      </c>
      <c r="AA25" s="124">
        <v>9.51</v>
      </c>
      <c r="AB25" s="124">
        <v>13.17</v>
      </c>
      <c r="AC25" s="124">
        <v>13.49</v>
      </c>
      <c r="AD25" s="124">
        <v>7.67</v>
      </c>
      <c r="AE25" s="124">
        <v>8.3260000000000005</v>
      </c>
      <c r="AF25" s="124">
        <v>5.9740000000000002</v>
      </c>
      <c r="AG25" s="124">
        <v>7.0679999999999996</v>
      </c>
      <c r="AH25" s="125">
        <v>7.6239999999999997</v>
      </c>
      <c r="AI25" s="173">
        <v>4.0819999999999999</v>
      </c>
      <c r="AJ25" s="173">
        <v>6.5039999999999996</v>
      </c>
      <c r="AK25" s="173">
        <v>10.148999999999999</v>
      </c>
      <c r="AL25" s="173">
        <v>6.4320000000000004</v>
      </c>
      <c r="AM25" s="173">
        <v>7.9059999999999997</v>
      </c>
      <c r="AN25" s="173"/>
      <c r="AO25" s="173"/>
      <c r="AP25" s="173"/>
      <c r="AQ25" s="173"/>
      <c r="AR25" s="173"/>
      <c r="AS25" s="173"/>
      <c r="AT25" s="173"/>
      <c r="AU25" s="173"/>
      <c r="AV25" s="173"/>
      <c r="AW25" s="173"/>
      <c r="AX25" s="173"/>
      <c r="AY25" s="173"/>
    </row>
    <row r="26" spans="1:51" ht="14.45" customHeight="1" x14ac:dyDescent="0.25">
      <c r="A26" s="190">
        <v>43800</v>
      </c>
      <c r="B26" s="165"/>
      <c r="C26" s="165"/>
      <c r="D26" s="166">
        <v>6.34</v>
      </c>
      <c r="E26" s="124">
        <v>7.8250000000000002</v>
      </c>
      <c r="F26" s="124">
        <v>7.4850000000000003</v>
      </c>
      <c r="G26" s="124">
        <v>7.7770000000000001</v>
      </c>
      <c r="H26" s="124">
        <v>8.6389999999999993</v>
      </c>
      <c r="I26" s="124">
        <v>10.31</v>
      </c>
      <c r="J26" s="124">
        <v>7.5650000000000004</v>
      </c>
      <c r="K26" s="124">
        <v>6.92</v>
      </c>
      <c r="L26" s="124">
        <v>5.5670000000000002</v>
      </c>
      <c r="M26" s="124">
        <v>7.4480000000000004</v>
      </c>
      <c r="N26" s="124">
        <v>6.9039999999999999</v>
      </c>
      <c r="O26" s="124">
        <v>6.0220000000000002</v>
      </c>
      <c r="P26" s="124">
        <v>7.08</v>
      </c>
      <c r="Q26" s="124">
        <v>5.7030000000000003</v>
      </c>
      <c r="R26" s="124">
        <v>7.3840000000000003</v>
      </c>
      <c r="S26" s="124">
        <v>4.6760000000000002</v>
      </c>
      <c r="T26" s="124">
        <v>8.3840000000000003</v>
      </c>
      <c r="U26" s="124">
        <v>7.0090000000000003</v>
      </c>
      <c r="V26" s="124">
        <v>7.5739999999999998</v>
      </c>
      <c r="W26" s="124">
        <v>4.6689999999999996</v>
      </c>
      <c r="X26" s="124">
        <v>6.016</v>
      </c>
      <c r="Y26" s="124">
        <v>2.4289999999999998</v>
      </c>
      <c r="Z26" s="124">
        <v>4.819</v>
      </c>
      <c r="AA26" s="124">
        <v>6.5910000000000002</v>
      </c>
      <c r="AB26" s="124">
        <v>8.5340000000000007</v>
      </c>
      <c r="AC26" s="124">
        <v>7.56</v>
      </c>
      <c r="AD26" s="124">
        <v>6.4089999999999998</v>
      </c>
      <c r="AE26" s="124">
        <v>6.6820000000000004</v>
      </c>
      <c r="AF26" s="124">
        <v>4.758</v>
      </c>
      <c r="AG26" s="124">
        <v>5.1239999999999997</v>
      </c>
      <c r="AH26" s="125">
        <v>6.085</v>
      </c>
      <c r="AI26" s="173">
        <v>3.7040000000000002</v>
      </c>
      <c r="AJ26" s="173">
        <v>4.7779999999999996</v>
      </c>
      <c r="AK26" s="173">
        <v>6.8360000000000003</v>
      </c>
      <c r="AL26" s="173">
        <v>5.6059999999999999</v>
      </c>
      <c r="AM26" s="173">
        <v>5.4470000000000001</v>
      </c>
      <c r="AN26" s="173"/>
      <c r="AO26" s="173"/>
      <c r="AP26" s="173"/>
      <c r="AQ26" s="173"/>
      <c r="AR26" s="173"/>
      <c r="AS26" s="173"/>
      <c r="AT26" s="173"/>
      <c r="AU26" s="173"/>
      <c r="AV26" s="173"/>
      <c r="AW26" s="173"/>
      <c r="AX26" s="173"/>
      <c r="AY26" s="173"/>
    </row>
    <row r="27" spans="1:51" ht="15" x14ac:dyDescent="0.25">
      <c r="A27" s="190">
        <v>43831</v>
      </c>
      <c r="B27" s="165"/>
      <c r="C27" s="165"/>
      <c r="D27" s="166">
        <v>5.39</v>
      </c>
      <c r="E27" s="124">
        <v>6.4880000000000004</v>
      </c>
      <c r="F27" s="124">
        <v>6.3680000000000003</v>
      </c>
      <c r="G27" s="124">
        <v>6.6779999999999999</v>
      </c>
      <c r="H27" s="124">
        <v>7.1189999999999998</v>
      </c>
      <c r="I27" s="124">
        <v>7.52</v>
      </c>
      <c r="J27" s="124">
        <v>6.16</v>
      </c>
      <c r="K27" s="124">
        <v>5.5949999999999998</v>
      </c>
      <c r="L27" s="124">
        <v>4.7069999999999999</v>
      </c>
      <c r="M27" s="124">
        <v>5.68</v>
      </c>
      <c r="N27" s="124">
        <v>5.81</v>
      </c>
      <c r="O27" s="124">
        <v>5.0960000000000001</v>
      </c>
      <c r="P27" s="124">
        <v>6.0960000000000001</v>
      </c>
      <c r="Q27" s="124">
        <v>4.8390000000000004</v>
      </c>
      <c r="R27" s="124">
        <v>6.3460000000000001</v>
      </c>
      <c r="S27" s="124">
        <v>3.7919999999999998</v>
      </c>
      <c r="T27" s="124">
        <v>6.976</v>
      </c>
      <c r="U27" s="124">
        <v>5.3719999999999999</v>
      </c>
      <c r="V27" s="124">
        <v>6.4859999999999998</v>
      </c>
      <c r="W27" s="124">
        <v>3.9180000000000001</v>
      </c>
      <c r="X27" s="124">
        <v>5.1639999999999997</v>
      </c>
      <c r="Y27" s="124">
        <v>2.0579999999999998</v>
      </c>
      <c r="Z27" s="124">
        <v>3.9209999999999998</v>
      </c>
      <c r="AA27" s="124">
        <v>6.1429999999999998</v>
      </c>
      <c r="AB27" s="124">
        <v>6.8940000000000001</v>
      </c>
      <c r="AC27" s="124">
        <v>5.75</v>
      </c>
      <c r="AD27" s="124">
        <v>5.1970000000000001</v>
      </c>
      <c r="AE27" s="124">
        <v>5.6520000000000001</v>
      </c>
      <c r="AF27" s="124">
        <v>4.01</v>
      </c>
      <c r="AG27" s="124">
        <v>4.2430000000000003</v>
      </c>
      <c r="AH27" s="125">
        <v>5.0970000000000004</v>
      </c>
      <c r="AI27" s="173">
        <v>3.1640000000000001</v>
      </c>
      <c r="AJ27" s="173">
        <v>3.9020000000000001</v>
      </c>
      <c r="AK27" s="173">
        <v>5.5970000000000004</v>
      </c>
      <c r="AL27" s="173">
        <v>4.9370000000000003</v>
      </c>
      <c r="AM27" s="173">
        <v>4.3680000000000003</v>
      </c>
      <c r="AN27" s="173"/>
      <c r="AO27" s="173"/>
      <c r="AP27" s="173"/>
      <c r="AQ27" s="173"/>
      <c r="AR27" s="173"/>
      <c r="AS27" s="173"/>
      <c r="AT27" s="173"/>
      <c r="AU27" s="173"/>
      <c r="AV27" s="173"/>
      <c r="AW27" s="173"/>
      <c r="AX27" s="173"/>
      <c r="AY27" s="173"/>
    </row>
    <row r="28" spans="1:51" ht="14.45" customHeight="1" x14ac:dyDescent="0.25">
      <c r="A28" s="190">
        <v>43862</v>
      </c>
      <c r="B28" s="165"/>
      <c r="C28" s="165"/>
      <c r="D28" s="166">
        <v>4.74</v>
      </c>
      <c r="E28" s="124">
        <v>5.2779999999999996</v>
      </c>
      <c r="F28" s="124">
        <v>5.1980000000000004</v>
      </c>
      <c r="G28" s="124">
        <v>5.3259999999999996</v>
      </c>
      <c r="H28" s="124">
        <v>6.6769999999999996</v>
      </c>
      <c r="I28" s="124">
        <v>8.6379999999999999</v>
      </c>
      <c r="J28" s="124">
        <v>4.9960000000000004</v>
      </c>
      <c r="K28" s="124">
        <v>4.516</v>
      </c>
      <c r="L28" s="124">
        <v>3.8140000000000001</v>
      </c>
      <c r="M28" s="124">
        <v>4.7469999999999999</v>
      </c>
      <c r="N28" s="124">
        <v>4.83</v>
      </c>
      <c r="O28" s="124">
        <v>4.117</v>
      </c>
      <c r="P28" s="124">
        <v>4.9969999999999999</v>
      </c>
      <c r="Q28" s="124">
        <v>4.7809999999999997</v>
      </c>
      <c r="R28" s="124">
        <v>6.3140000000000001</v>
      </c>
      <c r="S28" s="124">
        <v>3.0419999999999998</v>
      </c>
      <c r="T28" s="124">
        <v>5.673</v>
      </c>
      <c r="U28" s="124">
        <v>4.95</v>
      </c>
      <c r="V28" s="124">
        <v>5.5289999999999999</v>
      </c>
      <c r="W28" s="124">
        <v>3.1949999999999998</v>
      </c>
      <c r="X28" s="124">
        <v>4.2240000000000002</v>
      </c>
      <c r="Y28" s="124">
        <v>1.9970000000000001</v>
      </c>
      <c r="Z28" s="124">
        <v>3.2189999999999999</v>
      </c>
      <c r="AA28" s="124">
        <v>5.4160000000000004</v>
      </c>
      <c r="AB28" s="124">
        <v>5.6390000000000002</v>
      </c>
      <c r="AC28" s="124">
        <v>4.9619999999999997</v>
      </c>
      <c r="AD28" s="124">
        <v>4.149</v>
      </c>
      <c r="AE28" s="124">
        <v>4.8540000000000001</v>
      </c>
      <c r="AF28" s="124">
        <v>3.2280000000000002</v>
      </c>
      <c r="AG28" s="124">
        <v>3.484</v>
      </c>
      <c r="AH28" s="125">
        <v>4.0060000000000002</v>
      </c>
      <c r="AI28" s="173">
        <v>2.7290000000000001</v>
      </c>
      <c r="AJ28" s="173">
        <v>3.6230000000000002</v>
      </c>
      <c r="AK28" s="173">
        <v>5.8449999999999998</v>
      </c>
      <c r="AL28" s="173">
        <v>4.0960000000000001</v>
      </c>
      <c r="AM28" s="173">
        <v>3.4860000000000002</v>
      </c>
      <c r="AN28" s="173"/>
      <c r="AO28" s="173"/>
      <c r="AP28" s="173"/>
      <c r="AQ28" s="173"/>
      <c r="AR28" s="173"/>
      <c r="AS28" s="173"/>
      <c r="AT28" s="173"/>
      <c r="AU28" s="173"/>
      <c r="AV28" s="173"/>
      <c r="AW28" s="173"/>
      <c r="AX28" s="173"/>
      <c r="AY28" s="173"/>
    </row>
    <row r="29" spans="1:51" ht="14.45" customHeight="1" x14ac:dyDescent="0.25">
      <c r="A29" s="190">
        <v>43891</v>
      </c>
      <c r="B29" s="165"/>
      <c r="C29" s="165"/>
      <c r="D29" s="166">
        <v>8.6</v>
      </c>
      <c r="E29" s="124">
        <v>6.9660000000000002</v>
      </c>
      <c r="F29" s="124">
        <v>6.3780000000000001</v>
      </c>
      <c r="G29" s="124">
        <v>14.211</v>
      </c>
      <c r="H29" s="124">
        <v>15.163</v>
      </c>
      <c r="I29" s="124">
        <v>12.114000000000001</v>
      </c>
      <c r="J29" s="124">
        <v>6.1529999999999996</v>
      </c>
      <c r="K29" s="124">
        <v>11.331</v>
      </c>
      <c r="L29" s="124">
        <v>5.56</v>
      </c>
      <c r="M29" s="124">
        <v>4.9249999999999998</v>
      </c>
      <c r="N29" s="124">
        <v>6.3449999999999998</v>
      </c>
      <c r="O29" s="124">
        <v>6.665</v>
      </c>
      <c r="P29" s="124">
        <v>7.6630000000000003</v>
      </c>
      <c r="Q29" s="124">
        <v>13.31</v>
      </c>
      <c r="R29" s="124">
        <v>6.9370000000000003</v>
      </c>
      <c r="S29" s="124">
        <v>12.877000000000001</v>
      </c>
      <c r="T29" s="124">
        <v>8.2110000000000003</v>
      </c>
      <c r="U29" s="124">
        <v>7.2709999999999999</v>
      </c>
      <c r="V29" s="124">
        <v>6.5369999999999999</v>
      </c>
      <c r="W29" s="124">
        <v>5.8410000000000002</v>
      </c>
      <c r="X29" s="124">
        <v>4.7359999999999998</v>
      </c>
      <c r="Y29" s="124">
        <v>3.6520000000000001</v>
      </c>
      <c r="Z29" s="124">
        <v>10.917</v>
      </c>
      <c r="AA29" s="124">
        <v>11.101000000000001</v>
      </c>
      <c r="AB29" s="124">
        <v>6.6719999999999997</v>
      </c>
      <c r="AC29" s="124">
        <v>17.202999999999999</v>
      </c>
      <c r="AD29" s="124">
        <v>5.0830000000000002</v>
      </c>
      <c r="AE29" s="124">
        <v>7.4880000000000004</v>
      </c>
      <c r="AF29" s="124">
        <v>3.4969999999999999</v>
      </c>
      <c r="AG29" s="124">
        <v>5.5990000000000002</v>
      </c>
      <c r="AH29" s="125">
        <v>7.8780000000000001</v>
      </c>
      <c r="AI29" s="173">
        <v>3.7679999999999998</v>
      </c>
      <c r="AJ29" s="173">
        <v>8.4640000000000004</v>
      </c>
      <c r="AK29" s="173">
        <v>11.654999999999999</v>
      </c>
      <c r="AL29" s="173">
        <v>4.7969999999999997</v>
      </c>
      <c r="AM29" s="173">
        <v>4.101</v>
      </c>
      <c r="AN29" s="173"/>
      <c r="AO29" s="173"/>
      <c r="AP29" s="173"/>
      <c r="AQ29" s="173"/>
      <c r="AR29" s="173"/>
      <c r="AS29" s="173"/>
      <c r="AT29" s="173"/>
      <c r="AU29" s="173"/>
      <c r="AV29" s="173"/>
      <c r="AW29" s="173"/>
      <c r="AX29" s="173"/>
      <c r="AY29" s="173"/>
    </row>
    <row r="30" spans="1:51" ht="14.45" customHeight="1" x14ac:dyDescent="0.25">
      <c r="A30" s="190">
        <v>43922</v>
      </c>
      <c r="B30" s="165"/>
      <c r="C30" s="165"/>
      <c r="D30" s="166">
        <v>23.32</v>
      </c>
      <c r="E30" s="124">
        <v>15.618</v>
      </c>
      <c r="F30" s="124">
        <v>17.581</v>
      </c>
      <c r="G30" s="124">
        <v>36.460999999999999</v>
      </c>
      <c r="H30" s="124">
        <v>37.423000000000002</v>
      </c>
      <c r="I30" s="124">
        <v>40.409999999999997</v>
      </c>
      <c r="J30" s="124">
        <v>15.164</v>
      </c>
      <c r="K30" s="124">
        <v>42.500999999999998</v>
      </c>
      <c r="L30" s="124">
        <v>16.988</v>
      </c>
      <c r="M30" s="124">
        <v>16.791</v>
      </c>
      <c r="N30" s="124">
        <v>33.289000000000001</v>
      </c>
      <c r="O30" s="124">
        <v>27.300999999999998</v>
      </c>
      <c r="P30" s="124">
        <v>23.422000000000001</v>
      </c>
      <c r="Q30" s="124">
        <v>21.843</v>
      </c>
      <c r="R30" s="124">
        <v>11.625</v>
      </c>
      <c r="S30" s="124">
        <v>25.143000000000001</v>
      </c>
      <c r="T30" s="124">
        <v>19.466000000000001</v>
      </c>
      <c r="U30" s="124">
        <v>12.596</v>
      </c>
      <c r="V30" s="124">
        <v>22.890999999999998</v>
      </c>
      <c r="W30" s="124">
        <v>24.367000000000001</v>
      </c>
      <c r="X30" s="124">
        <v>8.8949999999999996</v>
      </c>
      <c r="Y30" s="124">
        <v>8.4730000000000008</v>
      </c>
      <c r="Z30" s="124">
        <v>37.606000000000002</v>
      </c>
      <c r="AA30" s="124">
        <v>33.828000000000003</v>
      </c>
      <c r="AB30" s="124">
        <v>22.869</v>
      </c>
      <c r="AC30" s="124">
        <v>26.288</v>
      </c>
      <c r="AD30" s="124">
        <v>20.716999999999999</v>
      </c>
      <c r="AE30" s="124">
        <v>14.067</v>
      </c>
      <c r="AF30" s="124">
        <v>12.262</v>
      </c>
      <c r="AG30" s="124">
        <v>15.39</v>
      </c>
      <c r="AH30" s="125">
        <v>25.577999999999999</v>
      </c>
      <c r="AI30" s="173">
        <v>7.2759999999999998</v>
      </c>
      <c r="AJ30" s="173">
        <v>18.901</v>
      </c>
      <c r="AK30" s="173">
        <v>15.151999999999999</v>
      </c>
      <c r="AL30" s="173">
        <v>13.807</v>
      </c>
      <c r="AM30" s="173">
        <v>9.7140000000000004</v>
      </c>
      <c r="AN30" s="173"/>
      <c r="AO30" s="173"/>
      <c r="AP30" s="173"/>
      <c r="AQ30" s="173"/>
      <c r="AR30" s="173"/>
      <c r="AS30" s="173"/>
      <c r="AT30" s="173"/>
      <c r="AU30" s="173"/>
      <c r="AV30" s="173"/>
      <c r="AW30" s="173"/>
      <c r="AX30" s="173"/>
      <c r="AY30" s="173"/>
    </row>
    <row r="31" spans="1:51" ht="14.45" customHeight="1" x14ac:dyDescent="0.25">
      <c r="A31" s="190">
        <v>43952</v>
      </c>
      <c r="B31" s="165"/>
      <c r="C31" s="165"/>
      <c r="D31" s="166">
        <v>71.430000000000007</v>
      </c>
      <c r="E31" s="124">
        <v>61.298000000000002</v>
      </c>
      <c r="F31" s="124">
        <v>96.831000000000003</v>
      </c>
      <c r="G31" s="124">
        <v>102.191</v>
      </c>
      <c r="H31" s="124">
        <v>83.19</v>
      </c>
      <c r="I31" s="124">
        <v>103.273</v>
      </c>
      <c r="J31" s="124">
        <v>43.484999999999999</v>
      </c>
      <c r="K31" s="124">
        <v>69.501000000000005</v>
      </c>
      <c r="L31" s="124">
        <v>56.381999999999998</v>
      </c>
      <c r="M31" s="124">
        <v>59.609000000000002</v>
      </c>
      <c r="N31" s="124">
        <v>84.576999999999998</v>
      </c>
      <c r="O31" s="124">
        <v>90.742000000000004</v>
      </c>
      <c r="P31" s="124">
        <v>74.984999999999999</v>
      </c>
      <c r="Q31" s="124">
        <v>59.970999999999997</v>
      </c>
      <c r="R31" s="124">
        <v>57.341000000000001</v>
      </c>
      <c r="S31" s="124">
        <v>94.088999999999999</v>
      </c>
      <c r="T31" s="124">
        <v>69.748999999999995</v>
      </c>
      <c r="U31" s="124">
        <v>63.575000000000003</v>
      </c>
      <c r="V31" s="124">
        <v>58.654000000000003</v>
      </c>
      <c r="W31" s="124">
        <v>111.616</v>
      </c>
      <c r="X31" s="124">
        <v>17.283999999999999</v>
      </c>
      <c r="Y31" s="124">
        <v>46.901000000000003</v>
      </c>
      <c r="Z31" s="124">
        <v>89.274000000000001</v>
      </c>
      <c r="AA31" s="124">
        <v>108.69499999999999</v>
      </c>
      <c r="AB31" s="124">
        <v>56.988999999999997</v>
      </c>
      <c r="AC31" s="124">
        <v>76.659000000000006</v>
      </c>
      <c r="AD31" s="124">
        <v>80.188000000000002</v>
      </c>
      <c r="AE31" s="124">
        <v>89.543999999999997</v>
      </c>
      <c r="AF31" s="124">
        <v>36.055999999999997</v>
      </c>
      <c r="AG31" s="124">
        <v>47.820999999999998</v>
      </c>
      <c r="AH31" s="125">
        <v>55.33</v>
      </c>
      <c r="AI31" s="173">
        <v>20.776</v>
      </c>
      <c r="AJ31" s="173">
        <v>55.773000000000003</v>
      </c>
      <c r="AK31" s="173">
        <v>47.680999999999997</v>
      </c>
      <c r="AL31" s="173">
        <v>42.573999999999998</v>
      </c>
      <c r="AM31" s="173">
        <v>56.654000000000003</v>
      </c>
      <c r="AN31" s="173"/>
      <c r="AO31" s="173"/>
      <c r="AP31" s="173"/>
      <c r="AQ31" s="173"/>
      <c r="AR31" s="173"/>
      <c r="AS31" s="173"/>
      <c r="AT31" s="173"/>
      <c r="AU31" s="173"/>
      <c r="AV31" s="173"/>
      <c r="AW31" s="173"/>
      <c r="AX31" s="173"/>
      <c r="AY31" s="173"/>
    </row>
    <row r="32" spans="1:51" ht="14.45" customHeight="1" x14ac:dyDescent="0.25">
      <c r="A32" s="190">
        <v>43983</v>
      </c>
      <c r="B32" s="165"/>
      <c r="C32" s="165"/>
      <c r="D32" s="166">
        <v>70.349999999999994</v>
      </c>
      <c r="E32" s="124">
        <v>128.535</v>
      </c>
      <c r="F32" s="124">
        <v>109.441</v>
      </c>
      <c r="G32" s="124">
        <v>153.983</v>
      </c>
      <c r="H32" s="124">
        <v>131.02500000000001</v>
      </c>
      <c r="I32" s="124">
        <v>126.202</v>
      </c>
      <c r="J32" s="124">
        <v>78.366</v>
      </c>
      <c r="K32" s="124">
        <v>53.176000000000002</v>
      </c>
      <c r="L32" s="124">
        <v>67.625</v>
      </c>
      <c r="M32" s="124">
        <v>92.935000000000002</v>
      </c>
      <c r="N32" s="124">
        <v>54.503999999999998</v>
      </c>
      <c r="O32" s="124">
        <v>122.124</v>
      </c>
      <c r="P32" s="124">
        <v>65.222999999999999</v>
      </c>
      <c r="Q32" s="124">
        <v>133.702</v>
      </c>
      <c r="R32" s="124">
        <v>28.677</v>
      </c>
      <c r="S32" s="124">
        <v>137.13900000000001</v>
      </c>
      <c r="T32" s="124">
        <v>61.097999999999999</v>
      </c>
      <c r="U32" s="124">
        <v>111.40600000000001</v>
      </c>
      <c r="V32" s="124">
        <v>29.797000000000001</v>
      </c>
      <c r="W32" s="124">
        <v>60.079000000000001</v>
      </c>
      <c r="X32" s="124">
        <v>9.1</v>
      </c>
      <c r="Y32" s="124">
        <v>38.268999999999998</v>
      </c>
      <c r="Z32" s="124">
        <v>47.716000000000001</v>
      </c>
      <c r="AA32" s="124">
        <v>128.74799999999999</v>
      </c>
      <c r="AB32" s="124">
        <v>30.265000000000001</v>
      </c>
      <c r="AC32" s="124">
        <v>49.634999999999998</v>
      </c>
      <c r="AD32" s="124">
        <v>103.786</v>
      </c>
      <c r="AE32" s="124">
        <v>48.033000000000001</v>
      </c>
      <c r="AF32" s="124">
        <v>61.024000000000001</v>
      </c>
      <c r="AG32" s="124">
        <v>91.674000000000007</v>
      </c>
      <c r="AH32" s="125">
        <v>29.366</v>
      </c>
      <c r="AI32" s="173">
        <v>28.806999999999999</v>
      </c>
      <c r="AJ32" s="173">
        <v>72.692999999999998</v>
      </c>
      <c r="AK32" s="173">
        <v>87.378</v>
      </c>
      <c r="AL32" s="173">
        <v>47.713000000000001</v>
      </c>
      <c r="AM32" s="173">
        <v>90.792000000000002</v>
      </c>
      <c r="AN32" s="173"/>
      <c r="AO32" s="173"/>
      <c r="AP32" s="173"/>
      <c r="AQ32" s="173"/>
      <c r="AR32" s="173"/>
      <c r="AS32" s="173"/>
      <c r="AT32" s="173"/>
      <c r="AU32" s="173"/>
      <c r="AV32" s="173"/>
      <c r="AW32" s="173"/>
      <c r="AX32" s="173"/>
      <c r="AY32" s="173"/>
    </row>
    <row r="33" spans="1:51" ht="14.45" customHeight="1" x14ac:dyDescent="0.25">
      <c r="A33" s="190">
        <v>44013</v>
      </c>
      <c r="B33" s="165"/>
      <c r="C33" s="165"/>
      <c r="D33" s="166">
        <v>29.01</v>
      </c>
      <c r="E33" s="124">
        <v>66.796999999999997</v>
      </c>
      <c r="F33" s="124">
        <v>38.570999999999998</v>
      </c>
      <c r="G33" s="124">
        <v>42.084000000000003</v>
      </c>
      <c r="H33" s="124">
        <v>59.359000000000002</v>
      </c>
      <c r="I33" s="124">
        <v>36.194000000000003</v>
      </c>
      <c r="J33" s="124">
        <v>27.47</v>
      </c>
      <c r="K33" s="124">
        <v>19.713999999999999</v>
      </c>
      <c r="L33" s="124">
        <v>32.600999999999999</v>
      </c>
      <c r="M33" s="124">
        <v>34.573999999999998</v>
      </c>
      <c r="N33" s="124">
        <v>23.834</v>
      </c>
      <c r="O33" s="124">
        <v>38.051000000000002</v>
      </c>
      <c r="P33" s="124">
        <v>19.003</v>
      </c>
      <c r="Q33" s="124">
        <v>79.930000000000007</v>
      </c>
      <c r="R33" s="124">
        <v>11.654999999999999</v>
      </c>
      <c r="S33" s="124">
        <v>35.314</v>
      </c>
      <c r="T33" s="124">
        <v>27.504000000000001</v>
      </c>
      <c r="U33" s="124">
        <v>61.351999999999997</v>
      </c>
      <c r="V33" s="124">
        <v>11.382</v>
      </c>
      <c r="W33" s="124">
        <v>18.263000000000002</v>
      </c>
      <c r="X33" s="124">
        <v>4.82</v>
      </c>
      <c r="Y33" s="124">
        <v>13.125</v>
      </c>
      <c r="Z33" s="124">
        <v>16.382000000000001</v>
      </c>
      <c r="AA33" s="124">
        <v>43.441000000000003</v>
      </c>
      <c r="AB33" s="124">
        <v>16.725999999999999</v>
      </c>
      <c r="AC33" s="124">
        <v>19.356000000000002</v>
      </c>
      <c r="AD33" s="124">
        <v>31.568999999999999</v>
      </c>
      <c r="AE33" s="124">
        <v>16.283000000000001</v>
      </c>
      <c r="AF33" s="124">
        <v>17.241</v>
      </c>
      <c r="AG33" s="124">
        <v>27.347000000000001</v>
      </c>
      <c r="AH33" s="125">
        <v>12.641999999999999</v>
      </c>
      <c r="AI33" s="173">
        <v>10.135</v>
      </c>
      <c r="AJ33" s="173">
        <v>20.193000000000001</v>
      </c>
      <c r="AK33" s="173">
        <v>29.24</v>
      </c>
      <c r="AL33" s="173">
        <v>25.669</v>
      </c>
      <c r="AM33" s="173">
        <v>36.984999999999999</v>
      </c>
      <c r="AN33" s="173"/>
      <c r="AO33" s="173"/>
      <c r="AP33" s="173"/>
      <c r="AQ33" s="173"/>
      <c r="AR33" s="173"/>
      <c r="AS33" s="173"/>
      <c r="AT33" s="173"/>
      <c r="AU33" s="173"/>
      <c r="AV33" s="173"/>
      <c r="AW33" s="173"/>
      <c r="AX33" s="173"/>
      <c r="AY33" s="173"/>
    </row>
    <row r="34" spans="1:51" ht="14.45" customHeight="1" x14ac:dyDescent="0.25">
      <c r="A34" s="190">
        <v>44044</v>
      </c>
      <c r="B34" s="163"/>
      <c r="C34" s="163"/>
      <c r="D34" s="166">
        <v>19.8</v>
      </c>
      <c r="E34" s="124">
        <v>25.582000000000001</v>
      </c>
      <c r="F34" s="124">
        <v>27.707000000000001</v>
      </c>
      <c r="G34" s="124">
        <v>17.073</v>
      </c>
      <c r="H34" s="124">
        <v>23.943999999999999</v>
      </c>
      <c r="I34" s="124">
        <v>20.797000000000001</v>
      </c>
      <c r="J34" s="124">
        <v>33.317999999999998</v>
      </c>
      <c r="K34" s="124">
        <v>17.905999999999999</v>
      </c>
      <c r="L34" s="124">
        <v>23.33</v>
      </c>
      <c r="M34" s="124">
        <v>18.184000000000001</v>
      </c>
      <c r="N34" s="124">
        <v>19.157</v>
      </c>
      <c r="O34" s="124">
        <v>19.786999999999999</v>
      </c>
      <c r="P34" s="124">
        <v>13.441000000000001</v>
      </c>
      <c r="Q34" s="124">
        <v>27.061</v>
      </c>
      <c r="R34" s="124">
        <v>9.2639999999999993</v>
      </c>
      <c r="S34" s="124">
        <v>26.727</v>
      </c>
      <c r="T34" s="124">
        <v>15.315</v>
      </c>
      <c r="U34" s="124">
        <v>50.914999999999999</v>
      </c>
      <c r="V34" s="124">
        <v>10.055999999999999</v>
      </c>
      <c r="W34" s="124">
        <v>23.71</v>
      </c>
      <c r="X34" s="124">
        <v>3.7639999999999998</v>
      </c>
      <c r="Y34" s="124">
        <v>10.340999999999999</v>
      </c>
      <c r="Z34" s="124">
        <v>10.132</v>
      </c>
      <c r="AA34" s="124">
        <v>22.751999999999999</v>
      </c>
      <c r="AB34" s="124">
        <v>13.558999999999999</v>
      </c>
      <c r="AC34" s="124">
        <v>26.597999999999999</v>
      </c>
      <c r="AD34" s="124">
        <v>15.132</v>
      </c>
      <c r="AE34" s="124">
        <v>9.6920000000000002</v>
      </c>
      <c r="AF34" s="124">
        <v>14.236000000000001</v>
      </c>
      <c r="AG34" s="124">
        <v>13.179</v>
      </c>
      <c r="AH34" s="125">
        <v>7.7960000000000003</v>
      </c>
      <c r="AI34" s="173">
        <v>10.244</v>
      </c>
      <c r="AJ34" s="173">
        <v>15</v>
      </c>
      <c r="AK34" s="173">
        <v>13.215</v>
      </c>
      <c r="AL34" s="173">
        <v>15.39</v>
      </c>
      <c r="AM34" s="173">
        <v>32.316000000000003</v>
      </c>
      <c r="AN34" s="173"/>
      <c r="AO34" s="173"/>
      <c r="AP34" s="173"/>
      <c r="AQ34" s="173"/>
      <c r="AR34" s="173"/>
      <c r="AS34" s="173"/>
      <c r="AT34" s="173"/>
      <c r="AU34" s="173"/>
      <c r="AV34" s="173"/>
      <c r="AW34" s="173"/>
      <c r="AX34" s="173"/>
      <c r="AY34" s="173"/>
    </row>
    <row r="35" spans="1:51" ht="14.45" customHeight="1" x14ac:dyDescent="0.25">
      <c r="A35" s="190">
        <v>44075</v>
      </c>
      <c r="B35" s="163"/>
      <c r="C35" s="163"/>
      <c r="D35" s="166">
        <v>17.47</v>
      </c>
      <c r="E35" s="124">
        <v>12.895</v>
      </c>
      <c r="F35" s="124">
        <v>20.408999999999999</v>
      </c>
      <c r="G35" s="124">
        <v>19.571000000000002</v>
      </c>
      <c r="H35" s="124">
        <v>24.364999999999998</v>
      </c>
      <c r="I35" s="124">
        <v>12.702</v>
      </c>
      <c r="J35" s="124">
        <v>22.602</v>
      </c>
      <c r="K35" s="124">
        <v>10.071999999999999</v>
      </c>
      <c r="L35" s="124">
        <v>17.829999999999998</v>
      </c>
      <c r="M35" s="124">
        <v>32.984000000000002</v>
      </c>
      <c r="N35" s="124">
        <v>15.241</v>
      </c>
      <c r="O35" s="124">
        <v>17.635999999999999</v>
      </c>
      <c r="P35" s="124">
        <v>14.973000000000001</v>
      </c>
      <c r="Q35" s="124">
        <v>16.609000000000002</v>
      </c>
      <c r="R35" s="124">
        <v>8.92</v>
      </c>
      <c r="S35" s="124">
        <v>33.576000000000001</v>
      </c>
      <c r="T35" s="124">
        <v>12.782999999999999</v>
      </c>
      <c r="U35" s="124">
        <v>32.581000000000003</v>
      </c>
      <c r="V35" s="124">
        <v>7.8410000000000002</v>
      </c>
      <c r="W35" s="124">
        <v>11.154999999999999</v>
      </c>
      <c r="X35" s="124">
        <v>7.6</v>
      </c>
      <c r="Y35" s="124">
        <v>14.319000000000001</v>
      </c>
      <c r="Z35" s="124">
        <v>14.217000000000001</v>
      </c>
      <c r="AA35" s="124">
        <v>17.016999999999999</v>
      </c>
      <c r="AB35" s="124">
        <v>12.907</v>
      </c>
      <c r="AC35" s="124">
        <v>16.841000000000001</v>
      </c>
      <c r="AD35" s="124">
        <v>15.374000000000001</v>
      </c>
      <c r="AE35" s="124">
        <v>8.7949999999999999</v>
      </c>
      <c r="AF35" s="124">
        <v>9.9589999999999996</v>
      </c>
      <c r="AG35" s="124">
        <v>10.147</v>
      </c>
      <c r="AH35" s="125">
        <v>6.1239999999999997</v>
      </c>
      <c r="AI35" s="173">
        <v>24.166</v>
      </c>
      <c r="AJ35" s="173">
        <v>14.66</v>
      </c>
      <c r="AK35" s="173">
        <v>10.561</v>
      </c>
      <c r="AL35" s="173">
        <v>8.3490000000000002</v>
      </c>
      <c r="AM35" s="173">
        <v>32.192</v>
      </c>
      <c r="AN35" s="173"/>
      <c r="AO35" s="173"/>
      <c r="AP35" s="173"/>
      <c r="AQ35" s="173"/>
      <c r="AR35" s="173"/>
      <c r="AS35" s="173"/>
      <c r="AT35" s="173"/>
      <c r="AU35" s="173"/>
      <c r="AV35" s="173"/>
      <c r="AW35" s="173"/>
      <c r="AX35" s="173"/>
      <c r="AY35" s="173"/>
    </row>
    <row r="36" spans="1:51" ht="15" x14ac:dyDescent="0.25">
      <c r="A36" s="190">
        <v>44105</v>
      </c>
      <c r="B36" s="163"/>
      <c r="C36" s="163"/>
      <c r="D36" s="164">
        <v>15.64</v>
      </c>
      <c r="E36" s="124">
        <v>17.172000000000001</v>
      </c>
      <c r="F36" s="124">
        <v>15.209</v>
      </c>
      <c r="G36" s="124">
        <v>21.885000000000002</v>
      </c>
      <c r="H36" s="124">
        <v>25.791</v>
      </c>
      <c r="I36" s="124">
        <v>10.669</v>
      </c>
      <c r="J36" s="124">
        <v>17.113</v>
      </c>
      <c r="K36" s="124">
        <v>11.404999999999999</v>
      </c>
      <c r="L36" s="124">
        <v>18.629000000000001</v>
      </c>
      <c r="M36" s="124">
        <v>12.573</v>
      </c>
      <c r="N36" s="124">
        <v>9.2850000000000001</v>
      </c>
      <c r="O36" s="124">
        <v>11.374000000000001</v>
      </c>
      <c r="P36" s="124">
        <v>9.6240000000000006</v>
      </c>
      <c r="Q36" s="124">
        <v>11.71</v>
      </c>
      <c r="R36" s="124">
        <v>9.6630000000000003</v>
      </c>
      <c r="S36" s="124">
        <v>23.097000000000001</v>
      </c>
      <c r="T36" s="124">
        <v>9.8989999999999991</v>
      </c>
      <c r="U36" s="124">
        <v>13.462</v>
      </c>
      <c r="V36" s="124">
        <v>7.8929999999999998</v>
      </c>
      <c r="W36" s="124">
        <v>8.3780000000000001</v>
      </c>
      <c r="X36" s="124">
        <v>5.5670000000000002</v>
      </c>
      <c r="Y36" s="124">
        <v>8.61</v>
      </c>
      <c r="Z36" s="124">
        <v>13.420999999999999</v>
      </c>
      <c r="AA36" s="124">
        <v>23.02</v>
      </c>
      <c r="AB36" s="124">
        <v>37.264000000000003</v>
      </c>
      <c r="AC36" s="124">
        <v>13.186999999999999</v>
      </c>
      <c r="AD36" s="124">
        <v>10.76</v>
      </c>
      <c r="AE36" s="125">
        <v>8.3190000000000008</v>
      </c>
      <c r="AF36" s="124">
        <v>11.042999999999999</v>
      </c>
      <c r="AG36" s="124">
        <v>12.285</v>
      </c>
      <c r="AH36" s="124">
        <v>5.3159999999999998</v>
      </c>
      <c r="AI36" s="173">
        <v>13.92</v>
      </c>
      <c r="AJ36" s="173">
        <v>19.946000000000002</v>
      </c>
      <c r="AK36" s="173">
        <v>7.5540000000000003</v>
      </c>
      <c r="AL36" s="173">
        <v>16.375</v>
      </c>
      <c r="AM36" s="173">
        <v>18.347999999999999</v>
      </c>
      <c r="AN36" s="173"/>
      <c r="AO36" s="173"/>
      <c r="AP36" s="173"/>
      <c r="AQ36" s="173"/>
      <c r="AR36" s="173"/>
      <c r="AS36" s="173"/>
      <c r="AT36" s="173"/>
      <c r="AU36" s="173"/>
      <c r="AV36" s="173"/>
      <c r="AW36" s="173"/>
      <c r="AX36" s="173"/>
      <c r="AY36" s="173"/>
    </row>
    <row r="37" spans="1:51" ht="15" x14ac:dyDescent="0.25">
      <c r="A37" s="190">
        <v>44136</v>
      </c>
      <c r="B37" s="164"/>
      <c r="C37" s="164"/>
      <c r="D37" s="164">
        <v>8.7799999999999994</v>
      </c>
      <c r="E37" s="124">
        <v>8.9779999999999998</v>
      </c>
      <c r="F37" s="124">
        <v>9.5890000000000004</v>
      </c>
      <c r="G37" s="124">
        <v>12.257999999999999</v>
      </c>
      <c r="H37" s="124">
        <v>15.154999999999999</v>
      </c>
      <c r="I37" s="124">
        <v>10.028</v>
      </c>
      <c r="J37" s="124">
        <v>10.044</v>
      </c>
      <c r="K37" s="124">
        <v>6.968</v>
      </c>
      <c r="L37" s="124">
        <v>11.534000000000001</v>
      </c>
      <c r="M37" s="124">
        <v>8.2880000000000003</v>
      </c>
      <c r="N37" s="124">
        <v>7.3620000000000001</v>
      </c>
      <c r="O37" s="124">
        <v>8.4039999999999999</v>
      </c>
      <c r="P37" s="124">
        <v>7.5430000000000001</v>
      </c>
      <c r="Q37" s="124">
        <v>8.4730000000000008</v>
      </c>
      <c r="R37" s="124">
        <v>6.02</v>
      </c>
      <c r="S37" s="124">
        <v>11.221</v>
      </c>
      <c r="T37" s="124">
        <v>8.9469999999999992</v>
      </c>
      <c r="U37" s="124">
        <v>8.9640000000000004</v>
      </c>
      <c r="V37" s="124">
        <v>6.3390000000000004</v>
      </c>
      <c r="W37" s="124">
        <v>6.93</v>
      </c>
      <c r="X37" s="124">
        <v>3.5489999999999999</v>
      </c>
      <c r="Y37" s="124">
        <v>5.7750000000000004</v>
      </c>
      <c r="Z37" s="124">
        <v>9.452</v>
      </c>
      <c r="AA37" s="124">
        <v>12.913</v>
      </c>
      <c r="AB37" s="124">
        <v>14.04</v>
      </c>
      <c r="AC37" s="124">
        <v>7.6230000000000002</v>
      </c>
      <c r="AD37" s="124">
        <v>8.3260000000000005</v>
      </c>
      <c r="AE37" s="125">
        <v>6.4489999999999998</v>
      </c>
      <c r="AF37" s="124">
        <v>7.4059999999999997</v>
      </c>
      <c r="AG37" s="124">
        <v>7.8</v>
      </c>
      <c r="AH37" s="124">
        <v>4.4349999999999996</v>
      </c>
      <c r="AI37" s="173">
        <v>6.7629999999999999</v>
      </c>
      <c r="AJ37" s="173">
        <v>10.236000000000001</v>
      </c>
      <c r="AK37" s="173">
        <v>6.6479999999999997</v>
      </c>
      <c r="AL37" s="173">
        <v>7.8810000000000002</v>
      </c>
      <c r="AM37" s="173">
        <v>10.250999999999999</v>
      </c>
      <c r="AN37" s="173"/>
      <c r="AO37" s="173"/>
      <c r="AP37" s="173"/>
      <c r="AQ37" s="173"/>
      <c r="AR37" s="173"/>
      <c r="AS37" s="173"/>
      <c r="AT37" s="173"/>
      <c r="AU37" s="173"/>
      <c r="AV37" s="173"/>
      <c r="AW37" s="173"/>
      <c r="AX37" s="173"/>
      <c r="AY37" s="173"/>
    </row>
    <row r="38" spans="1:51" ht="15" x14ac:dyDescent="0.25">
      <c r="A38" s="190">
        <v>44166</v>
      </c>
      <c r="B38" s="164"/>
      <c r="C38" s="164"/>
      <c r="D38" s="164">
        <v>6.34</v>
      </c>
      <c r="E38" s="124">
        <v>7.5179999999999998</v>
      </c>
      <c r="F38" s="124">
        <v>7.907</v>
      </c>
      <c r="G38" s="124">
        <v>8.6150000000000002</v>
      </c>
      <c r="H38" s="124">
        <v>10.416</v>
      </c>
      <c r="I38" s="124">
        <v>7.569</v>
      </c>
      <c r="J38" s="124">
        <v>7.1040000000000001</v>
      </c>
      <c r="K38" s="124">
        <v>5.7480000000000002</v>
      </c>
      <c r="L38" s="124">
        <v>7.7460000000000004</v>
      </c>
      <c r="M38" s="124">
        <v>6.8979999999999997</v>
      </c>
      <c r="N38" s="124">
        <v>6.1550000000000002</v>
      </c>
      <c r="O38" s="124">
        <v>7.109</v>
      </c>
      <c r="P38" s="124">
        <v>5.9950000000000001</v>
      </c>
      <c r="Q38" s="124">
        <v>7.4080000000000004</v>
      </c>
      <c r="R38" s="124">
        <v>5.0030000000000001</v>
      </c>
      <c r="S38" s="124">
        <v>8.3520000000000003</v>
      </c>
      <c r="T38" s="124">
        <v>7.2809999999999997</v>
      </c>
      <c r="U38" s="124">
        <v>7.6580000000000004</v>
      </c>
      <c r="V38" s="124">
        <v>4.8380000000000001</v>
      </c>
      <c r="W38" s="124">
        <v>6.0380000000000003</v>
      </c>
      <c r="X38" s="124">
        <v>2.839</v>
      </c>
      <c r="Y38" s="124">
        <v>4.84</v>
      </c>
      <c r="Z38" s="124">
        <v>6.6429999999999998</v>
      </c>
      <c r="AA38" s="124">
        <v>8.4949999999999992</v>
      </c>
      <c r="AB38" s="124">
        <v>7.9740000000000002</v>
      </c>
      <c r="AC38" s="124">
        <v>6.444</v>
      </c>
      <c r="AD38" s="124">
        <v>6.7359999999999998</v>
      </c>
      <c r="AE38" s="125">
        <v>5.2</v>
      </c>
      <c r="AF38" s="124">
        <v>5.415</v>
      </c>
      <c r="AG38" s="124">
        <v>6.2569999999999997</v>
      </c>
      <c r="AH38" s="124">
        <v>4.0129999999999999</v>
      </c>
      <c r="AI38" s="173">
        <v>5.0430000000000001</v>
      </c>
      <c r="AJ38" s="173">
        <v>6.9089999999999998</v>
      </c>
      <c r="AK38" s="173">
        <v>5.8230000000000004</v>
      </c>
      <c r="AL38" s="173">
        <v>5.5229999999999997</v>
      </c>
      <c r="AM38" s="173">
        <v>7.7850000000000001</v>
      </c>
      <c r="AN38" s="173"/>
      <c r="AO38" s="173"/>
      <c r="AP38" s="173"/>
      <c r="AQ38" s="173"/>
      <c r="AR38" s="173"/>
      <c r="AS38" s="173"/>
      <c r="AT38" s="173"/>
      <c r="AU38" s="173"/>
      <c r="AV38" s="173"/>
      <c r="AW38" s="173"/>
      <c r="AX38" s="173"/>
      <c r="AY38" s="173"/>
    </row>
    <row r="39" spans="1:51" ht="15" x14ac:dyDescent="0.25">
      <c r="A39" s="190">
        <v>44197</v>
      </c>
      <c r="B39" s="164"/>
      <c r="C39" s="164"/>
      <c r="D39" s="164">
        <v>5.39</v>
      </c>
      <c r="E39" s="124">
        <v>6.407</v>
      </c>
      <c r="F39" s="124">
        <v>6.7569999999999997</v>
      </c>
      <c r="G39" s="124">
        <v>7.1449999999999996</v>
      </c>
      <c r="H39" s="124">
        <v>7.5990000000000002</v>
      </c>
      <c r="I39" s="124">
        <v>6.1769999999999996</v>
      </c>
      <c r="J39" s="124">
        <v>5.7720000000000002</v>
      </c>
      <c r="K39" s="124">
        <v>4.87</v>
      </c>
      <c r="L39" s="124">
        <v>5.9340000000000002</v>
      </c>
      <c r="M39" s="124">
        <v>5.8159999999999998</v>
      </c>
      <c r="N39" s="124">
        <v>5.2169999999999996</v>
      </c>
      <c r="O39" s="124">
        <v>6.13</v>
      </c>
      <c r="P39" s="124">
        <v>5.0890000000000004</v>
      </c>
      <c r="Q39" s="124">
        <v>6.3710000000000004</v>
      </c>
      <c r="R39" s="124">
        <v>4.0830000000000002</v>
      </c>
      <c r="S39" s="124">
        <v>6.9690000000000003</v>
      </c>
      <c r="T39" s="124">
        <v>5.59</v>
      </c>
      <c r="U39" s="124">
        <v>6.5640000000000001</v>
      </c>
      <c r="V39" s="124">
        <v>4.069</v>
      </c>
      <c r="W39" s="124">
        <v>5.1849999999999996</v>
      </c>
      <c r="X39" s="124">
        <v>2.41</v>
      </c>
      <c r="Y39" s="124">
        <v>3.944</v>
      </c>
      <c r="Z39" s="124">
        <v>6.194</v>
      </c>
      <c r="AA39" s="124">
        <v>6.8949999999999996</v>
      </c>
      <c r="AB39" s="124">
        <v>6.0979999999999999</v>
      </c>
      <c r="AC39" s="124">
        <v>5.2249999999999996</v>
      </c>
      <c r="AD39" s="124">
        <v>5.7140000000000004</v>
      </c>
      <c r="AE39" s="125">
        <v>4.3979999999999997</v>
      </c>
      <c r="AF39" s="124">
        <v>4.492</v>
      </c>
      <c r="AG39" s="124">
        <v>5.2629999999999999</v>
      </c>
      <c r="AH39" s="124">
        <v>3.444</v>
      </c>
      <c r="AI39" s="173">
        <v>4.1449999999999996</v>
      </c>
      <c r="AJ39" s="173">
        <v>5.6589999999999998</v>
      </c>
      <c r="AK39" s="173">
        <v>5.0880000000000001</v>
      </c>
      <c r="AL39" s="173">
        <v>4.4610000000000003</v>
      </c>
      <c r="AM39" s="173">
        <v>6.4720000000000004</v>
      </c>
      <c r="AN39" s="173"/>
      <c r="AO39" s="173"/>
      <c r="AP39" s="173"/>
      <c r="AQ39" s="173"/>
      <c r="AR39" s="173"/>
      <c r="AS39" s="173"/>
      <c r="AT39" s="173"/>
      <c r="AU39" s="173"/>
      <c r="AV39" s="173"/>
      <c r="AW39" s="173"/>
      <c r="AX39" s="173"/>
      <c r="AY39" s="173"/>
    </row>
    <row r="40" spans="1:51" ht="15" x14ac:dyDescent="0.25">
      <c r="A40" s="190">
        <v>44228</v>
      </c>
      <c r="B40" s="164"/>
      <c r="C40" s="164"/>
      <c r="D40" s="164">
        <v>4.74</v>
      </c>
      <c r="E40" s="124">
        <v>5.0629999999999997</v>
      </c>
      <c r="F40" s="124">
        <v>5.24</v>
      </c>
      <c r="G40" s="124">
        <v>6.4820000000000002</v>
      </c>
      <c r="H40" s="124">
        <v>8.4779999999999998</v>
      </c>
      <c r="I40" s="124">
        <v>4.8520000000000003</v>
      </c>
      <c r="J40" s="124">
        <v>4.5170000000000003</v>
      </c>
      <c r="K40" s="124">
        <v>3.8210000000000002</v>
      </c>
      <c r="L40" s="124">
        <v>4.7859999999999996</v>
      </c>
      <c r="M40" s="124">
        <v>4.6779999999999999</v>
      </c>
      <c r="N40" s="124">
        <v>4.08</v>
      </c>
      <c r="O40" s="124">
        <v>4.8540000000000001</v>
      </c>
      <c r="P40" s="124">
        <v>4.7960000000000003</v>
      </c>
      <c r="Q40" s="124">
        <v>6.1509999999999998</v>
      </c>
      <c r="R40" s="124">
        <v>3.1739999999999999</v>
      </c>
      <c r="S40" s="124">
        <v>5.4859999999999998</v>
      </c>
      <c r="T40" s="124">
        <v>4.9180000000000001</v>
      </c>
      <c r="U40" s="124">
        <v>5.4240000000000004</v>
      </c>
      <c r="V40" s="124">
        <v>3.2130000000000001</v>
      </c>
      <c r="W40" s="124">
        <v>4.1059999999999999</v>
      </c>
      <c r="X40" s="124">
        <v>2.218</v>
      </c>
      <c r="Y40" s="124">
        <v>3.1379999999999999</v>
      </c>
      <c r="Z40" s="124">
        <v>5.226</v>
      </c>
      <c r="AA40" s="124">
        <v>5.4640000000000004</v>
      </c>
      <c r="AB40" s="124">
        <v>5.085</v>
      </c>
      <c r="AC40" s="124">
        <v>4.0419999999999998</v>
      </c>
      <c r="AD40" s="124">
        <v>4.7430000000000003</v>
      </c>
      <c r="AE40" s="125">
        <v>3.431</v>
      </c>
      <c r="AF40" s="124">
        <v>3.5640000000000001</v>
      </c>
      <c r="AG40" s="124">
        <v>4.0090000000000003</v>
      </c>
      <c r="AH40" s="124">
        <v>2.8439999999999999</v>
      </c>
      <c r="AI40" s="173">
        <v>3.7</v>
      </c>
      <c r="AJ40" s="173">
        <v>5.7220000000000004</v>
      </c>
      <c r="AK40" s="173">
        <v>4.109</v>
      </c>
      <c r="AL40" s="173">
        <v>3.45</v>
      </c>
      <c r="AM40" s="173">
        <v>5.0979999999999999</v>
      </c>
      <c r="AN40" s="173"/>
      <c r="AO40" s="173"/>
      <c r="AP40" s="173"/>
      <c r="AQ40" s="173"/>
      <c r="AR40" s="173"/>
      <c r="AS40" s="173"/>
      <c r="AT40" s="173"/>
      <c r="AU40" s="173"/>
      <c r="AV40" s="173"/>
      <c r="AW40" s="173"/>
      <c r="AX40" s="173"/>
      <c r="AY40" s="173"/>
    </row>
    <row r="41" spans="1:51" ht="15" x14ac:dyDescent="0.25">
      <c r="A41" s="190">
        <v>44256</v>
      </c>
      <c r="B41" s="164"/>
      <c r="C41" s="164"/>
      <c r="D41" s="164">
        <v>8.6</v>
      </c>
      <c r="E41" s="124">
        <v>6.4409999999999998</v>
      </c>
      <c r="F41" s="124">
        <v>14.327999999999999</v>
      </c>
      <c r="G41" s="124">
        <v>14.991</v>
      </c>
      <c r="H41" s="124">
        <v>12.246</v>
      </c>
      <c r="I41" s="124">
        <v>6.1849999999999996</v>
      </c>
      <c r="J41" s="124">
        <v>11.452</v>
      </c>
      <c r="K41" s="124">
        <v>5.7130000000000001</v>
      </c>
      <c r="L41" s="124">
        <v>5.1289999999999996</v>
      </c>
      <c r="M41" s="124">
        <v>6.3579999999999997</v>
      </c>
      <c r="N41" s="124">
        <v>6.7809999999999997</v>
      </c>
      <c r="O41" s="124">
        <v>7.702</v>
      </c>
      <c r="P41" s="124">
        <v>13.564</v>
      </c>
      <c r="Q41" s="124">
        <v>6.98</v>
      </c>
      <c r="R41" s="124">
        <v>13.260999999999999</v>
      </c>
      <c r="S41" s="124">
        <v>8.1590000000000007</v>
      </c>
      <c r="T41" s="124">
        <v>7.4260000000000002</v>
      </c>
      <c r="U41" s="124">
        <v>6.64</v>
      </c>
      <c r="V41" s="124">
        <v>5.9870000000000001</v>
      </c>
      <c r="W41" s="124">
        <v>4.7779999999999996</v>
      </c>
      <c r="X41" s="124">
        <v>3.8450000000000002</v>
      </c>
      <c r="Y41" s="124">
        <v>10.894</v>
      </c>
      <c r="Z41" s="124">
        <v>11.1</v>
      </c>
      <c r="AA41" s="124">
        <v>6.6989999999999998</v>
      </c>
      <c r="AB41" s="124">
        <v>17.268000000000001</v>
      </c>
      <c r="AC41" s="124">
        <v>5.1219999999999999</v>
      </c>
      <c r="AD41" s="124">
        <v>7.5430000000000001</v>
      </c>
      <c r="AE41" s="125">
        <v>3.8250000000000002</v>
      </c>
      <c r="AF41" s="124">
        <v>5.6920000000000002</v>
      </c>
      <c r="AG41" s="124">
        <v>8.0190000000000001</v>
      </c>
      <c r="AH41" s="124">
        <v>3.9929999999999999</v>
      </c>
      <c r="AI41" s="173">
        <v>8.4879999999999995</v>
      </c>
      <c r="AJ41" s="173">
        <v>11.253</v>
      </c>
      <c r="AK41" s="173">
        <v>4.9539999999999997</v>
      </c>
      <c r="AL41" s="173">
        <v>4.1900000000000004</v>
      </c>
      <c r="AM41" s="173">
        <v>6.9089999999999998</v>
      </c>
      <c r="AN41" s="173"/>
      <c r="AO41" s="173"/>
      <c r="AP41" s="173"/>
      <c r="AQ41" s="173"/>
      <c r="AR41" s="173"/>
      <c r="AS41" s="173"/>
      <c r="AT41" s="173"/>
      <c r="AU41" s="173"/>
      <c r="AV41" s="173"/>
      <c r="AW41" s="173"/>
      <c r="AX41" s="173"/>
      <c r="AY41" s="173"/>
    </row>
    <row r="42" spans="1:51" ht="15" x14ac:dyDescent="0.25">
      <c r="A42" s="190">
        <v>44287</v>
      </c>
      <c r="B42" s="164"/>
      <c r="C42" s="164"/>
      <c r="D42" s="164">
        <v>23.32</v>
      </c>
      <c r="E42" s="124">
        <v>17.63</v>
      </c>
      <c r="F42" s="124">
        <v>36.523000000000003</v>
      </c>
      <c r="G42" s="124">
        <v>37.442</v>
      </c>
      <c r="H42" s="124">
        <v>37.875</v>
      </c>
      <c r="I42" s="124">
        <v>15.108000000000001</v>
      </c>
      <c r="J42" s="124">
        <v>42.643999999999998</v>
      </c>
      <c r="K42" s="124">
        <v>17.068999999999999</v>
      </c>
      <c r="L42" s="124">
        <v>16.838999999999999</v>
      </c>
      <c r="M42" s="124">
        <v>33.186</v>
      </c>
      <c r="N42" s="124">
        <v>27.457999999999998</v>
      </c>
      <c r="O42" s="124">
        <v>23.303999999999998</v>
      </c>
      <c r="P42" s="124">
        <v>21.503</v>
      </c>
      <c r="Q42" s="124">
        <v>11.561</v>
      </c>
      <c r="R42" s="124">
        <v>25.454000000000001</v>
      </c>
      <c r="S42" s="124">
        <v>19.318000000000001</v>
      </c>
      <c r="T42" s="124">
        <v>12.007</v>
      </c>
      <c r="U42" s="124">
        <v>22.841000000000001</v>
      </c>
      <c r="V42" s="124">
        <v>24.524000000000001</v>
      </c>
      <c r="W42" s="124">
        <v>8.9120000000000008</v>
      </c>
      <c r="X42" s="124">
        <v>8.5670000000000002</v>
      </c>
      <c r="Y42" s="124">
        <v>37.518999999999998</v>
      </c>
      <c r="Z42" s="124">
        <v>33.85</v>
      </c>
      <c r="AA42" s="124">
        <v>22.727</v>
      </c>
      <c r="AB42" s="124">
        <v>25.236999999999998</v>
      </c>
      <c r="AC42" s="124">
        <v>20.695</v>
      </c>
      <c r="AD42" s="124">
        <v>14.051</v>
      </c>
      <c r="AE42" s="125">
        <v>12.664</v>
      </c>
      <c r="AF42" s="124">
        <v>15.191000000000001</v>
      </c>
      <c r="AG42" s="124">
        <v>25.597000000000001</v>
      </c>
      <c r="AH42" s="124">
        <v>7.4880000000000004</v>
      </c>
      <c r="AI42" s="173">
        <v>19.065999999999999</v>
      </c>
      <c r="AJ42" s="173">
        <v>14.968999999999999</v>
      </c>
      <c r="AK42" s="173">
        <v>13.882999999999999</v>
      </c>
      <c r="AL42" s="173">
        <v>9.8049999999999997</v>
      </c>
      <c r="AM42" s="173">
        <v>15.56</v>
      </c>
      <c r="AN42" s="173"/>
      <c r="AO42" s="173"/>
      <c r="AP42" s="173"/>
      <c r="AQ42" s="173"/>
      <c r="AR42" s="173"/>
      <c r="AS42" s="173"/>
      <c r="AT42" s="173"/>
      <c r="AU42" s="173"/>
      <c r="AV42" s="173"/>
      <c r="AW42" s="173"/>
      <c r="AX42" s="173"/>
      <c r="AY42" s="173"/>
    </row>
    <row r="43" spans="1:51" ht="15" x14ac:dyDescent="0.25">
      <c r="A43" s="190">
        <v>44317</v>
      </c>
      <c r="B43" s="164"/>
      <c r="C43" s="164"/>
      <c r="D43" s="164">
        <v>71.430000000000007</v>
      </c>
      <c r="E43" s="124">
        <v>96.77</v>
      </c>
      <c r="F43" s="124">
        <v>102.196</v>
      </c>
      <c r="G43" s="124">
        <v>83.256</v>
      </c>
      <c r="H43" s="124">
        <v>104.208</v>
      </c>
      <c r="I43" s="124">
        <v>43.343000000000004</v>
      </c>
      <c r="J43" s="124">
        <v>69.572999999999993</v>
      </c>
      <c r="K43" s="124">
        <v>56.478000000000002</v>
      </c>
      <c r="L43" s="124">
        <v>57.411000000000001</v>
      </c>
      <c r="M43" s="124">
        <v>84.417000000000002</v>
      </c>
      <c r="N43" s="124">
        <v>90.715000000000003</v>
      </c>
      <c r="O43" s="124">
        <v>74.802999999999997</v>
      </c>
      <c r="P43" s="124">
        <v>59.018000000000001</v>
      </c>
      <c r="Q43" s="124">
        <v>57.161999999999999</v>
      </c>
      <c r="R43" s="124">
        <v>94.314999999999998</v>
      </c>
      <c r="S43" s="124">
        <v>69.686999999999998</v>
      </c>
      <c r="T43" s="124">
        <v>61.4</v>
      </c>
      <c r="U43" s="124">
        <v>58.484000000000002</v>
      </c>
      <c r="V43" s="124">
        <v>111.684</v>
      </c>
      <c r="W43" s="124">
        <v>17.187000000000001</v>
      </c>
      <c r="X43" s="124">
        <v>44.783999999999999</v>
      </c>
      <c r="Y43" s="124">
        <v>89.259</v>
      </c>
      <c r="Z43" s="124">
        <v>108.67400000000001</v>
      </c>
      <c r="AA43" s="124">
        <v>56.973999999999997</v>
      </c>
      <c r="AB43" s="124">
        <v>76.849000000000004</v>
      </c>
      <c r="AC43" s="124">
        <v>80.084999999999994</v>
      </c>
      <c r="AD43" s="124">
        <v>89.388999999999996</v>
      </c>
      <c r="AE43" s="125">
        <v>36.279000000000003</v>
      </c>
      <c r="AF43" s="124">
        <v>46.543999999999997</v>
      </c>
      <c r="AG43" s="124">
        <v>55.276000000000003</v>
      </c>
      <c r="AH43" s="124">
        <v>20.917000000000002</v>
      </c>
      <c r="AI43" s="173">
        <v>56.048999999999999</v>
      </c>
      <c r="AJ43" s="173">
        <v>46.286999999999999</v>
      </c>
      <c r="AK43" s="173">
        <v>42.536000000000001</v>
      </c>
      <c r="AL43" s="173">
        <v>56.69</v>
      </c>
      <c r="AM43" s="173">
        <v>61.201000000000001</v>
      </c>
      <c r="AN43" s="173"/>
      <c r="AO43" s="173"/>
      <c r="AP43" s="173"/>
      <c r="AQ43" s="173"/>
      <c r="AR43" s="173"/>
      <c r="AS43" s="173"/>
      <c r="AT43" s="173"/>
      <c r="AU43" s="173"/>
      <c r="AV43" s="173"/>
      <c r="AW43" s="173"/>
      <c r="AX43" s="173"/>
      <c r="AY43" s="173"/>
    </row>
    <row r="44" spans="1:51" ht="15" x14ac:dyDescent="0.25">
      <c r="A44" s="190">
        <v>44348</v>
      </c>
      <c r="B44" s="164"/>
      <c r="C44" s="164"/>
      <c r="D44" s="164">
        <v>70.349999999999994</v>
      </c>
      <c r="E44" s="124">
        <v>109.4</v>
      </c>
      <c r="F44" s="124">
        <v>153.99100000000001</v>
      </c>
      <c r="G44" s="124">
        <v>130.85499999999999</v>
      </c>
      <c r="H44" s="124">
        <v>125.444</v>
      </c>
      <c r="I44" s="124">
        <v>78.284000000000006</v>
      </c>
      <c r="J44" s="124">
        <v>53.119</v>
      </c>
      <c r="K44" s="124">
        <v>67.658000000000001</v>
      </c>
      <c r="L44" s="124">
        <v>94.05</v>
      </c>
      <c r="M44" s="124">
        <v>54.469000000000001</v>
      </c>
      <c r="N44" s="124">
        <v>122.111</v>
      </c>
      <c r="O44" s="124">
        <v>65.183999999999997</v>
      </c>
      <c r="P44" s="124">
        <v>131.911</v>
      </c>
      <c r="Q44" s="124">
        <v>28.661000000000001</v>
      </c>
      <c r="R44" s="124">
        <v>137.16</v>
      </c>
      <c r="S44" s="124">
        <v>61.087000000000003</v>
      </c>
      <c r="T44" s="124">
        <v>111.654</v>
      </c>
      <c r="U44" s="124">
        <v>29.783000000000001</v>
      </c>
      <c r="V44" s="124">
        <v>60.109000000000002</v>
      </c>
      <c r="W44" s="124">
        <v>9.0860000000000003</v>
      </c>
      <c r="X44" s="124">
        <v>40.609000000000002</v>
      </c>
      <c r="Y44" s="124">
        <v>47.718000000000004</v>
      </c>
      <c r="Z44" s="124">
        <v>128.72900000000001</v>
      </c>
      <c r="AA44" s="124">
        <v>30.274999999999999</v>
      </c>
      <c r="AB44" s="124">
        <v>50.703000000000003</v>
      </c>
      <c r="AC44" s="124">
        <v>103.78400000000001</v>
      </c>
      <c r="AD44" s="124">
        <v>48.024000000000001</v>
      </c>
      <c r="AE44" s="125">
        <v>61.186</v>
      </c>
      <c r="AF44" s="124">
        <v>92.334000000000003</v>
      </c>
      <c r="AG44" s="124">
        <v>29.393999999999998</v>
      </c>
      <c r="AH44" s="124">
        <v>28.914000000000001</v>
      </c>
      <c r="AI44" s="173">
        <v>72.894999999999996</v>
      </c>
      <c r="AJ44" s="173">
        <v>88.081000000000003</v>
      </c>
      <c r="AK44" s="173">
        <v>47.750999999999998</v>
      </c>
      <c r="AL44" s="173">
        <v>90.819000000000003</v>
      </c>
      <c r="AM44" s="173">
        <v>128.40899999999999</v>
      </c>
      <c r="AN44" s="173"/>
      <c r="AO44" s="173"/>
      <c r="AP44" s="173"/>
      <c r="AQ44" s="173"/>
      <c r="AR44" s="173"/>
      <c r="AS44" s="173"/>
      <c r="AT44" s="173"/>
      <c r="AU44" s="173"/>
      <c r="AV44" s="173"/>
      <c r="AW44" s="173"/>
      <c r="AX44" s="173"/>
      <c r="AY44" s="173"/>
    </row>
    <row r="45" spans="1:51" ht="15" x14ac:dyDescent="0.25">
      <c r="A45" s="190">
        <v>44378</v>
      </c>
      <c r="B45" s="164"/>
      <c r="C45" s="164"/>
      <c r="D45" s="164">
        <v>29.01</v>
      </c>
      <c r="E45" s="124">
        <v>38.567999999999998</v>
      </c>
      <c r="F45" s="124">
        <v>42.085999999999999</v>
      </c>
      <c r="G45" s="124">
        <v>59.226999999999997</v>
      </c>
      <c r="H45" s="124">
        <v>38.116999999999997</v>
      </c>
      <c r="I45" s="124">
        <v>27.460999999999999</v>
      </c>
      <c r="J45" s="124">
        <v>19.72</v>
      </c>
      <c r="K45" s="124">
        <v>32.64</v>
      </c>
      <c r="L45" s="124">
        <v>35.677999999999997</v>
      </c>
      <c r="M45" s="124">
        <v>23.824999999999999</v>
      </c>
      <c r="N45" s="124">
        <v>38.052</v>
      </c>
      <c r="O45" s="124">
        <v>18.997</v>
      </c>
      <c r="P45" s="124">
        <v>82.709000000000003</v>
      </c>
      <c r="Q45" s="124">
        <v>11.656000000000001</v>
      </c>
      <c r="R45" s="124">
        <v>35.317</v>
      </c>
      <c r="S45" s="124">
        <v>27.498000000000001</v>
      </c>
      <c r="T45" s="124">
        <v>62.985999999999997</v>
      </c>
      <c r="U45" s="124">
        <v>11.39</v>
      </c>
      <c r="V45" s="124">
        <v>18.28</v>
      </c>
      <c r="W45" s="124">
        <v>4.8239999999999998</v>
      </c>
      <c r="X45" s="124">
        <v>13.313000000000001</v>
      </c>
      <c r="Y45" s="124">
        <v>16.381</v>
      </c>
      <c r="Z45" s="124">
        <v>43.441000000000003</v>
      </c>
      <c r="AA45" s="124">
        <v>16.724</v>
      </c>
      <c r="AB45" s="124">
        <v>19.591000000000001</v>
      </c>
      <c r="AC45" s="124">
        <v>31.571000000000002</v>
      </c>
      <c r="AD45" s="124">
        <v>16.286000000000001</v>
      </c>
      <c r="AE45" s="125">
        <v>17.335999999999999</v>
      </c>
      <c r="AF45" s="124">
        <v>28.2</v>
      </c>
      <c r="AG45" s="124">
        <v>12.673</v>
      </c>
      <c r="AH45" s="124">
        <v>10.221</v>
      </c>
      <c r="AI45" s="173">
        <v>20.239999999999998</v>
      </c>
      <c r="AJ45" s="173">
        <v>29.948</v>
      </c>
      <c r="AK45" s="173">
        <v>25.718</v>
      </c>
      <c r="AL45" s="173">
        <v>36.997</v>
      </c>
      <c r="AM45" s="173">
        <v>66.61</v>
      </c>
      <c r="AN45" s="173"/>
      <c r="AO45" s="173"/>
      <c r="AP45" s="173"/>
      <c r="AQ45" s="173"/>
      <c r="AR45" s="173"/>
      <c r="AS45" s="173"/>
      <c r="AT45" s="173"/>
      <c r="AU45" s="173"/>
      <c r="AV45" s="173"/>
      <c r="AW45" s="173"/>
      <c r="AX45" s="173"/>
      <c r="AY45" s="173"/>
    </row>
    <row r="46" spans="1:51" ht="15" x14ac:dyDescent="0.25">
      <c r="A46" s="190">
        <v>44409</v>
      </c>
      <c r="B46" s="164"/>
      <c r="C46" s="164"/>
      <c r="D46" s="164">
        <v>19.8</v>
      </c>
      <c r="E46" s="124">
        <v>27.707999999999998</v>
      </c>
      <c r="F46" s="124">
        <v>17.074999999999999</v>
      </c>
      <c r="G46" s="124">
        <v>23.933</v>
      </c>
      <c r="H46" s="124">
        <v>20.870999999999999</v>
      </c>
      <c r="I46" s="124">
        <v>33.314999999999998</v>
      </c>
      <c r="J46" s="124">
        <v>17.928000000000001</v>
      </c>
      <c r="K46" s="124">
        <v>23.363</v>
      </c>
      <c r="L46" s="124">
        <v>18.518999999999998</v>
      </c>
      <c r="M46" s="124">
        <v>19.152000000000001</v>
      </c>
      <c r="N46" s="124">
        <v>19.79</v>
      </c>
      <c r="O46" s="124">
        <v>13.438000000000001</v>
      </c>
      <c r="P46" s="124">
        <v>27.414000000000001</v>
      </c>
      <c r="Q46" s="124">
        <v>9.266</v>
      </c>
      <c r="R46" s="124">
        <v>26.74</v>
      </c>
      <c r="S46" s="124">
        <v>15.311</v>
      </c>
      <c r="T46" s="124">
        <v>51.207999999999998</v>
      </c>
      <c r="U46" s="124">
        <v>10.065</v>
      </c>
      <c r="V46" s="124">
        <v>23.728000000000002</v>
      </c>
      <c r="W46" s="124">
        <v>3.77</v>
      </c>
      <c r="X46" s="124">
        <v>10.182</v>
      </c>
      <c r="Y46" s="124">
        <v>10.131</v>
      </c>
      <c r="Z46" s="124">
        <v>22.751999999999999</v>
      </c>
      <c r="AA46" s="124">
        <v>13.557</v>
      </c>
      <c r="AB46" s="124">
        <v>26.718</v>
      </c>
      <c r="AC46" s="124">
        <v>15.134</v>
      </c>
      <c r="AD46" s="124">
        <v>9.6959999999999997</v>
      </c>
      <c r="AE46" s="125">
        <v>14.324</v>
      </c>
      <c r="AF46" s="124">
        <v>13.461</v>
      </c>
      <c r="AG46" s="124">
        <v>7.8230000000000004</v>
      </c>
      <c r="AH46" s="124">
        <v>10.323</v>
      </c>
      <c r="AI46" s="173">
        <v>15.032999999999999</v>
      </c>
      <c r="AJ46" s="173">
        <v>13.394</v>
      </c>
      <c r="AK46" s="173">
        <v>15.433</v>
      </c>
      <c r="AL46" s="173">
        <v>32.326999999999998</v>
      </c>
      <c r="AM46" s="173">
        <v>25.547000000000001</v>
      </c>
      <c r="AN46" s="173"/>
      <c r="AO46" s="173"/>
      <c r="AP46" s="173"/>
      <c r="AQ46" s="173"/>
      <c r="AR46" s="173"/>
      <c r="AS46" s="173"/>
      <c r="AT46" s="173"/>
      <c r="AU46" s="173"/>
      <c r="AV46" s="173"/>
      <c r="AW46" s="173"/>
      <c r="AX46" s="173"/>
      <c r="AY46" s="173"/>
    </row>
    <row r="47" spans="1:51" ht="15" x14ac:dyDescent="0.25">
      <c r="A47" s="190">
        <v>44440</v>
      </c>
      <c r="B47" s="164"/>
      <c r="C47" s="164"/>
      <c r="D47" s="164">
        <v>17.47</v>
      </c>
      <c r="E47" s="124">
        <v>20.411000000000001</v>
      </c>
      <c r="F47" s="124">
        <v>19.573</v>
      </c>
      <c r="G47" s="124">
        <v>24.364000000000001</v>
      </c>
      <c r="H47" s="124">
        <v>12.907</v>
      </c>
      <c r="I47" s="124">
        <v>22.600999999999999</v>
      </c>
      <c r="J47" s="124">
        <v>10.09</v>
      </c>
      <c r="K47" s="124">
        <v>17.856000000000002</v>
      </c>
      <c r="L47" s="124">
        <v>32.960999999999999</v>
      </c>
      <c r="M47" s="124">
        <v>15.238</v>
      </c>
      <c r="N47" s="124">
        <v>17.638999999999999</v>
      </c>
      <c r="O47" s="124">
        <v>14.971</v>
      </c>
      <c r="P47" s="124">
        <v>16.527000000000001</v>
      </c>
      <c r="Q47" s="124">
        <v>8.923</v>
      </c>
      <c r="R47" s="124">
        <v>33.594999999999999</v>
      </c>
      <c r="S47" s="124">
        <v>12.779</v>
      </c>
      <c r="T47" s="124">
        <v>33.308</v>
      </c>
      <c r="U47" s="124">
        <v>7.8490000000000002</v>
      </c>
      <c r="V47" s="124">
        <v>11.167999999999999</v>
      </c>
      <c r="W47" s="124">
        <v>7.6050000000000004</v>
      </c>
      <c r="X47" s="124">
        <v>14.731</v>
      </c>
      <c r="Y47" s="124">
        <v>14.215999999999999</v>
      </c>
      <c r="Z47" s="124">
        <v>17.016999999999999</v>
      </c>
      <c r="AA47" s="124">
        <v>12.904999999999999</v>
      </c>
      <c r="AB47" s="124">
        <v>16.995000000000001</v>
      </c>
      <c r="AC47" s="124">
        <v>15.375</v>
      </c>
      <c r="AD47" s="124">
        <v>8.7989999999999995</v>
      </c>
      <c r="AE47" s="125">
        <v>10.026999999999999</v>
      </c>
      <c r="AF47" s="124">
        <v>10.189</v>
      </c>
      <c r="AG47" s="124">
        <v>6.1470000000000002</v>
      </c>
      <c r="AH47" s="124">
        <v>24.254000000000001</v>
      </c>
      <c r="AI47" s="173">
        <v>14.686</v>
      </c>
      <c r="AJ47" s="173">
        <v>10.644</v>
      </c>
      <c r="AK47" s="173">
        <v>8.3810000000000002</v>
      </c>
      <c r="AL47" s="173">
        <v>32.198</v>
      </c>
      <c r="AM47" s="173">
        <v>12.885999999999999</v>
      </c>
      <c r="AN47" s="173"/>
      <c r="AO47" s="173"/>
      <c r="AP47" s="173"/>
      <c r="AQ47" s="173"/>
      <c r="AR47" s="173"/>
      <c r="AS47" s="173"/>
      <c r="AT47" s="173"/>
      <c r="AU47" s="173"/>
      <c r="AV47" s="173"/>
      <c r="AW47" s="173"/>
      <c r="AX47" s="173"/>
      <c r="AY47" s="173"/>
    </row>
    <row r="48" spans="1:51" ht="15" x14ac:dyDescent="0.25">
      <c r="A48" s="190">
        <v>44470</v>
      </c>
      <c r="B48" s="164"/>
      <c r="C48" s="164"/>
      <c r="D48" s="164">
        <v>15.64</v>
      </c>
      <c r="E48" s="124">
        <v>15.211</v>
      </c>
      <c r="F48" s="124">
        <v>21.887</v>
      </c>
      <c r="G48" s="124">
        <v>25.795999999999999</v>
      </c>
      <c r="H48" s="124">
        <v>10.686</v>
      </c>
      <c r="I48" s="124">
        <v>17.113</v>
      </c>
      <c r="J48" s="124">
        <v>11.423</v>
      </c>
      <c r="K48" s="124">
        <v>18.651</v>
      </c>
      <c r="L48" s="124">
        <v>12.901999999999999</v>
      </c>
      <c r="M48" s="124">
        <v>9.2829999999999995</v>
      </c>
      <c r="N48" s="124">
        <v>11.375999999999999</v>
      </c>
      <c r="O48" s="124">
        <v>9.6219999999999999</v>
      </c>
      <c r="P48" s="124">
        <v>12.226000000000001</v>
      </c>
      <c r="Q48" s="124">
        <v>9.6660000000000004</v>
      </c>
      <c r="R48" s="124">
        <v>23.11</v>
      </c>
      <c r="S48" s="124">
        <v>9.8949999999999996</v>
      </c>
      <c r="T48" s="124">
        <v>13.773999999999999</v>
      </c>
      <c r="U48" s="124">
        <v>7.9039999999999999</v>
      </c>
      <c r="V48" s="124">
        <v>8.3889999999999993</v>
      </c>
      <c r="W48" s="124">
        <v>5.5730000000000004</v>
      </c>
      <c r="X48" s="124">
        <v>9.0329999999999995</v>
      </c>
      <c r="Y48" s="124">
        <v>13.420999999999999</v>
      </c>
      <c r="Z48" s="124">
        <v>23.021000000000001</v>
      </c>
      <c r="AA48" s="124">
        <v>37.262999999999998</v>
      </c>
      <c r="AB48" s="124">
        <v>13.552</v>
      </c>
      <c r="AC48" s="124">
        <v>10.762</v>
      </c>
      <c r="AD48" s="124">
        <v>8.3230000000000004</v>
      </c>
      <c r="AE48" s="125">
        <v>11.106999999999999</v>
      </c>
      <c r="AF48" s="124">
        <v>12.308</v>
      </c>
      <c r="AG48" s="124">
        <v>5.3369999999999997</v>
      </c>
      <c r="AH48" s="124">
        <v>13.978999999999999</v>
      </c>
      <c r="AI48" s="173">
        <v>19.97</v>
      </c>
      <c r="AJ48" s="173">
        <v>7.5910000000000002</v>
      </c>
      <c r="AK48" s="173">
        <v>16.41</v>
      </c>
      <c r="AL48" s="173">
        <v>18.350999999999999</v>
      </c>
      <c r="AM48" s="173">
        <v>17.164999999999999</v>
      </c>
      <c r="AN48" s="173"/>
      <c r="AO48" s="173"/>
      <c r="AP48" s="173"/>
      <c r="AQ48" s="173"/>
      <c r="AR48" s="173"/>
      <c r="AS48" s="173"/>
      <c r="AT48" s="173"/>
      <c r="AU48" s="173"/>
      <c r="AV48" s="173"/>
      <c r="AW48" s="173"/>
      <c r="AX48" s="173"/>
      <c r="AY48" s="173"/>
    </row>
    <row r="49" spans="1:1005" ht="15" x14ac:dyDescent="0.25">
      <c r="A49" s="190">
        <v>44501</v>
      </c>
      <c r="B49" s="164"/>
      <c r="C49" s="164"/>
      <c r="D49" s="164">
        <v>8.7799999999999994</v>
      </c>
      <c r="E49" s="124">
        <v>9.5909999999999993</v>
      </c>
      <c r="F49" s="124">
        <v>12.26</v>
      </c>
      <c r="G49" s="124">
        <v>15.157999999999999</v>
      </c>
      <c r="H49" s="124">
        <v>10.122</v>
      </c>
      <c r="I49" s="124">
        <v>10.044</v>
      </c>
      <c r="J49" s="124">
        <v>6.9820000000000002</v>
      </c>
      <c r="K49" s="124">
        <v>11.552</v>
      </c>
      <c r="L49" s="124">
        <v>8.3740000000000006</v>
      </c>
      <c r="M49" s="124">
        <v>7.36</v>
      </c>
      <c r="N49" s="124">
        <v>8.4060000000000006</v>
      </c>
      <c r="O49" s="124">
        <v>7.5419999999999998</v>
      </c>
      <c r="P49" s="124">
        <v>8.5299999999999994</v>
      </c>
      <c r="Q49" s="124">
        <v>6.024</v>
      </c>
      <c r="R49" s="124">
        <v>11.23</v>
      </c>
      <c r="S49" s="124">
        <v>8.9429999999999996</v>
      </c>
      <c r="T49" s="124">
        <v>9.0540000000000003</v>
      </c>
      <c r="U49" s="124">
        <v>6.3470000000000004</v>
      </c>
      <c r="V49" s="124">
        <v>6.9390000000000001</v>
      </c>
      <c r="W49" s="124">
        <v>3.5529999999999999</v>
      </c>
      <c r="X49" s="124">
        <v>5.9189999999999996</v>
      </c>
      <c r="Y49" s="124">
        <v>9.4510000000000005</v>
      </c>
      <c r="Z49" s="124">
        <v>12.913</v>
      </c>
      <c r="AA49" s="124">
        <v>14.039</v>
      </c>
      <c r="AB49" s="124">
        <v>7.79</v>
      </c>
      <c r="AC49" s="124">
        <v>8.327</v>
      </c>
      <c r="AD49" s="124">
        <v>6.452</v>
      </c>
      <c r="AE49" s="125">
        <v>7.4550000000000001</v>
      </c>
      <c r="AF49" s="124">
        <v>7.9080000000000004</v>
      </c>
      <c r="AG49" s="124">
        <v>4.4530000000000003</v>
      </c>
      <c r="AH49" s="124">
        <v>6.8040000000000003</v>
      </c>
      <c r="AI49" s="173">
        <v>10.250999999999999</v>
      </c>
      <c r="AJ49" s="173">
        <v>6.6879999999999997</v>
      </c>
      <c r="AK49" s="173">
        <v>7.9059999999999997</v>
      </c>
      <c r="AL49" s="173">
        <v>10.255000000000001</v>
      </c>
      <c r="AM49" s="173">
        <v>8.9740000000000002</v>
      </c>
      <c r="AN49" s="173"/>
      <c r="AO49" s="173"/>
      <c r="AP49" s="173"/>
      <c r="AQ49" s="173"/>
      <c r="AR49" s="173"/>
      <c r="AS49" s="173"/>
      <c r="AT49" s="173"/>
      <c r="AU49" s="173"/>
      <c r="AV49" s="173"/>
      <c r="AW49" s="173"/>
      <c r="AX49" s="173"/>
      <c r="AY49" s="173"/>
    </row>
    <row r="50" spans="1:1005" ht="15" x14ac:dyDescent="0.25">
      <c r="A50" s="190">
        <v>44531</v>
      </c>
      <c r="B50" s="164"/>
      <c r="C50" s="164"/>
      <c r="D50" s="164">
        <v>6.34</v>
      </c>
      <c r="E50" s="124">
        <v>7.9089999999999998</v>
      </c>
      <c r="F50" s="124">
        <v>8.6159999999999997</v>
      </c>
      <c r="G50" s="124">
        <v>10.417</v>
      </c>
      <c r="H50" s="124">
        <v>7.6269999999999998</v>
      </c>
      <c r="I50" s="124">
        <v>7.1050000000000004</v>
      </c>
      <c r="J50" s="124">
        <v>5.76</v>
      </c>
      <c r="K50" s="124">
        <v>7.7619999999999996</v>
      </c>
      <c r="L50" s="124">
        <v>6.9619999999999997</v>
      </c>
      <c r="M50" s="124">
        <v>6.1539999999999999</v>
      </c>
      <c r="N50" s="124">
        <v>7.11</v>
      </c>
      <c r="O50" s="124">
        <v>5.9939999999999998</v>
      </c>
      <c r="P50" s="124">
        <v>7.4509999999999996</v>
      </c>
      <c r="Q50" s="124">
        <v>5.0060000000000002</v>
      </c>
      <c r="R50" s="124">
        <v>8.36</v>
      </c>
      <c r="S50" s="124">
        <v>7.2779999999999996</v>
      </c>
      <c r="T50" s="124">
        <v>7.7140000000000004</v>
      </c>
      <c r="U50" s="124">
        <v>4.8449999999999998</v>
      </c>
      <c r="V50" s="124">
        <v>6.0460000000000003</v>
      </c>
      <c r="W50" s="124">
        <v>2.843</v>
      </c>
      <c r="X50" s="124">
        <v>4.9329999999999998</v>
      </c>
      <c r="Y50" s="124">
        <v>6.6429999999999998</v>
      </c>
      <c r="Z50" s="124">
        <v>8.4949999999999992</v>
      </c>
      <c r="AA50" s="124">
        <v>7.9729999999999999</v>
      </c>
      <c r="AB50" s="124">
        <v>6.52</v>
      </c>
      <c r="AC50" s="124">
        <v>6.7370000000000001</v>
      </c>
      <c r="AD50" s="124">
        <v>5.2030000000000003</v>
      </c>
      <c r="AE50" s="125">
        <v>5.4580000000000002</v>
      </c>
      <c r="AF50" s="124">
        <v>6.3259999999999996</v>
      </c>
      <c r="AG50" s="124">
        <v>4.0289999999999999</v>
      </c>
      <c r="AH50" s="124">
        <v>5.0789999999999997</v>
      </c>
      <c r="AI50" s="173">
        <v>6.9210000000000003</v>
      </c>
      <c r="AJ50" s="173">
        <v>5.8330000000000002</v>
      </c>
      <c r="AK50" s="173">
        <v>5.5449999999999999</v>
      </c>
      <c r="AL50" s="173">
        <v>7.7880000000000003</v>
      </c>
      <c r="AM50" s="173">
        <v>7.5149999999999997</v>
      </c>
      <c r="AN50" s="173"/>
      <c r="AO50" s="173"/>
      <c r="AP50" s="173"/>
      <c r="AQ50" s="173"/>
      <c r="AR50" s="173"/>
      <c r="AS50" s="173"/>
      <c r="AT50" s="173"/>
      <c r="AU50" s="173"/>
      <c r="AV50" s="173"/>
      <c r="AW50" s="173"/>
      <c r="AX50" s="173"/>
      <c r="AY50" s="173"/>
    </row>
    <row r="51" spans="1:1005" ht="15" x14ac:dyDescent="0.25">
      <c r="A51" s="190">
        <v>44562</v>
      </c>
      <c r="B51" s="164"/>
      <c r="C51" s="164"/>
      <c r="D51" s="164">
        <v>5.39</v>
      </c>
      <c r="E51" s="124">
        <v>6.7590000000000003</v>
      </c>
      <c r="F51" s="124">
        <v>7.1459999999999999</v>
      </c>
      <c r="G51" s="124">
        <v>7.6</v>
      </c>
      <c r="H51" s="124">
        <v>6.21</v>
      </c>
      <c r="I51" s="124">
        <v>5.7729999999999997</v>
      </c>
      <c r="J51" s="124">
        <v>4.8810000000000002</v>
      </c>
      <c r="K51" s="124">
        <v>5.9459999999999997</v>
      </c>
      <c r="L51" s="124">
        <v>5.859</v>
      </c>
      <c r="M51" s="124">
        <v>5.2149999999999999</v>
      </c>
      <c r="N51" s="124">
        <v>6.1310000000000002</v>
      </c>
      <c r="O51" s="124">
        <v>5.0880000000000001</v>
      </c>
      <c r="P51" s="124">
        <v>6.4039999999999999</v>
      </c>
      <c r="Q51" s="124">
        <v>4.085</v>
      </c>
      <c r="R51" s="124">
        <v>6.976</v>
      </c>
      <c r="S51" s="124">
        <v>5.5880000000000001</v>
      </c>
      <c r="T51" s="124">
        <v>6.6079999999999997</v>
      </c>
      <c r="U51" s="124">
        <v>4.0750000000000002</v>
      </c>
      <c r="V51" s="124">
        <v>5.1920000000000002</v>
      </c>
      <c r="W51" s="124">
        <v>2.4140000000000001</v>
      </c>
      <c r="X51" s="124">
        <v>4.0179999999999998</v>
      </c>
      <c r="Y51" s="124">
        <v>6.1929999999999996</v>
      </c>
      <c r="Z51" s="124">
        <v>6.8949999999999996</v>
      </c>
      <c r="AA51" s="124">
        <v>6.0970000000000004</v>
      </c>
      <c r="AB51" s="124">
        <v>5.2889999999999997</v>
      </c>
      <c r="AC51" s="124">
        <v>5.7149999999999999</v>
      </c>
      <c r="AD51" s="124">
        <v>4.4009999999999998</v>
      </c>
      <c r="AE51" s="125">
        <v>4.5289999999999999</v>
      </c>
      <c r="AF51" s="124">
        <v>5.3019999999999996</v>
      </c>
      <c r="AG51" s="124">
        <v>3.4580000000000002</v>
      </c>
      <c r="AH51" s="124">
        <v>4.1760000000000002</v>
      </c>
      <c r="AI51" s="173">
        <v>5.6689999999999996</v>
      </c>
      <c r="AJ51" s="173">
        <v>5.1319999999999997</v>
      </c>
      <c r="AK51" s="173">
        <v>4.4790000000000001</v>
      </c>
      <c r="AL51" s="173">
        <v>6.4749999999999996</v>
      </c>
      <c r="AM51" s="173">
        <v>6.4039999999999999</v>
      </c>
      <c r="AN51" s="173"/>
      <c r="AO51" s="173"/>
      <c r="AP51" s="173"/>
      <c r="AQ51" s="173"/>
      <c r="AR51" s="173"/>
      <c r="AS51" s="173"/>
      <c r="AT51" s="173"/>
      <c r="AU51" s="173"/>
      <c r="AV51" s="173"/>
      <c r="AW51" s="173"/>
      <c r="AX51" s="173"/>
      <c r="AY51" s="173"/>
    </row>
    <row r="52" spans="1:1005" ht="15" x14ac:dyDescent="0.25">
      <c r="A52" s="190">
        <v>44593</v>
      </c>
      <c r="B52" s="164"/>
      <c r="C52" s="164"/>
      <c r="D52" s="164">
        <v>4.74</v>
      </c>
      <c r="E52" s="124">
        <v>5.242</v>
      </c>
      <c r="F52" s="124">
        <v>6.4829999999999997</v>
      </c>
      <c r="G52" s="124">
        <v>8.48</v>
      </c>
      <c r="H52" s="124">
        <v>4.8540000000000001</v>
      </c>
      <c r="I52" s="124">
        <v>4.5179999999999998</v>
      </c>
      <c r="J52" s="124">
        <v>3.83</v>
      </c>
      <c r="K52" s="124">
        <v>4.7960000000000003</v>
      </c>
      <c r="L52" s="124">
        <v>4.7130000000000001</v>
      </c>
      <c r="M52" s="124">
        <v>4.0780000000000003</v>
      </c>
      <c r="N52" s="124">
        <v>4.8550000000000004</v>
      </c>
      <c r="O52" s="124">
        <v>4.7949999999999999</v>
      </c>
      <c r="P52" s="124">
        <v>6.141</v>
      </c>
      <c r="Q52" s="124">
        <v>3.1749999999999998</v>
      </c>
      <c r="R52" s="124">
        <v>5.4909999999999997</v>
      </c>
      <c r="S52" s="124">
        <v>4.9160000000000004</v>
      </c>
      <c r="T52" s="124">
        <v>5.4480000000000004</v>
      </c>
      <c r="U52" s="124">
        <v>3.2170000000000001</v>
      </c>
      <c r="V52" s="124">
        <v>4.1120000000000001</v>
      </c>
      <c r="W52" s="124">
        <v>2.2210000000000001</v>
      </c>
      <c r="X52" s="124">
        <v>3.1709999999999998</v>
      </c>
      <c r="Y52" s="124">
        <v>5.226</v>
      </c>
      <c r="Z52" s="124">
        <v>5.4640000000000004</v>
      </c>
      <c r="AA52" s="124">
        <v>5.085</v>
      </c>
      <c r="AB52" s="124">
        <v>4.0860000000000003</v>
      </c>
      <c r="AC52" s="124">
        <v>4.7439999999999998</v>
      </c>
      <c r="AD52" s="124">
        <v>3.4329999999999998</v>
      </c>
      <c r="AE52" s="125">
        <v>3.593</v>
      </c>
      <c r="AF52" s="124">
        <v>4.0359999999999996</v>
      </c>
      <c r="AG52" s="124">
        <v>2.8559999999999999</v>
      </c>
      <c r="AH52" s="124">
        <v>3.7250000000000001</v>
      </c>
      <c r="AI52" s="173">
        <v>5.73</v>
      </c>
      <c r="AJ52" s="173">
        <v>4.0869999999999997</v>
      </c>
      <c r="AK52" s="173">
        <v>3.4649999999999999</v>
      </c>
      <c r="AL52" s="173">
        <v>5.0999999999999996</v>
      </c>
      <c r="AM52" s="173">
        <v>5.0599999999999996</v>
      </c>
      <c r="AN52" s="173"/>
      <c r="AO52" s="173"/>
      <c r="AP52" s="173"/>
      <c r="AQ52" s="173"/>
      <c r="AR52" s="173"/>
      <c r="AS52" s="173"/>
      <c r="AT52" s="173"/>
      <c r="AU52" s="173"/>
      <c r="AV52" s="173"/>
      <c r="AW52" s="173"/>
      <c r="AX52" s="173"/>
      <c r="AY52" s="173"/>
    </row>
    <row r="53" spans="1:1005" ht="15" x14ac:dyDescent="0.25">
      <c r="A53" s="190">
        <v>44621</v>
      </c>
      <c r="B53" s="164"/>
      <c r="C53" s="164"/>
      <c r="D53" s="164">
        <v>8.6</v>
      </c>
      <c r="E53" s="124">
        <v>14.332000000000001</v>
      </c>
      <c r="F53" s="124">
        <v>14.994</v>
      </c>
      <c r="G53" s="124">
        <v>12.249000000000001</v>
      </c>
      <c r="H53" s="124">
        <v>6.1749999999999998</v>
      </c>
      <c r="I53" s="124">
        <v>11.455</v>
      </c>
      <c r="J53" s="124">
        <v>5.7249999999999996</v>
      </c>
      <c r="K53" s="124">
        <v>5.14</v>
      </c>
      <c r="L53" s="124">
        <v>6.2679999999999998</v>
      </c>
      <c r="M53" s="124">
        <v>6.78</v>
      </c>
      <c r="N53" s="124">
        <v>7.7039999999999997</v>
      </c>
      <c r="O53" s="124">
        <v>13.565</v>
      </c>
      <c r="P53" s="124">
        <v>7.0049999999999999</v>
      </c>
      <c r="Q53" s="124">
        <v>13.276</v>
      </c>
      <c r="R53" s="124">
        <v>8.1669999999999998</v>
      </c>
      <c r="S53" s="124">
        <v>7.4240000000000004</v>
      </c>
      <c r="T53" s="124">
        <v>6.5540000000000003</v>
      </c>
      <c r="U53" s="124">
        <v>5.9960000000000004</v>
      </c>
      <c r="V53" s="124">
        <v>4.7839999999999998</v>
      </c>
      <c r="W53" s="124">
        <v>3.8490000000000002</v>
      </c>
      <c r="X53" s="124">
        <v>10.612</v>
      </c>
      <c r="Y53" s="124">
        <v>11.098000000000001</v>
      </c>
      <c r="Z53" s="124">
        <v>6.7</v>
      </c>
      <c r="AA53" s="124">
        <v>17.265999999999998</v>
      </c>
      <c r="AB53" s="124">
        <v>4.9589999999999996</v>
      </c>
      <c r="AC53" s="124">
        <v>7.5439999999999996</v>
      </c>
      <c r="AD53" s="124">
        <v>3.8279999999999998</v>
      </c>
      <c r="AE53" s="125">
        <v>5.73</v>
      </c>
      <c r="AF53" s="124">
        <v>7.681</v>
      </c>
      <c r="AG53" s="124">
        <v>4.0060000000000002</v>
      </c>
      <c r="AH53" s="124">
        <v>8.5190000000000001</v>
      </c>
      <c r="AI53" s="173">
        <v>11.263999999999999</v>
      </c>
      <c r="AJ53" s="173">
        <v>4.9580000000000002</v>
      </c>
      <c r="AK53" s="173">
        <v>4.2069999999999999</v>
      </c>
      <c r="AL53" s="173">
        <v>6.9109999999999996</v>
      </c>
      <c r="AM53" s="173">
        <v>6.4379999999999997</v>
      </c>
      <c r="AN53" s="173"/>
      <c r="AO53" s="173"/>
      <c r="AP53" s="173"/>
      <c r="AQ53" s="173"/>
      <c r="AR53" s="173"/>
      <c r="AS53" s="173"/>
      <c r="AT53" s="173"/>
      <c r="AU53" s="173"/>
      <c r="AV53" s="173"/>
      <c r="AW53" s="173"/>
      <c r="AX53" s="173"/>
      <c r="AY53" s="173"/>
    </row>
    <row r="54" spans="1:1005" ht="15" x14ac:dyDescent="0.25">
      <c r="A54" s="190">
        <v>44652</v>
      </c>
      <c r="B54" s="164"/>
      <c r="C54" s="164"/>
      <c r="D54" s="164">
        <v>23.32</v>
      </c>
      <c r="E54" s="124">
        <v>36.524999999999999</v>
      </c>
      <c r="F54" s="124">
        <v>37.444000000000003</v>
      </c>
      <c r="G54" s="124">
        <v>37.878</v>
      </c>
      <c r="H54" s="124">
        <v>14.678000000000001</v>
      </c>
      <c r="I54" s="124">
        <v>42.645000000000003</v>
      </c>
      <c r="J54" s="124">
        <v>17.079000000000001</v>
      </c>
      <c r="K54" s="124">
        <v>16.856000000000002</v>
      </c>
      <c r="L54" s="124">
        <v>31.366</v>
      </c>
      <c r="M54" s="124">
        <v>27.46</v>
      </c>
      <c r="N54" s="124">
        <v>23.308</v>
      </c>
      <c r="O54" s="124">
        <v>21.504000000000001</v>
      </c>
      <c r="P54" s="124">
        <v>11.452</v>
      </c>
      <c r="Q54" s="124">
        <v>25.462</v>
      </c>
      <c r="R54" s="124">
        <v>19.329999999999998</v>
      </c>
      <c r="S54" s="124">
        <v>12.005000000000001</v>
      </c>
      <c r="T54" s="124">
        <v>21.834</v>
      </c>
      <c r="U54" s="124">
        <v>24.542000000000002</v>
      </c>
      <c r="V54" s="124">
        <v>8.9169999999999998</v>
      </c>
      <c r="W54" s="124">
        <v>8.5690000000000008</v>
      </c>
      <c r="X54" s="124">
        <v>37.103999999999999</v>
      </c>
      <c r="Y54" s="124">
        <v>33.847999999999999</v>
      </c>
      <c r="Z54" s="124">
        <v>22.728000000000002</v>
      </c>
      <c r="AA54" s="124">
        <v>25.236000000000001</v>
      </c>
      <c r="AB54" s="124">
        <v>20.254999999999999</v>
      </c>
      <c r="AC54" s="124">
        <v>14.053000000000001</v>
      </c>
      <c r="AD54" s="124">
        <v>12.67</v>
      </c>
      <c r="AE54" s="125">
        <v>15.234</v>
      </c>
      <c r="AF54" s="124">
        <v>25.646000000000001</v>
      </c>
      <c r="AG54" s="124">
        <v>7.5010000000000003</v>
      </c>
      <c r="AH54" s="124">
        <v>19.100000000000001</v>
      </c>
      <c r="AI54" s="173">
        <v>14.977</v>
      </c>
      <c r="AJ54" s="173">
        <v>13.061999999999999</v>
      </c>
      <c r="AK54" s="173">
        <v>9.83</v>
      </c>
      <c r="AL54" s="173">
        <v>15.564</v>
      </c>
      <c r="AM54" s="173">
        <v>17.626999999999999</v>
      </c>
      <c r="AN54" s="173"/>
      <c r="AO54" s="173"/>
      <c r="AP54" s="173"/>
      <c r="AQ54" s="173"/>
      <c r="AR54" s="173"/>
      <c r="AS54" s="173"/>
      <c r="AT54" s="173"/>
      <c r="AU54" s="173"/>
      <c r="AV54" s="173"/>
      <c r="AW54" s="173"/>
      <c r="AX54" s="173"/>
      <c r="AY54" s="173"/>
    </row>
    <row r="55" spans="1:1005" ht="15" x14ac:dyDescent="0.25">
      <c r="A55" s="190">
        <v>44682</v>
      </c>
      <c r="B55" s="164"/>
      <c r="C55" s="164"/>
      <c r="D55" s="164">
        <v>71.430000000000007</v>
      </c>
      <c r="E55" s="124">
        <v>102.194</v>
      </c>
      <c r="F55" s="124">
        <v>83.257000000000005</v>
      </c>
      <c r="G55" s="124">
        <v>104.20699999999999</v>
      </c>
      <c r="H55" s="124">
        <v>42.036999999999999</v>
      </c>
      <c r="I55" s="124">
        <v>69.572000000000003</v>
      </c>
      <c r="J55" s="124">
        <v>56.482999999999997</v>
      </c>
      <c r="K55" s="124">
        <v>57.423999999999999</v>
      </c>
      <c r="L55" s="124">
        <v>85.013000000000005</v>
      </c>
      <c r="M55" s="124">
        <v>90.710999999999999</v>
      </c>
      <c r="N55" s="124">
        <v>74.805000000000007</v>
      </c>
      <c r="O55" s="124">
        <v>59.015999999999998</v>
      </c>
      <c r="P55" s="124">
        <v>56.536999999999999</v>
      </c>
      <c r="Q55" s="124">
        <v>94.313000000000002</v>
      </c>
      <c r="R55" s="124">
        <v>69.692999999999998</v>
      </c>
      <c r="S55" s="124">
        <v>61.396999999999998</v>
      </c>
      <c r="T55" s="124">
        <v>58</v>
      </c>
      <c r="U55" s="124">
        <v>111.685</v>
      </c>
      <c r="V55" s="124">
        <v>17.190999999999999</v>
      </c>
      <c r="W55" s="124">
        <v>44.777999999999999</v>
      </c>
      <c r="X55" s="124">
        <v>89.254000000000005</v>
      </c>
      <c r="Y55" s="124">
        <v>108.67400000000001</v>
      </c>
      <c r="Z55" s="124">
        <v>56.973999999999997</v>
      </c>
      <c r="AA55" s="124">
        <v>76.849000000000004</v>
      </c>
      <c r="AB55" s="124">
        <v>77.061000000000007</v>
      </c>
      <c r="AC55" s="124">
        <v>89.39</v>
      </c>
      <c r="AD55" s="124">
        <v>36.280999999999999</v>
      </c>
      <c r="AE55" s="125">
        <v>46.581000000000003</v>
      </c>
      <c r="AF55" s="124">
        <v>54.966000000000001</v>
      </c>
      <c r="AG55" s="124">
        <v>20.925000000000001</v>
      </c>
      <c r="AH55" s="124">
        <v>56.08</v>
      </c>
      <c r="AI55" s="173">
        <v>46.298999999999999</v>
      </c>
      <c r="AJ55" s="173">
        <v>41.811999999999998</v>
      </c>
      <c r="AK55" s="173">
        <v>56.719000000000001</v>
      </c>
      <c r="AL55" s="173">
        <v>61.204000000000001</v>
      </c>
      <c r="AM55" s="173">
        <v>96.766000000000005</v>
      </c>
      <c r="AN55" s="173"/>
      <c r="AO55" s="173"/>
      <c r="AP55" s="173"/>
      <c r="AQ55" s="173"/>
      <c r="AR55" s="173"/>
      <c r="AS55" s="173"/>
      <c r="AT55" s="173"/>
      <c r="AU55" s="173"/>
      <c r="AV55" s="173"/>
      <c r="AW55" s="173"/>
      <c r="AX55" s="173"/>
      <c r="AY55" s="173"/>
    </row>
    <row r="56" spans="1:1005" ht="15" x14ac:dyDescent="0.25">
      <c r="A56" s="190">
        <v>44713</v>
      </c>
      <c r="B56" s="164"/>
      <c r="C56" s="164"/>
      <c r="D56" s="164">
        <v>70.349999999999994</v>
      </c>
      <c r="E56" s="124">
        <v>153.99</v>
      </c>
      <c r="F56" s="124">
        <v>130.85499999999999</v>
      </c>
      <c r="G56" s="124">
        <v>125.443</v>
      </c>
      <c r="H56" s="124">
        <v>78.125</v>
      </c>
      <c r="I56" s="124">
        <v>53.118000000000002</v>
      </c>
      <c r="J56" s="124">
        <v>67.658000000000001</v>
      </c>
      <c r="K56" s="124">
        <v>94.057000000000002</v>
      </c>
      <c r="L56" s="124">
        <v>55.345999999999997</v>
      </c>
      <c r="M56" s="124">
        <v>122.108</v>
      </c>
      <c r="N56" s="124">
        <v>65.185000000000002</v>
      </c>
      <c r="O56" s="124">
        <v>131.90799999999999</v>
      </c>
      <c r="P56" s="124">
        <v>28.917999999999999</v>
      </c>
      <c r="Q56" s="124">
        <v>137.15700000000001</v>
      </c>
      <c r="R56" s="124">
        <v>61.09</v>
      </c>
      <c r="S56" s="124">
        <v>111.65300000000001</v>
      </c>
      <c r="T56" s="124">
        <v>31.31</v>
      </c>
      <c r="U56" s="124">
        <v>60.107999999999997</v>
      </c>
      <c r="V56" s="124">
        <v>9.0890000000000004</v>
      </c>
      <c r="W56" s="124">
        <v>40.606999999999999</v>
      </c>
      <c r="X56" s="124">
        <v>48.158999999999999</v>
      </c>
      <c r="Y56" s="124">
        <v>128.72900000000001</v>
      </c>
      <c r="Z56" s="124">
        <v>30.274999999999999</v>
      </c>
      <c r="AA56" s="124">
        <v>50.703000000000003</v>
      </c>
      <c r="AB56" s="124">
        <v>106.306</v>
      </c>
      <c r="AC56" s="124">
        <v>48.024000000000001</v>
      </c>
      <c r="AD56" s="124">
        <v>61.186</v>
      </c>
      <c r="AE56" s="125">
        <v>92.356999999999999</v>
      </c>
      <c r="AF56" s="124">
        <v>29.99</v>
      </c>
      <c r="AG56" s="124">
        <v>28.92</v>
      </c>
      <c r="AH56" s="124">
        <v>72.914000000000001</v>
      </c>
      <c r="AI56" s="173">
        <v>88.090999999999994</v>
      </c>
      <c r="AJ56" s="173">
        <v>48.826999999999998</v>
      </c>
      <c r="AK56" s="173">
        <v>90.826999999999998</v>
      </c>
      <c r="AL56" s="173">
        <v>128.411</v>
      </c>
      <c r="AM56" s="173">
        <v>109.39700000000001</v>
      </c>
      <c r="AN56" s="173"/>
      <c r="AO56" s="173"/>
      <c r="AP56" s="173"/>
      <c r="AQ56" s="173"/>
      <c r="AR56" s="173"/>
      <c r="AS56" s="173"/>
      <c r="AT56" s="173"/>
      <c r="AU56" s="173"/>
      <c r="AV56" s="173"/>
      <c r="AW56" s="173"/>
      <c r="AX56" s="173"/>
      <c r="AY56" s="173"/>
    </row>
    <row r="57" spans="1:1005" ht="15" x14ac:dyDescent="0.25">
      <c r="A57" s="190">
        <v>44743</v>
      </c>
      <c r="B57" s="164"/>
      <c r="C57" s="164"/>
      <c r="D57" s="164">
        <v>29.01</v>
      </c>
      <c r="E57" s="124">
        <v>42.085999999999999</v>
      </c>
      <c r="F57" s="124">
        <v>59.226999999999997</v>
      </c>
      <c r="G57" s="124">
        <v>38.116999999999997</v>
      </c>
      <c r="H57" s="124">
        <v>29.024999999999999</v>
      </c>
      <c r="I57" s="124">
        <v>19.72</v>
      </c>
      <c r="J57" s="124">
        <v>32.643000000000001</v>
      </c>
      <c r="K57" s="124">
        <v>35.680999999999997</v>
      </c>
      <c r="L57" s="124">
        <v>24.074000000000002</v>
      </c>
      <c r="M57" s="124">
        <v>38.052</v>
      </c>
      <c r="N57" s="124">
        <v>18.998000000000001</v>
      </c>
      <c r="O57" s="124">
        <v>82.707999999999998</v>
      </c>
      <c r="P57" s="124">
        <v>12.117000000000001</v>
      </c>
      <c r="Q57" s="124">
        <v>35.317999999999998</v>
      </c>
      <c r="R57" s="124">
        <v>27.5</v>
      </c>
      <c r="S57" s="124">
        <v>62.985999999999997</v>
      </c>
      <c r="T57" s="124">
        <v>11.553000000000001</v>
      </c>
      <c r="U57" s="124">
        <v>18.280999999999999</v>
      </c>
      <c r="V57" s="124">
        <v>4.8259999999999996</v>
      </c>
      <c r="W57" s="124">
        <v>13.314</v>
      </c>
      <c r="X57" s="124">
        <v>16.692</v>
      </c>
      <c r="Y57" s="124">
        <v>43.441000000000003</v>
      </c>
      <c r="Z57" s="124">
        <v>16.724</v>
      </c>
      <c r="AA57" s="124">
        <v>19.591000000000001</v>
      </c>
      <c r="AB57" s="124">
        <v>32.357999999999997</v>
      </c>
      <c r="AC57" s="124">
        <v>16.286999999999999</v>
      </c>
      <c r="AD57" s="124">
        <v>17.337</v>
      </c>
      <c r="AE57" s="125">
        <v>28.210999999999999</v>
      </c>
      <c r="AF57" s="124">
        <v>12.805999999999999</v>
      </c>
      <c r="AG57" s="124">
        <v>10.227</v>
      </c>
      <c r="AH57" s="124">
        <v>20.248000000000001</v>
      </c>
      <c r="AI57" s="173">
        <v>29.951000000000001</v>
      </c>
      <c r="AJ57" s="173">
        <v>25.702999999999999</v>
      </c>
      <c r="AK57" s="173">
        <v>37.002000000000002</v>
      </c>
      <c r="AL57" s="173">
        <v>66.611000000000004</v>
      </c>
      <c r="AM57" s="173">
        <v>38.567</v>
      </c>
      <c r="AN57" s="173"/>
      <c r="AO57" s="173"/>
      <c r="AP57" s="173"/>
      <c r="AQ57" s="173"/>
      <c r="AR57" s="173"/>
      <c r="AS57" s="173"/>
      <c r="AT57" s="173"/>
      <c r="AU57" s="173"/>
      <c r="AV57" s="173"/>
      <c r="AW57" s="173"/>
      <c r="AX57" s="173"/>
      <c r="AY57" s="173"/>
    </row>
    <row r="58" spans="1:1005" ht="15" x14ac:dyDescent="0.25">
      <c r="A58" s="190">
        <v>44774</v>
      </c>
      <c r="B58" s="164"/>
      <c r="C58" s="164"/>
      <c r="D58" s="164">
        <v>19.8</v>
      </c>
      <c r="E58" s="124">
        <v>17.074999999999999</v>
      </c>
      <c r="F58" s="124">
        <v>23.933</v>
      </c>
      <c r="G58" s="124">
        <v>20.870999999999999</v>
      </c>
      <c r="H58" s="124">
        <v>32.83</v>
      </c>
      <c r="I58" s="124">
        <v>17.928999999999998</v>
      </c>
      <c r="J58" s="124">
        <v>23.367000000000001</v>
      </c>
      <c r="K58" s="124">
        <v>18.521999999999998</v>
      </c>
      <c r="L58" s="124">
        <v>19.045999999999999</v>
      </c>
      <c r="M58" s="124">
        <v>19.789000000000001</v>
      </c>
      <c r="N58" s="124">
        <v>13.439</v>
      </c>
      <c r="O58" s="124">
        <v>27.414000000000001</v>
      </c>
      <c r="P58" s="124">
        <v>9.2360000000000007</v>
      </c>
      <c r="Q58" s="124">
        <v>26.74</v>
      </c>
      <c r="R58" s="124">
        <v>15.311999999999999</v>
      </c>
      <c r="S58" s="124">
        <v>51.207000000000001</v>
      </c>
      <c r="T58" s="124">
        <v>9.89</v>
      </c>
      <c r="U58" s="124">
        <v>23.73</v>
      </c>
      <c r="V58" s="124">
        <v>3.7730000000000001</v>
      </c>
      <c r="W58" s="124">
        <v>10.183</v>
      </c>
      <c r="X58" s="124">
        <v>10.198</v>
      </c>
      <c r="Y58" s="124">
        <v>22.751999999999999</v>
      </c>
      <c r="Z58" s="124">
        <v>13.557</v>
      </c>
      <c r="AA58" s="124">
        <v>26.718</v>
      </c>
      <c r="AB58" s="124">
        <v>15.414</v>
      </c>
      <c r="AC58" s="124">
        <v>9.6969999999999992</v>
      </c>
      <c r="AD58" s="124">
        <v>14.324999999999999</v>
      </c>
      <c r="AE58" s="125">
        <v>13.47</v>
      </c>
      <c r="AF58" s="124">
        <v>7.8890000000000002</v>
      </c>
      <c r="AG58" s="124">
        <v>10.329000000000001</v>
      </c>
      <c r="AH58" s="124">
        <v>15.04</v>
      </c>
      <c r="AI58" s="173">
        <v>13.396000000000001</v>
      </c>
      <c r="AJ58" s="173">
        <v>15.704000000000001</v>
      </c>
      <c r="AK58" s="173">
        <v>32.331000000000003</v>
      </c>
      <c r="AL58" s="173">
        <v>25.547000000000001</v>
      </c>
      <c r="AM58" s="173">
        <v>27.707999999999998</v>
      </c>
      <c r="AN58" s="173"/>
      <c r="AO58" s="173"/>
      <c r="AP58" s="173"/>
      <c r="AQ58" s="173"/>
      <c r="AR58" s="173"/>
      <c r="AS58" s="173"/>
      <c r="AT58" s="173"/>
      <c r="AU58" s="173"/>
      <c r="AV58" s="173"/>
      <c r="AW58" s="173"/>
      <c r="AX58" s="173"/>
      <c r="AY58" s="173"/>
    </row>
    <row r="59" spans="1:1005" ht="15" x14ac:dyDescent="0.25">
      <c r="A59" s="190">
        <v>44805</v>
      </c>
      <c r="B59" s="164"/>
      <c r="C59" s="164"/>
      <c r="D59" s="164">
        <v>17.47</v>
      </c>
      <c r="E59" s="124">
        <v>19.573</v>
      </c>
      <c r="F59" s="124">
        <v>24.364999999999998</v>
      </c>
      <c r="G59" s="124">
        <v>12.907</v>
      </c>
      <c r="H59" s="124">
        <v>23.041</v>
      </c>
      <c r="I59" s="124">
        <v>10.090999999999999</v>
      </c>
      <c r="J59" s="124">
        <v>17.859000000000002</v>
      </c>
      <c r="K59" s="124">
        <v>32.963999999999999</v>
      </c>
      <c r="L59" s="124">
        <v>15.605</v>
      </c>
      <c r="M59" s="124">
        <v>17.638999999999999</v>
      </c>
      <c r="N59" s="124">
        <v>14.971</v>
      </c>
      <c r="O59" s="124">
        <v>16.527000000000001</v>
      </c>
      <c r="P59" s="124">
        <v>8.9589999999999996</v>
      </c>
      <c r="Q59" s="124">
        <v>33.594999999999999</v>
      </c>
      <c r="R59" s="124">
        <v>12.78</v>
      </c>
      <c r="S59" s="124">
        <v>33.308</v>
      </c>
      <c r="T59" s="124">
        <v>8.1010000000000009</v>
      </c>
      <c r="U59" s="124">
        <v>11.169</v>
      </c>
      <c r="V59" s="124">
        <v>7.6079999999999997</v>
      </c>
      <c r="W59" s="124">
        <v>14.731999999999999</v>
      </c>
      <c r="X59" s="124">
        <v>14.002000000000001</v>
      </c>
      <c r="Y59" s="124">
        <v>17.016999999999999</v>
      </c>
      <c r="Z59" s="124">
        <v>12.904999999999999</v>
      </c>
      <c r="AA59" s="124">
        <v>16.995000000000001</v>
      </c>
      <c r="AB59" s="124">
        <v>15.43</v>
      </c>
      <c r="AC59" s="124">
        <v>8.7989999999999995</v>
      </c>
      <c r="AD59" s="124">
        <v>10.028</v>
      </c>
      <c r="AE59" s="125">
        <v>10.196</v>
      </c>
      <c r="AF59" s="124">
        <v>6.1849999999999996</v>
      </c>
      <c r="AG59" s="124">
        <v>24.260999999999999</v>
      </c>
      <c r="AH59" s="124">
        <v>14.691000000000001</v>
      </c>
      <c r="AI59" s="173">
        <v>10.646000000000001</v>
      </c>
      <c r="AJ59" s="173">
        <v>8.5090000000000003</v>
      </c>
      <c r="AK59" s="173">
        <v>32.201999999999998</v>
      </c>
      <c r="AL59" s="173">
        <v>12.885999999999999</v>
      </c>
      <c r="AM59" s="173">
        <v>20.411000000000001</v>
      </c>
      <c r="AN59" s="173"/>
      <c r="AO59" s="173"/>
      <c r="AP59" s="173"/>
      <c r="AQ59" s="173"/>
      <c r="AR59" s="173"/>
      <c r="AS59" s="173"/>
      <c r="AT59" s="173"/>
      <c r="AU59" s="173"/>
      <c r="AV59" s="173"/>
      <c r="AW59" s="173"/>
      <c r="AX59" s="173"/>
      <c r="AY59" s="173"/>
    </row>
    <row r="60" spans="1:1005" ht="15" x14ac:dyDescent="0.25">
      <c r="A60" s="190">
        <v>44835</v>
      </c>
      <c r="B60" s="164"/>
      <c r="C60" s="164"/>
      <c r="D60" s="164">
        <v>15.64</v>
      </c>
      <c r="E60" s="124">
        <v>21.887</v>
      </c>
      <c r="F60" s="124">
        <v>25.795999999999999</v>
      </c>
      <c r="G60" s="124">
        <v>10.686999999999999</v>
      </c>
      <c r="H60" s="124">
        <v>17.32</v>
      </c>
      <c r="I60" s="124">
        <v>11.423</v>
      </c>
      <c r="J60" s="124">
        <v>18.654</v>
      </c>
      <c r="K60" s="124">
        <v>12.904</v>
      </c>
      <c r="L60" s="124">
        <v>9.4120000000000008</v>
      </c>
      <c r="M60" s="124">
        <v>11.375999999999999</v>
      </c>
      <c r="N60" s="124">
        <v>9.6219999999999999</v>
      </c>
      <c r="O60" s="124">
        <v>12.226000000000001</v>
      </c>
      <c r="P60" s="124">
        <v>9.7550000000000008</v>
      </c>
      <c r="Q60" s="124">
        <v>23.11</v>
      </c>
      <c r="R60" s="124">
        <v>9.8960000000000008</v>
      </c>
      <c r="S60" s="124">
        <v>13.773999999999999</v>
      </c>
      <c r="T60" s="124">
        <v>7.8719999999999999</v>
      </c>
      <c r="U60" s="124">
        <v>8.39</v>
      </c>
      <c r="V60" s="124">
        <v>5.5750000000000002</v>
      </c>
      <c r="W60" s="124">
        <v>9.0340000000000007</v>
      </c>
      <c r="X60" s="124">
        <v>13.58</v>
      </c>
      <c r="Y60" s="124">
        <v>23.021000000000001</v>
      </c>
      <c r="Z60" s="124">
        <v>37.262999999999998</v>
      </c>
      <c r="AA60" s="124">
        <v>13.552</v>
      </c>
      <c r="AB60" s="124">
        <v>10.776</v>
      </c>
      <c r="AC60" s="124">
        <v>8.3230000000000004</v>
      </c>
      <c r="AD60" s="124">
        <v>11.106999999999999</v>
      </c>
      <c r="AE60" s="125">
        <v>12.317</v>
      </c>
      <c r="AF60" s="124">
        <v>5.3650000000000002</v>
      </c>
      <c r="AG60" s="124">
        <v>13.983000000000001</v>
      </c>
      <c r="AH60" s="124">
        <v>19.975999999999999</v>
      </c>
      <c r="AI60" s="173">
        <v>7.5919999999999996</v>
      </c>
      <c r="AJ60" s="173">
        <v>16.431999999999999</v>
      </c>
      <c r="AK60" s="173">
        <v>18.353999999999999</v>
      </c>
      <c r="AL60" s="173">
        <v>17.164999999999999</v>
      </c>
      <c r="AM60" s="173">
        <v>15.211</v>
      </c>
      <c r="AN60" s="173"/>
      <c r="AO60" s="173"/>
      <c r="AP60" s="173"/>
      <c r="AQ60" s="173"/>
      <c r="AR60" s="173"/>
      <c r="AS60" s="173"/>
      <c r="AT60" s="173"/>
      <c r="AU60" s="173"/>
      <c r="AV60" s="173"/>
      <c r="AW60" s="173"/>
      <c r="AX60" s="173"/>
      <c r="AY60" s="173"/>
    </row>
    <row r="61" spans="1:1005" ht="15" x14ac:dyDescent="0.25">
      <c r="A61" s="190">
        <v>44866</v>
      </c>
      <c r="B61" s="164"/>
      <c r="C61" s="164"/>
      <c r="D61" s="164">
        <v>8.7799999999999994</v>
      </c>
      <c r="E61" s="124">
        <v>12.26</v>
      </c>
      <c r="F61" s="124">
        <v>15.157999999999999</v>
      </c>
      <c r="G61" s="124">
        <v>10.122</v>
      </c>
      <c r="H61" s="124">
        <v>10.285</v>
      </c>
      <c r="I61" s="124">
        <v>6.9820000000000002</v>
      </c>
      <c r="J61" s="124">
        <v>11.554</v>
      </c>
      <c r="K61" s="124">
        <v>8.3759999999999994</v>
      </c>
      <c r="L61" s="124">
        <v>7.4029999999999996</v>
      </c>
      <c r="M61" s="124">
        <v>8.4060000000000006</v>
      </c>
      <c r="N61" s="124">
        <v>7.5419999999999998</v>
      </c>
      <c r="O61" s="124">
        <v>8.5299999999999994</v>
      </c>
      <c r="P61" s="124">
        <v>6.0359999999999996</v>
      </c>
      <c r="Q61" s="124">
        <v>11.23</v>
      </c>
      <c r="R61" s="124">
        <v>8.9440000000000008</v>
      </c>
      <c r="S61" s="124">
        <v>9.0540000000000003</v>
      </c>
      <c r="T61" s="124">
        <v>6.4619999999999997</v>
      </c>
      <c r="U61" s="124">
        <v>6.94</v>
      </c>
      <c r="V61" s="124">
        <v>3.5550000000000002</v>
      </c>
      <c r="W61" s="124">
        <v>5.9189999999999996</v>
      </c>
      <c r="X61" s="124">
        <v>9.6189999999999998</v>
      </c>
      <c r="Y61" s="124">
        <v>12.913</v>
      </c>
      <c r="Z61" s="124">
        <v>14.039</v>
      </c>
      <c r="AA61" s="124">
        <v>7.79</v>
      </c>
      <c r="AB61" s="124">
        <v>8.4429999999999996</v>
      </c>
      <c r="AC61" s="124">
        <v>6.4530000000000003</v>
      </c>
      <c r="AD61" s="124">
        <v>7.4560000000000004</v>
      </c>
      <c r="AE61" s="125">
        <v>7.9139999999999997</v>
      </c>
      <c r="AF61" s="124">
        <v>4.47</v>
      </c>
      <c r="AG61" s="124">
        <v>6.8079999999999998</v>
      </c>
      <c r="AH61" s="124">
        <v>10.255000000000001</v>
      </c>
      <c r="AI61" s="173">
        <v>6.6890000000000001</v>
      </c>
      <c r="AJ61" s="173">
        <v>8.11</v>
      </c>
      <c r="AK61" s="173">
        <v>10.257</v>
      </c>
      <c r="AL61" s="173">
        <v>8.9740000000000002</v>
      </c>
      <c r="AM61" s="173">
        <v>9.5909999999999993</v>
      </c>
      <c r="AN61" s="173"/>
      <c r="AO61" s="173"/>
      <c r="AP61" s="173"/>
      <c r="AQ61" s="173"/>
      <c r="AR61" s="173"/>
      <c r="AS61" s="173"/>
      <c r="AT61" s="173"/>
      <c r="AU61" s="173"/>
      <c r="AV61" s="173"/>
      <c r="AW61" s="173"/>
      <c r="AX61" s="173"/>
      <c r="AY61" s="173"/>
    </row>
    <row r="62" spans="1:1005" ht="15" x14ac:dyDescent="0.25">
      <c r="A62" s="190">
        <v>44896</v>
      </c>
      <c r="B62" s="164"/>
      <c r="C62" s="164"/>
      <c r="D62" s="164">
        <v>6.34</v>
      </c>
      <c r="E62" s="124">
        <v>8.6159999999999997</v>
      </c>
      <c r="F62" s="124">
        <v>10.417</v>
      </c>
      <c r="G62" s="124">
        <v>7.6269999999999998</v>
      </c>
      <c r="H62" s="124">
        <v>7.173</v>
      </c>
      <c r="I62" s="124">
        <v>5.7610000000000001</v>
      </c>
      <c r="J62" s="124">
        <v>7.7640000000000002</v>
      </c>
      <c r="K62" s="124">
        <v>6.9640000000000004</v>
      </c>
      <c r="L62" s="124">
        <v>6.1929999999999996</v>
      </c>
      <c r="M62" s="124">
        <v>7.11</v>
      </c>
      <c r="N62" s="124">
        <v>5.9950000000000001</v>
      </c>
      <c r="O62" s="124">
        <v>7.4509999999999996</v>
      </c>
      <c r="P62" s="124">
        <v>5.0519999999999996</v>
      </c>
      <c r="Q62" s="124">
        <v>8.36</v>
      </c>
      <c r="R62" s="124">
        <v>7.2789999999999999</v>
      </c>
      <c r="S62" s="124">
        <v>7.7140000000000004</v>
      </c>
      <c r="T62" s="124">
        <v>4.88</v>
      </c>
      <c r="U62" s="124">
        <v>6.0469999999999997</v>
      </c>
      <c r="V62" s="124">
        <v>2.8450000000000002</v>
      </c>
      <c r="W62" s="124">
        <v>4.9340000000000002</v>
      </c>
      <c r="X62" s="124">
        <v>6.6769999999999996</v>
      </c>
      <c r="Y62" s="124">
        <v>8.4949999999999992</v>
      </c>
      <c r="Z62" s="124">
        <v>7.9729999999999999</v>
      </c>
      <c r="AA62" s="124">
        <v>6.5190000000000001</v>
      </c>
      <c r="AB62" s="124">
        <v>6.7830000000000004</v>
      </c>
      <c r="AC62" s="124">
        <v>5.2039999999999997</v>
      </c>
      <c r="AD62" s="124">
        <v>5.4580000000000002</v>
      </c>
      <c r="AE62" s="125">
        <v>6.3310000000000004</v>
      </c>
      <c r="AF62" s="124">
        <v>4.0510000000000002</v>
      </c>
      <c r="AG62" s="124">
        <v>5.0819999999999999</v>
      </c>
      <c r="AH62" s="124">
        <v>6.9249999999999998</v>
      </c>
      <c r="AI62" s="173">
        <v>5.8339999999999996</v>
      </c>
      <c r="AJ62" s="173">
        <v>5.617</v>
      </c>
      <c r="AK62" s="173">
        <v>7.79</v>
      </c>
      <c r="AL62" s="173">
        <v>7.5149999999999997</v>
      </c>
      <c r="AM62" s="173">
        <v>7.9089999999999998</v>
      </c>
      <c r="AN62" s="173"/>
      <c r="AO62" s="173"/>
      <c r="AP62" s="173"/>
      <c r="AQ62" s="173"/>
      <c r="AR62" s="173"/>
      <c r="AS62" s="173"/>
      <c r="AT62" s="173"/>
      <c r="AU62" s="173"/>
      <c r="AV62" s="173"/>
      <c r="AW62" s="173"/>
      <c r="AX62" s="173"/>
      <c r="AY62" s="173"/>
    </row>
    <row r="63" spans="1:1005" ht="15" x14ac:dyDescent="0.25">
      <c r="A63" s="190">
        <v>44927</v>
      </c>
      <c r="B63" s="164"/>
      <c r="C63" s="164"/>
      <c r="D63" s="164">
        <v>5.39</v>
      </c>
      <c r="E63" s="124">
        <v>7.1459999999999999</v>
      </c>
      <c r="F63" s="124">
        <v>7.6</v>
      </c>
      <c r="G63" s="124">
        <v>6.21</v>
      </c>
      <c r="H63" s="124">
        <v>5.81</v>
      </c>
      <c r="I63" s="124">
        <v>4.8810000000000002</v>
      </c>
      <c r="J63" s="124">
        <v>5.9480000000000004</v>
      </c>
      <c r="K63" s="124">
        <v>5.8609999999999998</v>
      </c>
      <c r="L63" s="124">
        <v>5.242</v>
      </c>
      <c r="M63" s="124">
        <v>6.1310000000000002</v>
      </c>
      <c r="N63" s="124">
        <v>5.0890000000000004</v>
      </c>
      <c r="O63" s="124">
        <v>6.4039999999999999</v>
      </c>
      <c r="P63" s="124">
        <v>4.1070000000000002</v>
      </c>
      <c r="Q63" s="124">
        <v>6.976</v>
      </c>
      <c r="R63" s="124">
        <v>5.5880000000000001</v>
      </c>
      <c r="S63" s="124">
        <v>6.6079999999999997</v>
      </c>
      <c r="T63" s="124">
        <v>4.0979999999999999</v>
      </c>
      <c r="U63" s="124">
        <v>5.1929999999999996</v>
      </c>
      <c r="V63" s="124">
        <v>2.415</v>
      </c>
      <c r="W63" s="124">
        <v>4.0190000000000001</v>
      </c>
      <c r="X63" s="124">
        <v>6.22</v>
      </c>
      <c r="Y63" s="124">
        <v>6.8949999999999996</v>
      </c>
      <c r="Z63" s="124">
        <v>6.0970000000000004</v>
      </c>
      <c r="AA63" s="124">
        <v>5.2889999999999997</v>
      </c>
      <c r="AB63" s="124">
        <v>5.7389999999999999</v>
      </c>
      <c r="AC63" s="124">
        <v>4.4009999999999998</v>
      </c>
      <c r="AD63" s="124">
        <v>4.5289999999999999</v>
      </c>
      <c r="AE63" s="125">
        <v>5.3070000000000004</v>
      </c>
      <c r="AF63" s="124">
        <v>3.4630000000000001</v>
      </c>
      <c r="AG63" s="124">
        <v>4.1779999999999999</v>
      </c>
      <c r="AH63" s="124">
        <v>5.6719999999999997</v>
      </c>
      <c r="AI63" s="173">
        <v>5.133</v>
      </c>
      <c r="AJ63" s="173">
        <v>4.5140000000000002</v>
      </c>
      <c r="AK63" s="173">
        <v>6.476</v>
      </c>
      <c r="AL63" s="173">
        <v>6.4039999999999999</v>
      </c>
      <c r="AM63" s="173">
        <v>6.758</v>
      </c>
      <c r="AN63" s="173"/>
      <c r="AO63" s="173"/>
      <c r="AP63" s="173"/>
      <c r="AQ63" s="173"/>
      <c r="AR63" s="173"/>
      <c r="AS63" s="173"/>
      <c r="AT63" s="173"/>
      <c r="AU63" s="173"/>
      <c r="AV63" s="173"/>
      <c r="AW63" s="173"/>
      <c r="AX63" s="173"/>
      <c r="AY63" s="173"/>
    </row>
    <row r="64" spans="1:1005" ht="15" x14ac:dyDescent="0.25">
      <c r="A64" s="190">
        <v>44958</v>
      </c>
      <c r="B64" s="164"/>
      <c r="C64" s="164"/>
      <c r="D64" s="164">
        <v>4.74</v>
      </c>
      <c r="E64" s="124">
        <v>6.4829999999999997</v>
      </c>
      <c r="F64" s="124">
        <v>8.48</v>
      </c>
      <c r="G64" s="124">
        <v>4.8540000000000001</v>
      </c>
      <c r="H64" s="124">
        <v>4.5179999999999998</v>
      </c>
      <c r="I64" s="124">
        <v>3.83</v>
      </c>
      <c r="J64" s="124">
        <v>4.7960000000000003</v>
      </c>
      <c r="K64" s="124">
        <v>4.7130000000000001</v>
      </c>
      <c r="L64" s="124">
        <v>4.0780000000000003</v>
      </c>
      <c r="M64" s="124">
        <v>4.8550000000000004</v>
      </c>
      <c r="N64" s="124">
        <v>4.7949999999999999</v>
      </c>
      <c r="O64" s="124">
        <v>6.141</v>
      </c>
      <c r="P64" s="124">
        <v>3.1749999999999998</v>
      </c>
      <c r="Q64" s="124">
        <v>5.4909999999999997</v>
      </c>
      <c r="R64" s="124">
        <v>4.9160000000000004</v>
      </c>
      <c r="S64" s="124">
        <v>5.4480000000000004</v>
      </c>
      <c r="T64" s="124">
        <v>3.2170000000000001</v>
      </c>
      <c r="U64" s="124">
        <v>4.1120000000000001</v>
      </c>
      <c r="V64" s="124">
        <v>2.2210000000000001</v>
      </c>
      <c r="W64" s="124">
        <v>3.1709999999999998</v>
      </c>
      <c r="X64" s="124">
        <v>5.226</v>
      </c>
      <c r="Y64" s="124">
        <v>5.4640000000000004</v>
      </c>
      <c r="Z64" s="124">
        <v>5.085</v>
      </c>
      <c r="AA64" s="124">
        <v>4.0860000000000003</v>
      </c>
      <c r="AB64" s="124">
        <v>4.7439999999999998</v>
      </c>
      <c r="AC64" s="124">
        <v>3.4329999999999998</v>
      </c>
      <c r="AD64" s="124">
        <v>3.593</v>
      </c>
      <c r="AE64" s="125">
        <v>4.0359999999999996</v>
      </c>
      <c r="AF64" s="124">
        <v>2.8559999999999999</v>
      </c>
      <c r="AG64" s="124">
        <v>3.7250000000000001</v>
      </c>
      <c r="AH64" s="124">
        <v>5.73</v>
      </c>
      <c r="AI64" s="173">
        <v>4.0869999999999997</v>
      </c>
      <c r="AJ64" s="173">
        <v>3.4649999999999999</v>
      </c>
      <c r="AK64" s="173">
        <v>5.0999999999999996</v>
      </c>
      <c r="AL64" s="173">
        <v>5.0599999999999996</v>
      </c>
      <c r="AM64" s="173">
        <v>5.0599999999999996</v>
      </c>
      <c r="AN64" s="173"/>
      <c r="AO64" s="173"/>
      <c r="AP64" s="173"/>
      <c r="AQ64" s="173"/>
      <c r="AR64" s="173"/>
      <c r="AS64" s="173"/>
      <c r="AT64" s="173"/>
      <c r="AU64" s="173"/>
      <c r="AV64" s="173"/>
      <c r="AW64" s="173"/>
      <c r="AX64" s="173"/>
      <c r="AY64" s="173"/>
      <c r="ALQ64" t="e">
        <v>#N/A</v>
      </c>
    </row>
    <row r="65" spans="1:1005" ht="15" x14ac:dyDescent="0.25">
      <c r="A65" s="190">
        <v>44986</v>
      </c>
      <c r="B65" s="164"/>
      <c r="C65" s="164"/>
      <c r="D65" s="164">
        <v>8.6</v>
      </c>
      <c r="E65" s="124">
        <v>14.994</v>
      </c>
      <c r="F65" s="124">
        <v>12.249000000000001</v>
      </c>
      <c r="G65" s="124">
        <v>6.1749999999999998</v>
      </c>
      <c r="H65" s="124">
        <v>11.455</v>
      </c>
      <c r="I65" s="124">
        <v>5.7249999999999996</v>
      </c>
      <c r="J65" s="124">
        <v>5.14</v>
      </c>
      <c r="K65" s="124">
        <v>6.2679999999999998</v>
      </c>
      <c r="L65" s="124">
        <v>6.78</v>
      </c>
      <c r="M65" s="124">
        <v>7.7039999999999997</v>
      </c>
      <c r="N65" s="124">
        <v>13.565</v>
      </c>
      <c r="O65" s="124">
        <v>7.0049999999999999</v>
      </c>
      <c r="P65" s="124">
        <v>13.276</v>
      </c>
      <c r="Q65" s="124">
        <v>8.1669999999999998</v>
      </c>
      <c r="R65" s="124">
        <v>7.4240000000000004</v>
      </c>
      <c r="S65" s="124">
        <v>6.5540000000000003</v>
      </c>
      <c r="T65" s="124">
        <v>5.9960000000000004</v>
      </c>
      <c r="U65" s="124">
        <v>4.7839999999999998</v>
      </c>
      <c r="V65" s="124">
        <v>3.8490000000000002</v>
      </c>
      <c r="W65" s="124">
        <v>10.612</v>
      </c>
      <c r="X65" s="124">
        <v>11.098000000000001</v>
      </c>
      <c r="Y65" s="124">
        <v>6.7</v>
      </c>
      <c r="Z65" s="124">
        <v>17.265999999999998</v>
      </c>
      <c r="AA65" s="124">
        <v>4.9589999999999996</v>
      </c>
      <c r="AB65" s="124">
        <v>7.5439999999999996</v>
      </c>
      <c r="AC65" s="124">
        <v>3.8279999999999998</v>
      </c>
      <c r="AD65" s="124">
        <v>5.73</v>
      </c>
      <c r="AE65" s="125">
        <v>7.681</v>
      </c>
      <c r="AF65" s="124">
        <v>4.0060000000000002</v>
      </c>
      <c r="AG65" s="124">
        <v>8.5190000000000001</v>
      </c>
      <c r="AH65" s="124">
        <v>11.263999999999999</v>
      </c>
      <c r="AI65" s="173">
        <v>4.9580000000000002</v>
      </c>
      <c r="AJ65" s="173">
        <v>4.2069999999999999</v>
      </c>
      <c r="AK65" s="173">
        <v>6.9109999999999996</v>
      </c>
      <c r="AL65" s="173">
        <v>6.4379999999999997</v>
      </c>
      <c r="AM65" s="173">
        <v>6.4379999999999997</v>
      </c>
      <c r="AN65" s="173"/>
      <c r="AO65" s="173"/>
      <c r="AP65" s="173"/>
      <c r="AQ65" s="173"/>
      <c r="AR65" s="173"/>
      <c r="AS65" s="173"/>
      <c r="AT65" s="173"/>
      <c r="AU65" s="173"/>
      <c r="AV65" s="173"/>
      <c r="AW65" s="173"/>
      <c r="AX65" s="173"/>
      <c r="AY65" s="173"/>
      <c r="ALQ65" t="e">
        <v>#N/A</v>
      </c>
    </row>
    <row r="66" spans="1:1005" ht="15" x14ac:dyDescent="0.25">
      <c r="A66" s="190">
        <v>45017</v>
      </c>
      <c r="B66" s="164"/>
      <c r="C66" s="164"/>
      <c r="D66" s="164">
        <v>23.32</v>
      </c>
      <c r="E66" s="124">
        <v>37.444000000000003</v>
      </c>
      <c r="F66" s="124">
        <v>37.878</v>
      </c>
      <c r="G66" s="124">
        <v>14.678000000000001</v>
      </c>
      <c r="H66" s="124">
        <v>42.645000000000003</v>
      </c>
      <c r="I66" s="124">
        <v>17.079000000000001</v>
      </c>
      <c r="J66" s="124">
        <v>16.856000000000002</v>
      </c>
      <c r="K66" s="124">
        <v>31.366</v>
      </c>
      <c r="L66" s="124">
        <v>27.46</v>
      </c>
      <c r="M66" s="124">
        <v>23.308</v>
      </c>
      <c r="N66" s="124">
        <v>21.504000000000001</v>
      </c>
      <c r="O66" s="124">
        <v>11.452</v>
      </c>
      <c r="P66" s="124">
        <v>25.462</v>
      </c>
      <c r="Q66" s="124">
        <v>19.329999999999998</v>
      </c>
      <c r="R66" s="124">
        <v>12.005000000000001</v>
      </c>
      <c r="S66" s="124">
        <v>21.834</v>
      </c>
      <c r="T66" s="124">
        <v>24.542000000000002</v>
      </c>
      <c r="U66" s="124">
        <v>8.9169999999999998</v>
      </c>
      <c r="V66" s="124">
        <v>8.5690000000000008</v>
      </c>
      <c r="W66" s="124">
        <v>37.103999999999999</v>
      </c>
      <c r="X66" s="124">
        <v>33.847999999999999</v>
      </c>
      <c r="Y66" s="124">
        <v>22.728000000000002</v>
      </c>
      <c r="Z66" s="124">
        <v>25.236000000000001</v>
      </c>
      <c r="AA66" s="124">
        <v>20.254999999999999</v>
      </c>
      <c r="AB66" s="124">
        <v>14.053000000000001</v>
      </c>
      <c r="AC66" s="124">
        <v>12.67</v>
      </c>
      <c r="AD66" s="124">
        <v>15.234</v>
      </c>
      <c r="AE66" s="125">
        <v>25.646000000000001</v>
      </c>
      <c r="AF66" s="124">
        <v>7.5010000000000003</v>
      </c>
      <c r="AG66" s="124">
        <v>19.100000000000001</v>
      </c>
      <c r="AH66" s="124">
        <v>14.977</v>
      </c>
      <c r="AI66" s="173">
        <v>13.061999999999999</v>
      </c>
      <c r="AJ66" s="173">
        <v>9.83</v>
      </c>
      <c r="AK66" s="173">
        <v>15.564</v>
      </c>
      <c r="AL66" s="173">
        <v>17.626999999999999</v>
      </c>
      <c r="AM66" s="173">
        <v>17.626999999999999</v>
      </c>
      <c r="AN66" s="173"/>
      <c r="AO66" s="173"/>
      <c r="AP66" s="173"/>
      <c r="AQ66" s="173"/>
      <c r="AR66" s="173"/>
      <c r="AS66" s="173"/>
      <c r="AT66" s="173"/>
      <c r="AU66" s="173"/>
      <c r="AV66" s="173"/>
      <c r="AW66" s="173"/>
      <c r="AX66" s="173"/>
      <c r="AY66" s="173"/>
      <c r="ALQ66" t="e">
        <v>#N/A</v>
      </c>
    </row>
    <row r="67" spans="1:1005" ht="15" x14ac:dyDescent="0.25">
      <c r="A67" s="190">
        <v>45047</v>
      </c>
      <c r="B67" s="164"/>
      <c r="C67" s="164"/>
      <c r="D67" s="164">
        <v>71.430000000000007</v>
      </c>
      <c r="E67" s="124">
        <v>83.257000000000005</v>
      </c>
      <c r="F67" s="124">
        <v>104.20699999999999</v>
      </c>
      <c r="G67" s="124">
        <v>42.036999999999999</v>
      </c>
      <c r="H67" s="124">
        <v>69.572000000000003</v>
      </c>
      <c r="I67" s="124">
        <v>56.482999999999997</v>
      </c>
      <c r="J67" s="124">
        <v>57.423999999999999</v>
      </c>
      <c r="K67" s="124">
        <v>85.013000000000005</v>
      </c>
      <c r="L67" s="124">
        <v>90.710999999999999</v>
      </c>
      <c r="M67" s="124">
        <v>74.805000000000007</v>
      </c>
      <c r="N67" s="124">
        <v>59.015999999999998</v>
      </c>
      <c r="O67" s="124">
        <v>56.536999999999999</v>
      </c>
      <c r="P67" s="124">
        <v>94.313000000000002</v>
      </c>
      <c r="Q67" s="124">
        <v>69.692999999999998</v>
      </c>
      <c r="R67" s="124">
        <v>61.396999999999998</v>
      </c>
      <c r="S67" s="124">
        <v>58</v>
      </c>
      <c r="T67" s="124">
        <v>111.685</v>
      </c>
      <c r="U67" s="124">
        <v>17.190999999999999</v>
      </c>
      <c r="V67" s="124">
        <v>44.777999999999999</v>
      </c>
      <c r="W67" s="124">
        <v>89.254000000000005</v>
      </c>
      <c r="X67" s="124">
        <v>108.67400000000001</v>
      </c>
      <c r="Y67" s="124">
        <v>56.973999999999997</v>
      </c>
      <c r="Z67" s="124">
        <v>76.849000000000004</v>
      </c>
      <c r="AA67" s="124">
        <v>77.061000000000007</v>
      </c>
      <c r="AB67" s="124">
        <v>89.39</v>
      </c>
      <c r="AC67" s="124">
        <v>36.280999999999999</v>
      </c>
      <c r="AD67" s="124">
        <v>46.581000000000003</v>
      </c>
      <c r="AE67" s="125">
        <v>54.966000000000001</v>
      </c>
      <c r="AF67" s="124">
        <v>20.925000000000001</v>
      </c>
      <c r="AG67" s="124">
        <v>56.08</v>
      </c>
      <c r="AH67" s="124">
        <v>46.298999999999999</v>
      </c>
      <c r="AI67" s="173">
        <v>41.811999999999998</v>
      </c>
      <c r="AJ67" s="173">
        <v>56.719000000000001</v>
      </c>
      <c r="AK67" s="173">
        <v>61.204000000000001</v>
      </c>
      <c r="AL67" s="173">
        <v>96.766000000000005</v>
      </c>
      <c r="AM67" s="173">
        <v>96.766000000000005</v>
      </c>
      <c r="AN67" s="173"/>
      <c r="AO67" s="173"/>
      <c r="AP67" s="173"/>
      <c r="AQ67" s="173"/>
      <c r="AR67" s="173"/>
      <c r="AS67" s="173"/>
      <c r="AT67" s="173"/>
      <c r="AU67" s="173"/>
      <c r="AV67" s="173"/>
      <c r="AW67" s="173"/>
      <c r="AX67" s="173"/>
      <c r="AY67" s="173"/>
      <c r="ALQ67" t="e">
        <v>#N/A</v>
      </c>
    </row>
    <row r="68" spans="1:1005" ht="15" x14ac:dyDescent="0.25">
      <c r="A68" s="190">
        <v>45078</v>
      </c>
      <c r="B68" s="164"/>
      <c r="C68" s="164"/>
      <c r="D68" s="164">
        <v>70.349999999999994</v>
      </c>
      <c r="E68" s="124">
        <v>130.85499999999999</v>
      </c>
      <c r="F68" s="124">
        <v>125.443</v>
      </c>
      <c r="G68" s="124">
        <v>78.125</v>
      </c>
      <c r="H68" s="124">
        <v>53.118000000000002</v>
      </c>
      <c r="I68" s="124">
        <v>67.658000000000001</v>
      </c>
      <c r="J68" s="124">
        <v>94.057000000000002</v>
      </c>
      <c r="K68" s="124">
        <v>55.345999999999997</v>
      </c>
      <c r="L68" s="124">
        <v>122.108</v>
      </c>
      <c r="M68" s="124">
        <v>65.185000000000002</v>
      </c>
      <c r="N68" s="124">
        <v>131.90799999999999</v>
      </c>
      <c r="O68" s="124">
        <v>28.917999999999999</v>
      </c>
      <c r="P68" s="124">
        <v>137.15700000000001</v>
      </c>
      <c r="Q68" s="124">
        <v>61.09</v>
      </c>
      <c r="R68" s="124">
        <v>111.65300000000001</v>
      </c>
      <c r="S68" s="124">
        <v>31.31</v>
      </c>
      <c r="T68" s="124">
        <v>60.107999999999997</v>
      </c>
      <c r="U68" s="124">
        <v>9.0890000000000004</v>
      </c>
      <c r="V68" s="124">
        <v>40.606999999999999</v>
      </c>
      <c r="W68" s="124">
        <v>48.158999999999999</v>
      </c>
      <c r="X68" s="124">
        <v>128.72900000000001</v>
      </c>
      <c r="Y68" s="124">
        <v>30.274999999999999</v>
      </c>
      <c r="Z68" s="124">
        <v>50.703000000000003</v>
      </c>
      <c r="AA68" s="124">
        <v>106.306</v>
      </c>
      <c r="AB68" s="124">
        <v>48.024000000000001</v>
      </c>
      <c r="AC68" s="124">
        <v>61.186</v>
      </c>
      <c r="AD68" s="124">
        <v>92.356999999999999</v>
      </c>
      <c r="AE68" s="125">
        <v>29.99</v>
      </c>
      <c r="AF68" s="124">
        <v>28.92</v>
      </c>
      <c r="AG68" s="124">
        <v>72.914000000000001</v>
      </c>
      <c r="AH68" s="124">
        <v>88.090999999999994</v>
      </c>
      <c r="AI68" s="173">
        <v>48.826999999999998</v>
      </c>
      <c r="AJ68" s="173">
        <v>90.826999999999998</v>
      </c>
      <c r="AK68" s="173">
        <v>128.411</v>
      </c>
      <c r="AL68" s="173">
        <v>109.39700000000001</v>
      </c>
      <c r="AM68" s="173">
        <v>109.39700000000001</v>
      </c>
      <c r="AN68" s="173"/>
      <c r="AO68" s="173"/>
      <c r="AP68" s="173"/>
      <c r="AQ68" s="173"/>
      <c r="AR68" s="173"/>
      <c r="AS68" s="173"/>
      <c r="AT68" s="173"/>
      <c r="AU68" s="173"/>
      <c r="AV68" s="173"/>
      <c r="AW68" s="173"/>
      <c r="AX68" s="173"/>
      <c r="AY68" s="173"/>
      <c r="ALQ68" t="e">
        <v>#N/A</v>
      </c>
    </row>
    <row r="69" spans="1:1005" ht="15" x14ac:dyDescent="0.25">
      <c r="A69" s="190">
        <v>45108</v>
      </c>
      <c r="B69" s="164"/>
      <c r="C69" s="164"/>
      <c r="D69" s="164">
        <v>29.01</v>
      </c>
      <c r="E69" s="124">
        <v>59.226999999999997</v>
      </c>
      <c r="F69" s="124">
        <v>38.116999999999997</v>
      </c>
      <c r="G69" s="124">
        <v>29.024999999999999</v>
      </c>
      <c r="H69" s="124">
        <v>19.72</v>
      </c>
      <c r="I69" s="124">
        <v>32.643000000000001</v>
      </c>
      <c r="J69" s="124">
        <v>35.680999999999997</v>
      </c>
      <c r="K69" s="124">
        <v>24.074000000000002</v>
      </c>
      <c r="L69" s="124">
        <v>38.052</v>
      </c>
      <c r="M69" s="124">
        <v>18.998000000000001</v>
      </c>
      <c r="N69" s="124">
        <v>82.707999999999998</v>
      </c>
      <c r="O69" s="124">
        <v>12.117000000000001</v>
      </c>
      <c r="P69" s="124">
        <v>35.317999999999998</v>
      </c>
      <c r="Q69" s="124">
        <v>27.5</v>
      </c>
      <c r="R69" s="124">
        <v>62.985999999999997</v>
      </c>
      <c r="S69" s="124">
        <v>11.553000000000001</v>
      </c>
      <c r="T69" s="124">
        <v>18.280999999999999</v>
      </c>
      <c r="U69" s="124">
        <v>4.8259999999999996</v>
      </c>
      <c r="V69" s="124">
        <v>13.314</v>
      </c>
      <c r="W69" s="124">
        <v>16.692</v>
      </c>
      <c r="X69" s="124">
        <v>43.441000000000003</v>
      </c>
      <c r="Y69" s="124">
        <v>16.724</v>
      </c>
      <c r="Z69" s="124">
        <v>19.591000000000001</v>
      </c>
      <c r="AA69" s="124">
        <v>32.357999999999997</v>
      </c>
      <c r="AB69" s="124">
        <v>16.286999999999999</v>
      </c>
      <c r="AC69" s="124">
        <v>17.337</v>
      </c>
      <c r="AD69" s="124">
        <v>28.210999999999999</v>
      </c>
      <c r="AE69" s="125">
        <v>12.805999999999999</v>
      </c>
      <c r="AF69" s="124">
        <v>10.227</v>
      </c>
      <c r="AG69" s="124">
        <v>20.248000000000001</v>
      </c>
      <c r="AH69" s="124">
        <v>29.951000000000001</v>
      </c>
      <c r="AI69" s="173">
        <v>25.702999999999999</v>
      </c>
      <c r="AJ69" s="173">
        <v>37.002000000000002</v>
      </c>
      <c r="AK69" s="173">
        <v>66.611000000000004</v>
      </c>
      <c r="AL69" s="173">
        <v>38.567</v>
      </c>
      <c r="AM69" s="173">
        <v>38.567</v>
      </c>
      <c r="AN69" s="173"/>
      <c r="AO69" s="173"/>
      <c r="AP69" s="173"/>
      <c r="AQ69" s="173"/>
      <c r="AR69" s="173"/>
      <c r="AS69" s="173"/>
      <c r="AT69" s="173"/>
      <c r="AU69" s="173"/>
      <c r="AV69" s="173"/>
      <c r="AW69" s="173"/>
      <c r="AX69" s="173"/>
      <c r="AY69" s="173"/>
      <c r="ALQ69" t="e">
        <v>#N/A</v>
      </c>
    </row>
    <row r="70" spans="1:1005" ht="15" x14ac:dyDescent="0.25">
      <c r="A70" s="190">
        <v>45139</v>
      </c>
      <c r="B70" s="44"/>
      <c r="C70" s="44"/>
      <c r="D70" s="164">
        <v>19.8</v>
      </c>
      <c r="E70" s="124">
        <v>23.933</v>
      </c>
      <c r="F70" s="124">
        <v>20.870999999999999</v>
      </c>
      <c r="G70" s="124">
        <v>32.83</v>
      </c>
      <c r="H70" s="124">
        <v>17.928999999999998</v>
      </c>
      <c r="I70" s="124">
        <v>23.367000000000001</v>
      </c>
      <c r="J70" s="124">
        <v>18.521999999999998</v>
      </c>
      <c r="K70" s="124">
        <v>19.045999999999999</v>
      </c>
      <c r="L70" s="124">
        <v>19.789000000000001</v>
      </c>
      <c r="M70" s="124">
        <v>13.439</v>
      </c>
      <c r="N70" s="124">
        <v>27.414000000000001</v>
      </c>
      <c r="O70" s="124">
        <v>9.2360000000000007</v>
      </c>
      <c r="P70" s="124">
        <v>26.74</v>
      </c>
      <c r="Q70" s="124">
        <v>15.311999999999999</v>
      </c>
      <c r="R70" s="124">
        <v>51.207000000000001</v>
      </c>
      <c r="S70" s="124">
        <v>9.89</v>
      </c>
      <c r="T70" s="124">
        <v>23.73</v>
      </c>
      <c r="U70" s="124">
        <v>3.7730000000000001</v>
      </c>
      <c r="V70" s="124">
        <v>10.183</v>
      </c>
      <c r="W70" s="124">
        <v>10.198</v>
      </c>
      <c r="X70" s="124">
        <v>22.751999999999999</v>
      </c>
      <c r="Y70" s="124">
        <v>13.557</v>
      </c>
      <c r="Z70" s="124">
        <v>26.718</v>
      </c>
      <c r="AA70" s="124">
        <v>15.414</v>
      </c>
      <c r="AB70" s="124">
        <v>9.6969999999999992</v>
      </c>
      <c r="AC70" s="124">
        <v>14.324999999999999</v>
      </c>
      <c r="AD70" s="124">
        <v>13.47</v>
      </c>
      <c r="AE70" s="125">
        <v>7.8890000000000002</v>
      </c>
      <c r="AF70" s="124">
        <v>10.329000000000001</v>
      </c>
      <c r="AG70" s="124">
        <v>15.04</v>
      </c>
      <c r="AH70" s="124">
        <v>13.396000000000001</v>
      </c>
      <c r="AI70" s="173">
        <v>15.704000000000001</v>
      </c>
      <c r="AJ70" s="173">
        <v>32.331000000000003</v>
      </c>
      <c r="AK70" s="173">
        <v>25.547000000000001</v>
      </c>
      <c r="AL70" s="173">
        <v>27.707999999999998</v>
      </c>
      <c r="AM70" s="173">
        <v>27.707999999999998</v>
      </c>
      <c r="AN70" s="173"/>
      <c r="AO70" s="173"/>
      <c r="AP70" s="173"/>
      <c r="AQ70" s="173"/>
      <c r="AR70" s="173"/>
      <c r="AS70" s="173"/>
      <c r="AT70" s="173"/>
      <c r="AU70" s="173"/>
      <c r="AV70" s="173"/>
      <c r="AW70" s="173"/>
      <c r="AX70" s="173"/>
      <c r="AY70" s="173"/>
      <c r="ALQ70" t="e">
        <v>#N/A</v>
      </c>
    </row>
    <row r="71" spans="1:1005" ht="15" x14ac:dyDescent="0.25">
      <c r="A71" s="190">
        <v>45170</v>
      </c>
      <c r="B71" s="44"/>
      <c r="C71" s="44"/>
      <c r="D71" s="164">
        <v>17.47</v>
      </c>
      <c r="E71" s="124">
        <v>24.364999999999998</v>
      </c>
      <c r="F71" s="124">
        <v>12.907</v>
      </c>
      <c r="G71" s="124">
        <v>23.041</v>
      </c>
      <c r="H71" s="124">
        <v>10.090999999999999</v>
      </c>
      <c r="I71" s="124">
        <v>17.859000000000002</v>
      </c>
      <c r="J71" s="124">
        <v>32.963999999999999</v>
      </c>
      <c r="K71" s="124">
        <v>15.605</v>
      </c>
      <c r="L71" s="124">
        <v>17.638999999999999</v>
      </c>
      <c r="M71" s="124">
        <v>14.971</v>
      </c>
      <c r="N71" s="124">
        <v>16.527000000000001</v>
      </c>
      <c r="O71" s="124">
        <v>8.9589999999999996</v>
      </c>
      <c r="P71" s="124">
        <v>33.594999999999999</v>
      </c>
      <c r="Q71" s="124">
        <v>12.78</v>
      </c>
      <c r="R71" s="124">
        <v>33.308</v>
      </c>
      <c r="S71" s="124">
        <v>8.1010000000000009</v>
      </c>
      <c r="T71" s="124">
        <v>11.169</v>
      </c>
      <c r="U71" s="124">
        <v>7.6079999999999997</v>
      </c>
      <c r="V71" s="124">
        <v>14.731999999999999</v>
      </c>
      <c r="W71" s="124">
        <v>14.002000000000001</v>
      </c>
      <c r="X71" s="124">
        <v>17.016999999999999</v>
      </c>
      <c r="Y71" s="124">
        <v>12.904999999999999</v>
      </c>
      <c r="Z71" s="124">
        <v>16.995000000000001</v>
      </c>
      <c r="AA71" s="124">
        <v>15.43</v>
      </c>
      <c r="AB71" s="124">
        <v>8.7989999999999995</v>
      </c>
      <c r="AC71" s="124">
        <v>10.028</v>
      </c>
      <c r="AD71" s="124">
        <v>10.196</v>
      </c>
      <c r="AE71" s="125">
        <v>6.1849999999999996</v>
      </c>
      <c r="AF71" s="124">
        <v>24.260999999999999</v>
      </c>
      <c r="AG71" s="124">
        <v>14.691000000000001</v>
      </c>
      <c r="AH71" s="124">
        <v>10.646000000000001</v>
      </c>
      <c r="AI71" s="173">
        <v>8.5090000000000003</v>
      </c>
      <c r="AJ71" s="173">
        <v>32.201999999999998</v>
      </c>
      <c r="AK71" s="173">
        <v>12.885999999999999</v>
      </c>
      <c r="AL71" s="173">
        <v>20.411000000000001</v>
      </c>
      <c r="AM71" s="173">
        <v>20.411000000000001</v>
      </c>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3">
        <v>8.6</v>
      </c>
    </row>
    <row r="102" spans="4:4" ht="12.75" customHeight="1" x14ac:dyDescent="0.25">
      <c r="D102" s="43">
        <v>23.32</v>
      </c>
    </row>
    <row r="103" spans="4:4" ht="12.75" customHeight="1" x14ac:dyDescent="0.25">
      <c r="D103" s="43">
        <v>71.430000000000007</v>
      </c>
    </row>
    <row r="104" spans="4:4" ht="12.75" customHeight="1" x14ac:dyDescent="0.25">
      <c r="D104" s="43">
        <v>70.349999999999994</v>
      </c>
    </row>
    <row r="105" spans="4:4" ht="12.75" customHeight="1" x14ac:dyDescent="0.25">
      <c r="D105" s="43">
        <v>29.01</v>
      </c>
    </row>
    <row r="106" spans="4:4" ht="12.75" customHeight="1" x14ac:dyDescent="0.25">
      <c r="D106" s="43">
        <v>19.8</v>
      </c>
    </row>
    <row r="107" spans="4:4" ht="12.75" customHeight="1" x14ac:dyDescent="0.25">
      <c r="D107" s="43">
        <v>17.47</v>
      </c>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107"/>
  <sheetViews>
    <sheetView topLeftCell="A43"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43132</v>
      </c>
      <c r="B4" s="89"/>
      <c r="C4" s="89"/>
      <c r="D4" s="90">
        <v>27</v>
      </c>
      <c r="E4" s="91">
        <v>29.736000000000001</v>
      </c>
      <c r="F4" s="92">
        <v>26.367999999999999</v>
      </c>
      <c r="G4" s="92">
        <v>30.021999999999998</v>
      </c>
      <c r="H4" s="92">
        <v>24.728999999999999</v>
      </c>
      <c r="I4" s="92">
        <v>26.033999999999999</v>
      </c>
      <c r="J4" s="92">
        <v>52.116999999999997</v>
      </c>
      <c r="K4" s="92">
        <v>27.597000000000001</v>
      </c>
      <c r="L4" s="92">
        <v>23.795000000000002</v>
      </c>
      <c r="M4" s="92">
        <v>23.794</v>
      </c>
      <c r="N4" s="92">
        <v>27.204999999999998</v>
      </c>
      <c r="O4" s="92">
        <v>24.946999999999999</v>
      </c>
      <c r="P4" s="92">
        <v>26.388999999999999</v>
      </c>
      <c r="Q4" s="92">
        <v>25.564</v>
      </c>
      <c r="R4" s="92">
        <v>28.273</v>
      </c>
      <c r="S4" s="92">
        <v>32.573999999999998</v>
      </c>
      <c r="T4" s="92">
        <v>28.919</v>
      </c>
      <c r="U4" s="92">
        <v>25.588000000000001</v>
      </c>
      <c r="V4" s="92">
        <v>28.492000000000001</v>
      </c>
      <c r="W4" s="92">
        <v>32.289000000000001</v>
      </c>
      <c r="X4" s="92">
        <v>31.754999999999999</v>
      </c>
      <c r="Y4" s="92">
        <v>29.074999999999999</v>
      </c>
      <c r="Z4" s="92">
        <v>24.244</v>
      </c>
      <c r="AA4" s="92">
        <v>24.542999999999999</v>
      </c>
      <c r="AB4" s="92">
        <v>25.553999999999998</v>
      </c>
      <c r="AC4" s="92">
        <v>31.704000000000001</v>
      </c>
      <c r="AD4" s="92">
        <v>23.638999999999999</v>
      </c>
      <c r="AE4" s="92">
        <v>25.2</v>
      </c>
      <c r="AF4" s="92">
        <v>27.17</v>
      </c>
      <c r="AG4" s="92">
        <v>25.145</v>
      </c>
      <c r="AH4" s="93">
        <v>23.899000000000001</v>
      </c>
      <c r="AI4" s="173">
        <v>30.327999999999999</v>
      </c>
      <c r="AJ4" s="173">
        <v>25.731999999999999</v>
      </c>
      <c r="AK4" s="173">
        <v>27</v>
      </c>
      <c r="AL4" s="173">
        <v>27.658000000000001</v>
      </c>
      <c r="AM4" s="173">
        <v>27.87</v>
      </c>
      <c r="AN4" s="173"/>
      <c r="AO4" s="173"/>
      <c r="AP4" s="173"/>
      <c r="AQ4" s="173"/>
      <c r="AR4" s="173"/>
      <c r="AS4" s="173"/>
      <c r="AT4" s="173"/>
      <c r="AU4" s="173"/>
      <c r="AV4" s="173"/>
      <c r="AW4" s="173"/>
      <c r="AX4" s="173"/>
      <c r="AY4" s="173"/>
    </row>
    <row r="5" spans="1:54" ht="15" x14ac:dyDescent="0.25">
      <c r="A5" s="224">
        <v>43160</v>
      </c>
      <c r="B5" s="89"/>
      <c r="C5" s="89"/>
      <c r="D5" s="90">
        <v>60</v>
      </c>
      <c r="E5" s="91">
        <v>61.819000000000003</v>
      </c>
      <c r="F5" s="92">
        <v>58.841999999999999</v>
      </c>
      <c r="G5" s="92">
        <v>69.052000000000007</v>
      </c>
      <c r="H5" s="92">
        <v>37.726999999999997</v>
      </c>
      <c r="I5" s="92">
        <v>43.889000000000003</v>
      </c>
      <c r="J5" s="92">
        <v>148.22499999999999</v>
      </c>
      <c r="K5" s="92">
        <v>52.414000000000001</v>
      </c>
      <c r="L5" s="92">
        <v>40.005000000000003</v>
      </c>
      <c r="M5" s="92">
        <v>86.35</v>
      </c>
      <c r="N5" s="92">
        <v>78.863</v>
      </c>
      <c r="O5" s="92">
        <v>47.142000000000003</v>
      </c>
      <c r="P5" s="92">
        <v>66.454999999999998</v>
      </c>
      <c r="Q5" s="92">
        <v>59.107999999999997</v>
      </c>
      <c r="R5" s="92">
        <v>73.272000000000006</v>
      </c>
      <c r="S5" s="92">
        <v>94.462000000000003</v>
      </c>
      <c r="T5" s="92">
        <v>60</v>
      </c>
      <c r="U5" s="92">
        <v>56.499000000000002</v>
      </c>
      <c r="V5" s="92">
        <v>65.787999999999997</v>
      </c>
      <c r="W5" s="92">
        <v>66.95</v>
      </c>
      <c r="X5" s="92">
        <v>61.149000000000001</v>
      </c>
      <c r="Y5" s="92">
        <v>57.673999999999999</v>
      </c>
      <c r="Z5" s="92">
        <v>40.713000000000001</v>
      </c>
      <c r="AA5" s="92">
        <v>72.385000000000005</v>
      </c>
      <c r="AB5" s="92">
        <v>87.766000000000005</v>
      </c>
      <c r="AC5" s="92">
        <v>46.195</v>
      </c>
      <c r="AD5" s="92">
        <v>43.651000000000003</v>
      </c>
      <c r="AE5" s="92">
        <v>96.111999999999995</v>
      </c>
      <c r="AF5" s="92">
        <v>34.725999999999999</v>
      </c>
      <c r="AG5" s="92">
        <v>72.465999999999994</v>
      </c>
      <c r="AH5" s="93">
        <v>37.183999999999997</v>
      </c>
      <c r="AI5" s="173">
        <v>55.832000000000001</v>
      </c>
      <c r="AJ5" s="173">
        <v>92.3</v>
      </c>
      <c r="AK5" s="173">
        <v>46.231999999999999</v>
      </c>
      <c r="AL5" s="173">
        <v>47.9</v>
      </c>
      <c r="AM5" s="173">
        <v>78.671000000000006</v>
      </c>
      <c r="AN5" s="173"/>
      <c r="AO5" s="173"/>
      <c r="AP5" s="173"/>
      <c r="AQ5" s="173"/>
      <c r="AR5" s="173"/>
      <c r="AS5" s="173"/>
      <c r="AT5" s="173"/>
      <c r="AU5" s="173"/>
      <c r="AV5" s="173"/>
      <c r="AW5" s="173"/>
      <c r="AX5" s="173"/>
      <c r="AY5" s="173"/>
    </row>
    <row r="6" spans="1:54" ht="15" x14ac:dyDescent="0.25">
      <c r="A6" s="224">
        <v>43191</v>
      </c>
      <c r="B6" s="89"/>
      <c r="C6" s="89"/>
      <c r="D6" s="90">
        <v>150</v>
      </c>
      <c r="E6" s="91">
        <v>159.21</v>
      </c>
      <c r="F6" s="92">
        <v>103.114</v>
      </c>
      <c r="G6" s="92">
        <v>101.59099999999999</v>
      </c>
      <c r="H6" s="92">
        <v>85.135999999999996</v>
      </c>
      <c r="I6" s="92">
        <v>195.63399999999999</v>
      </c>
      <c r="J6" s="92">
        <v>308.596</v>
      </c>
      <c r="K6" s="92">
        <v>138.69900000000001</v>
      </c>
      <c r="L6" s="92">
        <v>141.392</v>
      </c>
      <c r="M6" s="92">
        <v>202.12200000000001</v>
      </c>
      <c r="N6" s="92">
        <v>170.595</v>
      </c>
      <c r="O6" s="92">
        <v>121.45399999999999</v>
      </c>
      <c r="P6" s="92">
        <v>156.69900000000001</v>
      </c>
      <c r="Q6" s="92">
        <v>175.86500000000001</v>
      </c>
      <c r="R6" s="92">
        <v>150</v>
      </c>
      <c r="S6" s="92">
        <v>117.247</v>
      </c>
      <c r="T6" s="92">
        <v>173.167</v>
      </c>
      <c r="U6" s="92">
        <v>100.97499999999999</v>
      </c>
      <c r="V6" s="92">
        <v>158.309</v>
      </c>
      <c r="W6" s="92">
        <v>147.78299999999999</v>
      </c>
      <c r="X6" s="92">
        <v>197.35499999999999</v>
      </c>
      <c r="Y6" s="92">
        <v>155.44900000000001</v>
      </c>
      <c r="Z6" s="92">
        <v>136.15799999999999</v>
      </c>
      <c r="AA6" s="92">
        <v>226.684</v>
      </c>
      <c r="AB6" s="92">
        <v>141.6</v>
      </c>
      <c r="AC6" s="92">
        <v>134.61799999999999</v>
      </c>
      <c r="AD6" s="92">
        <v>171.64599999999999</v>
      </c>
      <c r="AE6" s="92">
        <v>130.62700000000001</v>
      </c>
      <c r="AF6" s="92">
        <v>68.921000000000006</v>
      </c>
      <c r="AG6" s="92">
        <v>173.02099999999999</v>
      </c>
      <c r="AH6" s="93">
        <v>163.215</v>
      </c>
      <c r="AI6" s="173">
        <v>202.24799999999999</v>
      </c>
      <c r="AJ6" s="173">
        <v>172.92699999999999</v>
      </c>
      <c r="AK6" s="173">
        <v>122.212</v>
      </c>
      <c r="AL6" s="173">
        <v>146.19399999999999</v>
      </c>
      <c r="AM6" s="173">
        <v>87.600999999999999</v>
      </c>
      <c r="AN6" s="173"/>
      <c r="AO6" s="173"/>
      <c r="AP6" s="173"/>
      <c r="AQ6" s="173"/>
      <c r="AR6" s="173"/>
      <c r="AS6" s="173"/>
      <c r="AT6" s="173"/>
      <c r="AU6" s="173"/>
      <c r="AV6" s="173"/>
      <c r="AW6" s="173"/>
      <c r="AX6" s="173"/>
      <c r="AY6" s="173"/>
    </row>
    <row r="7" spans="1:54" ht="15" x14ac:dyDescent="0.25">
      <c r="A7" s="224">
        <v>43221</v>
      </c>
      <c r="B7" s="89"/>
      <c r="C7" s="89"/>
      <c r="D7" s="90">
        <v>320</v>
      </c>
      <c r="E7" s="91">
        <v>374.61799999999999</v>
      </c>
      <c r="F7" s="92">
        <v>220.291</v>
      </c>
      <c r="G7" s="92">
        <v>316.83699999999999</v>
      </c>
      <c r="H7" s="92">
        <v>416.411</v>
      </c>
      <c r="I7" s="92">
        <v>425.16399999999999</v>
      </c>
      <c r="J7" s="92">
        <v>365.714</v>
      </c>
      <c r="K7" s="92">
        <v>238.595</v>
      </c>
      <c r="L7" s="92">
        <v>310.16899999999998</v>
      </c>
      <c r="M7" s="92">
        <v>218.68799999999999</v>
      </c>
      <c r="N7" s="92">
        <v>205.095</v>
      </c>
      <c r="O7" s="92">
        <v>328.09699999999998</v>
      </c>
      <c r="P7" s="92">
        <v>323.25400000000002</v>
      </c>
      <c r="Q7" s="92">
        <v>437.673</v>
      </c>
      <c r="R7" s="92">
        <v>283.07799999999997</v>
      </c>
      <c r="S7" s="92">
        <v>516.41399999999999</v>
      </c>
      <c r="T7" s="92">
        <v>325.31299999999999</v>
      </c>
      <c r="U7" s="92">
        <v>335.88799999999998</v>
      </c>
      <c r="V7" s="92">
        <v>325.45400000000001</v>
      </c>
      <c r="W7" s="92">
        <v>300.637</v>
      </c>
      <c r="X7" s="92">
        <v>406.28399999999999</v>
      </c>
      <c r="Y7" s="92">
        <v>314.39600000000002</v>
      </c>
      <c r="Z7" s="92">
        <v>157.68199999999999</v>
      </c>
      <c r="AA7" s="92">
        <v>453.46</v>
      </c>
      <c r="AB7" s="92">
        <v>241.339</v>
      </c>
      <c r="AC7" s="92">
        <v>354.13200000000001</v>
      </c>
      <c r="AD7" s="92">
        <v>248.82900000000001</v>
      </c>
      <c r="AE7" s="92">
        <v>287.37900000000002</v>
      </c>
      <c r="AF7" s="92">
        <v>282.61099999999999</v>
      </c>
      <c r="AG7" s="92">
        <v>383.88499999999999</v>
      </c>
      <c r="AH7" s="93">
        <v>319.27600000000001</v>
      </c>
      <c r="AI7" s="173">
        <v>521.99699999999996</v>
      </c>
      <c r="AJ7" s="173">
        <v>195.51499999999999</v>
      </c>
      <c r="AK7" s="173">
        <v>394.99400000000003</v>
      </c>
      <c r="AL7" s="173">
        <v>320</v>
      </c>
      <c r="AM7" s="173">
        <v>233.83099999999999</v>
      </c>
      <c r="AN7" s="173"/>
      <c r="AO7" s="173"/>
      <c r="AP7" s="173"/>
      <c r="AQ7" s="173"/>
      <c r="AR7" s="173"/>
      <c r="AS7" s="173"/>
      <c r="AT7" s="173"/>
      <c r="AU7" s="173"/>
      <c r="AV7" s="173"/>
      <c r="AW7" s="173"/>
      <c r="AX7" s="173"/>
      <c r="AY7" s="173"/>
    </row>
    <row r="8" spans="1:54" ht="15" x14ac:dyDescent="0.25">
      <c r="A8" s="224">
        <v>43252</v>
      </c>
      <c r="B8" s="89"/>
      <c r="C8" s="89"/>
      <c r="D8" s="90">
        <v>280</v>
      </c>
      <c r="E8" s="91">
        <v>280</v>
      </c>
      <c r="F8" s="92">
        <v>298.70999999999998</v>
      </c>
      <c r="G8" s="92">
        <v>535.76</v>
      </c>
      <c r="H8" s="92">
        <v>472.41699999999997</v>
      </c>
      <c r="I8" s="92">
        <v>216.59100000000001</v>
      </c>
      <c r="J8" s="92">
        <v>286.19299999999998</v>
      </c>
      <c r="K8" s="92">
        <v>85.447999999999993</v>
      </c>
      <c r="L8" s="92">
        <v>272.64600000000002</v>
      </c>
      <c r="M8" s="92">
        <v>105.408</v>
      </c>
      <c r="N8" s="92">
        <v>254.59299999999999</v>
      </c>
      <c r="O8" s="92">
        <v>343.32</v>
      </c>
      <c r="P8" s="92">
        <v>160.02099999999999</v>
      </c>
      <c r="Q8" s="92">
        <v>426.28300000000002</v>
      </c>
      <c r="R8" s="92">
        <v>130.80699999999999</v>
      </c>
      <c r="S8" s="92">
        <v>666.91300000000001</v>
      </c>
      <c r="T8" s="92">
        <v>249.548</v>
      </c>
      <c r="U8" s="92">
        <v>301.81299999999999</v>
      </c>
      <c r="V8" s="92">
        <v>344.36599999999999</v>
      </c>
      <c r="W8" s="92">
        <v>350.11099999999999</v>
      </c>
      <c r="X8" s="92">
        <v>245.24700000000001</v>
      </c>
      <c r="Y8" s="92">
        <v>154.62</v>
      </c>
      <c r="Z8" s="92">
        <v>138.386</v>
      </c>
      <c r="AA8" s="92">
        <v>399.524</v>
      </c>
      <c r="AB8" s="92">
        <v>98.887</v>
      </c>
      <c r="AC8" s="92">
        <v>370.654</v>
      </c>
      <c r="AD8" s="92">
        <v>115.706</v>
      </c>
      <c r="AE8" s="92">
        <v>130.55199999999999</v>
      </c>
      <c r="AF8" s="92">
        <v>396.00099999999998</v>
      </c>
      <c r="AG8" s="92">
        <v>299.56900000000002</v>
      </c>
      <c r="AH8" s="93">
        <v>538.85900000000004</v>
      </c>
      <c r="AI8" s="173">
        <v>716.971</v>
      </c>
      <c r="AJ8" s="173">
        <v>71.656999999999996</v>
      </c>
      <c r="AK8" s="173">
        <v>192.46799999999999</v>
      </c>
      <c r="AL8" s="173">
        <v>337.88600000000002</v>
      </c>
      <c r="AM8" s="173">
        <v>235.16</v>
      </c>
      <c r="AN8" s="173"/>
      <c r="AO8" s="173"/>
      <c r="AP8" s="173"/>
      <c r="AQ8" s="173"/>
      <c r="AR8" s="173"/>
      <c r="AS8" s="173"/>
      <c r="AT8" s="173"/>
      <c r="AU8" s="173"/>
      <c r="AV8" s="173"/>
      <c r="AW8" s="173"/>
      <c r="AX8" s="173"/>
      <c r="AY8" s="173"/>
    </row>
    <row r="9" spans="1:54" ht="15" x14ac:dyDescent="0.25">
      <c r="A9" s="224">
        <v>43282</v>
      </c>
      <c r="B9" s="89"/>
      <c r="C9" s="89"/>
      <c r="D9" s="90">
        <v>40</v>
      </c>
      <c r="E9" s="91">
        <v>40.484999999999999</v>
      </c>
      <c r="F9" s="92">
        <v>77.512</v>
      </c>
      <c r="G9" s="92">
        <v>143.55500000000001</v>
      </c>
      <c r="H9" s="92">
        <v>81.304000000000002</v>
      </c>
      <c r="I9" s="92">
        <v>38.725999999999999</v>
      </c>
      <c r="J9" s="92">
        <v>51.036000000000001</v>
      </c>
      <c r="K9" s="92">
        <v>17.510000000000002</v>
      </c>
      <c r="L9" s="92">
        <v>32.725000000000001</v>
      </c>
      <c r="M9" s="92">
        <v>20.719000000000001</v>
      </c>
      <c r="N9" s="92">
        <v>45.798999999999999</v>
      </c>
      <c r="O9" s="92">
        <v>54.046999999999997</v>
      </c>
      <c r="P9" s="92">
        <v>31.427</v>
      </c>
      <c r="Q9" s="92">
        <v>86.817999999999998</v>
      </c>
      <c r="R9" s="92">
        <v>24.542999999999999</v>
      </c>
      <c r="S9" s="92">
        <v>206.01400000000001</v>
      </c>
      <c r="T9" s="92">
        <v>39.313000000000002</v>
      </c>
      <c r="U9" s="92">
        <v>40</v>
      </c>
      <c r="V9" s="92">
        <v>96.21</v>
      </c>
      <c r="W9" s="92">
        <v>71.108000000000004</v>
      </c>
      <c r="X9" s="92">
        <v>28.378</v>
      </c>
      <c r="Y9" s="92">
        <v>21.742999999999999</v>
      </c>
      <c r="Z9" s="92">
        <v>17.431999999999999</v>
      </c>
      <c r="AA9" s="92">
        <v>54.13</v>
      </c>
      <c r="AB9" s="92">
        <v>20.882000000000001</v>
      </c>
      <c r="AC9" s="92">
        <v>63.56</v>
      </c>
      <c r="AD9" s="92">
        <v>16.484999999999999</v>
      </c>
      <c r="AE9" s="92">
        <v>21.709</v>
      </c>
      <c r="AF9" s="92">
        <v>86.375</v>
      </c>
      <c r="AG9" s="92">
        <v>54.802</v>
      </c>
      <c r="AH9" s="93">
        <v>80.064999999999998</v>
      </c>
      <c r="AI9" s="173">
        <v>189.71199999999999</v>
      </c>
      <c r="AJ9" s="173">
        <v>13.331</v>
      </c>
      <c r="AK9" s="173">
        <v>23.548999999999999</v>
      </c>
      <c r="AL9" s="173">
        <v>38.704999999999998</v>
      </c>
      <c r="AM9" s="173">
        <v>33.656999999999996</v>
      </c>
      <c r="AN9" s="173"/>
      <c r="AO9" s="173"/>
      <c r="AP9" s="173"/>
      <c r="AQ9" s="173"/>
      <c r="AR9" s="173"/>
      <c r="AS9" s="173"/>
      <c r="AT9" s="173"/>
      <c r="AU9" s="173"/>
      <c r="AV9" s="173"/>
      <c r="AW9" s="173"/>
      <c r="AX9" s="173"/>
      <c r="AY9" s="173"/>
    </row>
    <row r="10" spans="1:54" ht="15" x14ac:dyDescent="0.25">
      <c r="A10" s="224">
        <v>43313</v>
      </c>
      <c r="B10" s="89"/>
      <c r="C10" s="89"/>
      <c r="D10" s="90">
        <v>16</v>
      </c>
      <c r="E10" s="91">
        <v>14.032999999999999</v>
      </c>
      <c r="F10" s="92">
        <v>17.545999999999999</v>
      </c>
      <c r="G10" s="92">
        <v>28.183</v>
      </c>
      <c r="H10" s="92">
        <v>22.271000000000001</v>
      </c>
      <c r="I10" s="92">
        <v>17.95</v>
      </c>
      <c r="J10" s="92">
        <v>16.792000000000002</v>
      </c>
      <c r="K10" s="92">
        <v>12.129</v>
      </c>
      <c r="L10" s="92">
        <v>12.61</v>
      </c>
      <c r="M10" s="92">
        <v>13.868</v>
      </c>
      <c r="N10" s="92">
        <v>14.409000000000001</v>
      </c>
      <c r="O10" s="92">
        <v>16</v>
      </c>
      <c r="P10" s="92">
        <v>13.032</v>
      </c>
      <c r="Q10" s="92">
        <v>21.010999999999999</v>
      </c>
      <c r="R10" s="92">
        <v>11.867000000000001</v>
      </c>
      <c r="S10" s="92">
        <v>32.771000000000001</v>
      </c>
      <c r="T10" s="92">
        <v>15.064</v>
      </c>
      <c r="U10" s="92">
        <v>19.741</v>
      </c>
      <c r="V10" s="92">
        <v>23.538</v>
      </c>
      <c r="W10" s="92">
        <v>18.434000000000001</v>
      </c>
      <c r="X10" s="92">
        <v>13.1</v>
      </c>
      <c r="Y10" s="92">
        <v>12.297000000000001</v>
      </c>
      <c r="Z10" s="92">
        <v>9.6739999999999995</v>
      </c>
      <c r="AA10" s="92">
        <v>16.413</v>
      </c>
      <c r="AB10" s="92">
        <v>9.93</v>
      </c>
      <c r="AC10" s="92">
        <v>17.010999999999999</v>
      </c>
      <c r="AD10" s="92">
        <v>10.673999999999999</v>
      </c>
      <c r="AE10" s="92">
        <v>10.852</v>
      </c>
      <c r="AF10" s="92">
        <v>17.689</v>
      </c>
      <c r="AG10" s="92">
        <v>16.346</v>
      </c>
      <c r="AH10" s="93">
        <v>19.402000000000001</v>
      </c>
      <c r="AI10" s="173">
        <v>30.631</v>
      </c>
      <c r="AJ10" s="173">
        <v>10.048999999999999</v>
      </c>
      <c r="AK10" s="173">
        <v>13.422000000000001</v>
      </c>
      <c r="AL10" s="173">
        <v>21.757000000000001</v>
      </c>
      <c r="AM10" s="173">
        <v>12.113</v>
      </c>
      <c r="AN10" s="173"/>
      <c r="AO10" s="173"/>
      <c r="AP10" s="173"/>
      <c r="AQ10" s="173"/>
      <c r="AR10" s="173"/>
      <c r="AS10" s="173"/>
      <c r="AT10" s="173"/>
      <c r="AU10" s="173"/>
      <c r="AV10" s="173"/>
      <c r="AW10" s="173"/>
      <c r="AX10" s="173"/>
      <c r="AY10" s="173"/>
    </row>
    <row r="11" spans="1:54" ht="15" x14ac:dyDescent="0.25">
      <c r="A11" s="224">
        <v>43344</v>
      </c>
      <c r="B11" s="89"/>
      <c r="C11" s="89"/>
      <c r="D11" s="90">
        <v>10</v>
      </c>
      <c r="E11" s="91">
        <v>8.61</v>
      </c>
      <c r="F11" s="92">
        <v>13.108000000000001</v>
      </c>
      <c r="G11" s="92">
        <v>10.311999999999999</v>
      </c>
      <c r="H11" s="92">
        <v>12.981999999999999</v>
      </c>
      <c r="I11" s="92">
        <v>9.9039999999999999</v>
      </c>
      <c r="J11" s="92">
        <v>12.157</v>
      </c>
      <c r="K11" s="92">
        <v>6.0650000000000004</v>
      </c>
      <c r="L11" s="92">
        <v>12.297000000000001</v>
      </c>
      <c r="M11" s="92">
        <v>6.5289999999999999</v>
      </c>
      <c r="N11" s="92">
        <v>6.8250000000000002</v>
      </c>
      <c r="O11" s="92">
        <v>10.301</v>
      </c>
      <c r="P11" s="92">
        <v>6.3220000000000001</v>
      </c>
      <c r="Q11" s="92">
        <v>12.105</v>
      </c>
      <c r="R11" s="92">
        <v>5.7430000000000003</v>
      </c>
      <c r="S11" s="92">
        <v>13.536</v>
      </c>
      <c r="T11" s="92">
        <v>7.944</v>
      </c>
      <c r="U11" s="92">
        <v>77.89</v>
      </c>
      <c r="V11" s="92">
        <v>9.9049999999999994</v>
      </c>
      <c r="W11" s="92">
        <v>9.2420000000000009</v>
      </c>
      <c r="X11" s="92">
        <v>18.109000000000002</v>
      </c>
      <c r="Y11" s="92">
        <v>6.7</v>
      </c>
      <c r="Z11" s="92">
        <v>4.7320000000000002</v>
      </c>
      <c r="AA11" s="92">
        <v>13.65</v>
      </c>
      <c r="AB11" s="92">
        <v>10</v>
      </c>
      <c r="AC11" s="92">
        <v>11.180999999999999</v>
      </c>
      <c r="AD11" s="92">
        <v>21.641999999999999</v>
      </c>
      <c r="AE11" s="92">
        <v>13.425000000000001</v>
      </c>
      <c r="AF11" s="92">
        <v>9.7739999999999991</v>
      </c>
      <c r="AG11" s="92">
        <v>7.8579999999999997</v>
      </c>
      <c r="AH11" s="93">
        <v>8.9410000000000007</v>
      </c>
      <c r="AI11" s="173">
        <v>19.882000000000001</v>
      </c>
      <c r="AJ11" s="173">
        <v>4.2859999999999996</v>
      </c>
      <c r="AK11" s="173">
        <v>17.620999999999999</v>
      </c>
      <c r="AL11" s="173">
        <v>22.978000000000002</v>
      </c>
      <c r="AM11" s="173">
        <v>6.1390000000000002</v>
      </c>
      <c r="AN11" s="173"/>
      <c r="AO11" s="173"/>
      <c r="AP11" s="173"/>
      <c r="AQ11" s="173"/>
      <c r="AR11" s="173"/>
      <c r="AS11" s="173"/>
      <c r="AT11" s="173"/>
      <c r="AU11" s="173"/>
      <c r="AV11" s="173"/>
      <c r="AW11" s="173"/>
      <c r="AX11" s="173"/>
      <c r="AY11" s="173"/>
    </row>
    <row r="12" spans="1:54" ht="15" x14ac:dyDescent="0.25">
      <c r="A12" s="224">
        <v>43374</v>
      </c>
      <c r="B12" s="89"/>
      <c r="C12" s="89"/>
      <c r="D12" s="90">
        <v>22.18</v>
      </c>
      <c r="E12" s="91">
        <v>42.857999999999997</v>
      </c>
      <c r="F12" s="92">
        <v>20.693000000000001</v>
      </c>
      <c r="G12" s="92">
        <v>28.934999999999999</v>
      </c>
      <c r="H12" s="92">
        <v>20.228000000000002</v>
      </c>
      <c r="I12" s="92">
        <v>34.869</v>
      </c>
      <c r="J12" s="92">
        <v>43.131</v>
      </c>
      <c r="K12" s="92">
        <v>8.5589999999999993</v>
      </c>
      <c r="L12" s="92">
        <v>12.397</v>
      </c>
      <c r="M12" s="92">
        <v>8.5250000000000004</v>
      </c>
      <c r="N12" s="92">
        <v>22.887</v>
      </c>
      <c r="O12" s="92">
        <v>11.303000000000001</v>
      </c>
      <c r="P12" s="92">
        <v>9.3550000000000004</v>
      </c>
      <c r="Q12" s="92">
        <v>29.875</v>
      </c>
      <c r="R12" s="92">
        <v>20.811</v>
      </c>
      <c r="S12" s="92">
        <v>35.462000000000003</v>
      </c>
      <c r="T12" s="92">
        <v>15.67</v>
      </c>
      <c r="U12" s="92">
        <v>63.331000000000003</v>
      </c>
      <c r="V12" s="92">
        <v>32.694000000000003</v>
      </c>
      <c r="W12" s="92">
        <v>12.896000000000001</v>
      </c>
      <c r="X12" s="92">
        <v>31.885999999999999</v>
      </c>
      <c r="Y12" s="92">
        <v>11.393000000000001</v>
      </c>
      <c r="Z12" s="92">
        <v>14.018000000000001</v>
      </c>
      <c r="AA12" s="92">
        <v>13.954000000000001</v>
      </c>
      <c r="AB12" s="92">
        <v>24.745999999999999</v>
      </c>
      <c r="AC12" s="92">
        <v>26.867000000000001</v>
      </c>
      <c r="AD12" s="92">
        <v>42.223999999999997</v>
      </c>
      <c r="AE12" s="92">
        <v>35.241</v>
      </c>
      <c r="AF12" s="92">
        <v>11.967000000000001</v>
      </c>
      <c r="AG12" s="92">
        <v>19.600999999999999</v>
      </c>
      <c r="AH12" s="93">
        <v>17.16</v>
      </c>
      <c r="AI12" s="173">
        <v>24.757000000000001</v>
      </c>
      <c r="AJ12" s="173">
        <v>7.7610000000000001</v>
      </c>
      <c r="AK12" s="173">
        <v>47.808</v>
      </c>
      <c r="AL12" s="173">
        <v>25.274999999999999</v>
      </c>
      <c r="AM12" s="173">
        <v>9.3829999999999991</v>
      </c>
      <c r="AN12" s="173"/>
      <c r="AO12" s="173"/>
      <c r="AP12" s="173"/>
      <c r="AQ12" s="173"/>
      <c r="AR12" s="173"/>
      <c r="AS12" s="173"/>
      <c r="AT12" s="173"/>
      <c r="AU12" s="173"/>
      <c r="AV12" s="173"/>
      <c r="AW12" s="173"/>
      <c r="AX12" s="173"/>
      <c r="AY12" s="173"/>
    </row>
    <row r="13" spans="1:54" ht="15" x14ac:dyDescent="0.25">
      <c r="A13" s="224">
        <v>43405</v>
      </c>
      <c r="B13" s="89"/>
      <c r="C13" s="89"/>
      <c r="D13" s="90">
        <v>26.67</v>
      </c>
      <c r="E13" s="91">
        <v>40.685000000000002</v>
      </c>
      <c r="F13" s="92">
        <v>27.253</v>
      </c>
      <c r="G13" s="92">
        <v>31.143999999999998</v>
      </c>
      <c r="H13" s="92">
        <v>36.530999999999999</v>
      </c>
      <c r="I13" s="92">
        <v>34.76</v>
      </c>
      <c r="J13" s="92">
        <v>42.366999999999997</v>
      </c>
      <c r="K13" s="92">
        <v>18.762</v>
      </c>
      <c r="L13" s="92">
        <v>17.841999999999999</v>
      </c>
      <c r="M13" s="92">
        <v>16.925999999999998</v>
      </c>
      <c r="N13" s="92">
        <v>36.072000000000003</v>
      </c>
      <c r="O13" s="92">
        <v>21.667000000000002</v>
      </c>
      <c r="P13" s="92">
        <v>20.521000000000001</v>
      </c>
      <c r="Q13" s="92">
        <v>28.431000000000001</v>
      </c>
      <c r="R13" s="92">
        <v>22.585000000000001</v>
      </c>
      <c r="S13" s="92">
        <v>38.031999999999996</v>
      </c>
      <c r="T13" s="92">
        <v>44.533000000000001</v>
      </c>
      <c r="U13" s="92">
        <v>29.16</v>
      </c>
      <c r="V13" s="92">
        <v>33.96</v>
      </c>
      <c r="W13" s="92">
        <v>18.853999999999999</v>
      </c>
      <c r="X13" s="92">
        <v>20.297999999999998</v>
      </c>
      <c r="Y13" s="92">
        <v>18.234000000000002</v>
      </c>
      <c r="Z13" s="92">
        <v>17.867999999999999</v>
      </c>
      <c r="AA13" s="92">
        <v>23.148</v>
      </c>
      <c r="AB13" s="92">
        <v>34.593000000000004</v>
      </c>
      <c r="AC13" s="92">
        <v>28.702999999999999</v>
      </c>
      <c r="AD13" s="92">
        <v>43.045000000000002</v>
      </c>
      <c r="AE13" s="92">
        <v>30.701000000000001</v>
      </c>
      <c r="AF13" s="92">
        <v>20.5</v>
      </c>
      <c r="AG13" s="92">
        <v>30.225999999999999</v>
      </c>
      <c r="AH13" s="93">
        <v>49.029000000000003</v>
      </c>
      <c r="AI13" s="173">
        <v>26.175999999999998</v>
      </c>
      <c r="AJ13" s="173">
        <v>16.821000000000002</v>
      </c>
      <c r="AK13" s="173">
        <v>48.655000000000001</v>
      </c>
      <c r="AL13" s="173">
        <v>24.007999999999999</v>
      </c>
      <c r="AM13" s="173">
        <v>20.341999999999999</v>
      </c>
      <c r="AN13" s="173"/>
      <c r="AO13" s="173"/>
      <c r="AP13" s="173"/>
      <c r="AQ13" s="173"/>
      <c r="AR13" s="173"/>
      <c r="AS13" s="173"/>
      <c r="AT13" s="173"/>
      <c r="AU13" s="173"/>
      <c r="AV13" s="173"/>
      <c r="AW13" s="173"/>
      <c r="AX13" s="173"/>
      <c r="AY13" s="173"/>
    </row>
    <row r="14" spans="1:54" ht="15" x14ac:dyDescent="0.25">
      <c r="A14" s="224">
        <v>43435</v>
      </c>
      <c r="B14" s="89"/>
      <c r="C14" s="89"/>
      <c r="D14" s="90">
        <v>25.27</v>
      </c>
      <c r="E14" s="91">
        <v>38.732999999999997</v>
      </c>
      <c r="F14" s="92">
        <v>21.454999999999998</v>
      </c>
      <c r="G14" s="92">
        <v>24.254999999999999</v>
      </c>
      <c r="H14" s="92">
        <v>27.17</v>
      </c>
      <c r="I14" s="92">
        <v>26.454000000000001</v>
      </c>
      <c r="J14" s="92">
        <v>29.466000000000001</v>
      </c>
      <c r="K14" s="92">
        <v>19.591000000000001</v>
      </c>
      <c r="L14" s="92">
        <v>19.693000000000001</v>
      </c>
      <c r="M14" s="92">
        <v>17.457000000000001</v>
      </c>
      <c r="N14" s="92">
        <v>24.984999999999999</v>
      </c>
      <c r="O14" s="92">
        <v>20.303000000000001</v>
      </c>
      <c r="P14" s="92">
        <v>18.922000000000001</v>
      </c>
      <c r="Q14" s="92">
        <v>22.853999999999999</v>
      </c>
      <c r="R14" s="92">
        <v>19.786999999999999</v>
      </c>
      <c r="S14" s="92">
        <v>39.835999999999999</v>
      </c>
      <c r="T14" s="92">
        <v>45.213000000000001</v>
      </c>
      <c r="U14" s="92">
        <v>22.727</v>
      </c>
      <c r="V14" s="92">
        <v>36.951000000000001</v>
      </c>
      <c r="W14" s="92">
        <v>20.268000000000001</v>
      </c>
      <c r="X14" s="92">
        <v>20.071000000000002</v>
      </c>
      <c r="Y14" s="92">
        <v>18.091999999999999</v>
      </c>
      <c r="Z14" s="92">
        <v>19.324000000000002</v>
      </c>
      <c r="AA14" s="92">
        <v>25.963999999999999</v>
      </c>
      <c r="AB14" s="92">
        <v>19.515999999999998</v>
      </c>
      <c r="AC14" s="92">
        <v>24.184999999999999</v>
      </c>
      <c r="AD14" s="92">
        <v>25.023</v>
      </c>
      <c r="AE14" s="92">
        <v>19.391999999999999</v>
      </c>
      <c r="AF14" s="92">
        <v>22.210999999999999</v>
      </c>
      <c r="AG14" s="92">
        <v>21.734000000000002</v>
      </c>
      <c r="AH14" s="93">
        <v>29.754999999999999</v>
      </c>
      <c r="AI14" s="173">
        <v>25.515999999999998</v>
      </c>
      <c r="AJ14" s="173">
        <v>18.454999999999998</v>
      </c>
      <c r="AK14" s="173">
        <v>28.056000000000001</v>
      </c>
      <c r="AL14" s="173">
        <v>26.661000000000001</v>
      </c>
      <c r="AM14" s="173">
        <v>23.341000000000001</v>
      </c>
      <c r="AN14" s="173"/>
      <c r="AO14" s="173"/>
      <c r="AP14" s="173"/>
      <c r="AQ14" s="173"/>
      <c r="AR14" s="173"/>
      <c r="AS14" s="173"/>
      <c r="AT14" s="173"/>
      <c r="AU14" s="173"/>
      <c r="AV14" s="173"/>
      <c r="AW14" s="173"/>
      <c r="AX14" s="173"/>
      <c r="AY14" s="173"/>
    </row>
    <row r="15" spans="1:54" ht="15" x14ac:dyDescent="0.25">
      <c r="A15" s="224">
        <v>43466</v>
      </c>
      <c r="B15" s="89"/>
      <c r="C15" s="89"/>
      <c r="D15" s="90">
        <v>25.07</v>
      </c>
      <c r="E15" s="91">
        <v>28.640999999999998</v>
      </c>
      <c r="F15" s="92">
        <v>18.655999999999999</v>
      </c>
      <c r="G15" s="92">
        <v>20.545000000000002</v>
      </c>
      <c r="H15" s="92">
        <v>21.917999999999999</v>
      </c>
      <c r="I15" s="92">
        <v>21.649000000000001</v>
      </c>
      <c r="J15" s="92">
        <v>21.585999999999999</v>
      </c>
      <c r="K15" s="92">
        <v>16.251999999999999</v>
      </c>
      <c r="L15" s="92">
        <v>17.276</v>
      </c>
      <c r="M15" s="92">
        <v>15.734</v>
      </c>
      <c r="N15" s="92">
        <v>19.145</v>
      </c>
      <c r="O15" s="92">
        <v>18.135999999999999</v>
      </c>
      <c r="P15" s="92">
        <v>16.896999999999998</v>
      </c>
      <c r="Q15" s="92">
        <v>20.946999999999999</v>
      </c>
      <c r="R15" s="92">
        <v>18.940999999999999</v>
      </c>
      <c r="S15" s="92">
        <v>24.911000000000001</v>
      </c>
      <c r="T15" s="92">
        <v>28.353000000000002</v>
      </c>
      <c r="U15" s="92">
        <v>22.065999999999999</v>
      </c>
      <c r="V15" s="92">
        <v>22.375</v>
      </c>
      <c r="W15" s="92">
        <v>21.677</v>
      </c>
      <c r="X15" s="92">
        <v>18.731000000000002</v>
      </c>
      <c r="Y15" s="92">
        <v>16.771999999999998</v>
      </c>
      <c r="Z15" s="92">
        <v>15.333</v>
      </c>
      <c r="AA15" s="92">
        <v>20.446000000000002</v>
      </c>
      <c r="AB15" s="92">
        <v>26</v>
      </c>
      <c r="AC15" s="92">
        <v>21.829000000000001</v>
      </c>
      <c r="AD15" s="92">
        <v>20.721</v>
      </c>
      <c r="AE15" s="92">
        <v>17.071999999999999</v>
      </c>
      <c r="AF15" s="92">
        <v>18.704999999999998</v>
      </c>
      <c r="AG15" s="92">
        <v>18.776</v>
      </c>
      <c r="AH15" s="93">
        <v>23.015999999999998</v>
      </c>
      <c r="AI15" s="173">
        <v>23.954000000000001</v>
      </c>
      <c r="AJ15" s="173">
        <v>15.084</v>
      </c>
      <c r="AK15" s="173">
        <v>20.132999999999999</v>
      </c>
      <c r="AL15" s="173">
        <v>19.547999999999998</v>
      </c>
      <c r="AM15" s="173">
        <v>23.821999999999999</v>
      </c>
      <c r="AN15" s="173"/>
      <c r="AO15" s="173"/>
      <c r="AP15" s="173"/>
      <c r="AQ15" s="173"/>
      <c r="AR15" s="173"/>
      <c r="AS15" s="173"/>
      <c r="AT15" s="173"/>
      <c r="AU15" s="173"/>
      <c r="AV15" s="173"/>
      <c r="AW15" s="173"/>
      <c r="AX15" s="173"/>
      <c r="AY15" s="173"/>
    </row>
    <row r="16" spans="1:54" ht="15" x14ac:dyDescent="0.25">
      <c r="A16" s="224">
        <v>43497</v>
      </c>
      <c r="B16" s="89"/>
      <c r="C16" s="89"/>
      <c r="D16" s="90">
        <v>27.87</v>
      </c>
      <c r="E16" s="91">
        <v>26.52</v>
      </c>
      <c r="F16" s="92">
        <v>17.643999999999998</v>
      </c>
      <c r="G16" s="92">
        <v>17.364000000000001</v>
      </c>
      <c r="H16" s="92">
        <v>18.477</v>
      </c>
      <c r="I16" s="92">
        <v>56.994</v>
      </c>
      <c r="J16" s="92">
        <v>34.845999999999997</v>
      </c>
      <c r="K16" s="92">
        <v>13.54</v>
      </c>
      <c r="L16" s="92">
        <v>14.592000000000001</v>
      </c>
      <c r="M16" s="92">
        <v>14.12</v>
      </c>
      <c r="N16" s="92">
        <v>17.744</v>
      </c>
      <c r="O16" s="92">
        <v>16.933</v>
      </c>
      <c r="P16" s="92">
        <v>15.262</v>
      </c>
      <c r="Q16" s="92">
        <v>18.756</v>
      </c>
      <c r="R16" s="92">
        <v>31.105</v>
      </c>
      <c r="S16" s="92">
        <v>29.547000000000001</v>
      </c>
      <c r="T16" s="92">
        <v>27.506</v>
      </c>
      <c r="U16" s="92">
        <v>21.802</v>
      </c>
      <c r="V16" s="92">
        <v>33.271999999999998</v>
      </c>
      <c r="W16" s="92">
        <v>29.256</v>
      </c>
      <c r="X16" s="92">
        <v>16.63</v>
      </c>
      <c r="Y16" s="92">
        <v>14.516</v>
      </c>
      <c r="Z16" s="92">
        <v>21.113</v>
      </c>
      <c r="AA16" s="92">
        <v>20.004999999999999</v>
      </c>
      <c r="AB16" s="92">
        <v>25.43</v>
      </c>
      <c r="AC16" s="92">
        <v>17.106000000000002</v>
      </c>
      <c r="AD16" s="92">
        <v>23.591000000000001</v>
      </c>
      <c r="AE16" s="92">
        <v>14.417999999999999</v>
      </c>
      <c r="AF16" s="92">
        <v>20.315999999999999</v>
      </c>
      <c r="AG16" s="92">
        <v>15.865</v>
      </c>
      <c r="AH16" s="93">
        <v>18.302</v>
      </c>
      <c r="AI16" s="173">
        <v>21.100999999999999</v>
      </c>
      <c r="AJ16" s="173">
        <v>12.705</v>
      </c>
      <c r="AK16" s="173">
        <v>22.27</v>
      </c>
      <c r="AL16" s="173">
        <v>39.44</v>
      </c>
      <c r="AM16" s="173">
        <v>18.805</v>
      </c>
      <c r="AN16" s="173"/>
      <c r="AO16" s="173"/>
      <c r="AP16" s="173"/>
      <c r="AQ16" s="173"/>
      <c r="AR16" s="173"/>
      <c r="AS16" s="173"/>
      <c r="AT16" s="173"/>
      <c r="AU16" s="173"/>
      <c r="AV16" s="173"/>
      <c r="AW16" s="173"/>
      <c r="AX16" s="173"/>
      <c r="AY16" s="173"/>
    </row>
    <row r="17" spans="1:51" ht="15" x14ac:dyDescent="0.25">
      <c r="A17" s="224">
        <v>43525</v>
      </c>
      <c r="B17" s="89"/>
      <c r="C17" s="89"/>
      <c r="D17" s="90">
        <v>76.75</v>
      </c>
      <c r="E17" s="91">
        <v>76.248000000000005</v>
      </c>
      <c r="F17" s="92">
        <v>62.584000000000003</v>
      </c>
      <c r="G17" s="92">
        <v>32.192</v>
      </c>
      <c r="H17" s="92">
        <v>46.661000000000001</v>
      </c>
      <c r="I17" s="92">
        <v>213.381</v>
      </c>
      <c r="J17" s="92">
        <v>50.158000000000001</v>
      </c>
      <c r="K17" s="92">
        <v>27.712</v>
      </c>
      <c r="L17" s="92">
        <v>84.102999999999994</v>
      </c>
      <c r="M17" s="92">
        <v>57.039000000000001</v>
      </c>
      <c r="N17" s="92">
        <v>47.834000000000003</v>
      </c>
      <c r="O17" s="92">
        <v>56.472000000000001</v>
      </c>
      <c r="P17" s="92">
        <v>58.195999999999998</v>
      </c>
      <c r="Q17" s="92">
        <v>72.347999999999999</v>
      </c>
      <c r="R17" s="92">
        <v>87.227999999999994</v>
      </c>
      <c r="S17" s="92">
        <v>74.277000000000001</v>
      </c>
      <c r="T17" s="92">
        <v>96.322000000000003</v>
      </c>
      <c r="U17" s="92">
        <v>72.064999999999998</v>
      </c>
      <c r="V17" s="92">
        <v>85.921999999999997</v>
      </c>
      <c r="W17" s="92">
        <v>51.354999999999997</v>
      </c>
      <c r="X17" s="92">
        <v>53.305</v>
      </c>
      <c r="Y17" s="92">
        <v>32.610999999999997</v>
      </c>
      <c r="Z17" s="92">
        <v>60.898000000000003</v>
      </c>
      <c r="AA17" s="92">
        <v>109.40300000000001</v>
      </c>
      <c r="AB17" s="92">
        <v>41.862000000000002</v>
      </c>
      <c r="AC17" s="92">
        <v>43.808999999999997</v>
      </c>
      <c r="AD17" s="92">
        <v>123.489</v>
      </c>
      <c r="AE17" s="92">
        <v>30.123000000000001</v>
      </c>
      <c r="AF17" s="92">
        <v>93.046000000000006</v>
      </c>
      <c r="AG17" s="92">
        <v>30.413</v>
      </c>
      <c r="AH17" s="93">
        <v>80.783000000000001</v>
      </c>
      <c r="AI17" s="173">
        <v>74.837000000000003</v>
      </c>
      <c r="AJ17" s="173">
        <v>41.311999999999998</v>
      </c>
      <c r="AK17" s="173">
        <v>61.267000000000003</v>
      </c>
      <c r="AL17" s="173">
        <v>79.522999999999996</v>
      </c>
      <c r="AM17" s="173">
        <v>37.713999999999999</v>
      </c>
      <c r="AN17" s="173"/>
      <c r="AO17" s="173"/>
      <c r="AP17" s="173"/>
      <c r="AQ17" s="173"/>
      <c r="AR17" s="173"/>
      <c r="AS17" s="173"/>
      <c r="AT17" s="173"/>
      <c r="AU17" s="173"/>
      <c r="AV17" s="173"/>
      <c r="AW17" s="173"/>
      <c r="AX17" s="173"/>
      <c r="AY17" s="173"/>
    </row>
    <row r="18" spans="1:51" ht="15" x14ac:dyDescent="0.25">
      <c r="A18" s="224">
        <v>43556</v>
      </c>
      <c r="B18" s="89"/>
      <c r="C18" s="89"/>
      <c r="D18" s="90">
        <v>215.16</v>
      </c>
      <c r="E18" s="91">
        <v>177.04599999999999</v>
      </c>
      <c r="F18" s="92">
        <v>93.655000000000001</v>
      </c>
      <c r="G18" s="92">
        <v>215.363</v>
      </c>
      <c r="H18" s="92">
        <v>282.30099999999999</v>
      </c>
      <c r="I18" s="92">
        <v>465.26299999999998</v>
      </c>
      <c r="J18" s="92">
        <v>152.03100000000001</v>
      </c>
      <c r="K18" s="92">
        <v>164.429</v>
      </c>
      <c r="L18" s="92">
        <v>235.881</v>
      </c>
      <c r="M18" s="92">
        <v>162.941</v>
      </c>
      <c r="N18" s="92">
        <v>122.992</v>
      </c>
      <c r="O18" s="92">
        <v>135.833</v>
      </c>
      <c r="P18" s="92">
        <v>230.27699999999999</v>
      </c>
      <c r="Q18" s="92">
        <v>162.54400000000001</v>
      </c>
      <c r="R18" s="92">
        <v>109.90900000000001</v>
      </c>
      <c r="S18" s="92">
        <v>320.47800000000001</v>
      </c>
      <c r="T18" s="92">
        <v>270.65300000000002</v>
      </c>
      <c r="U18" s="92">
        <v>210.56</v>
      </c>
      <c r="V18" s="92">
        <v>201.84800000000001</v>
      </c>
      <c r="W18" s="92">
        <v>172.821</v>
      </c>
      <c r="X18" s="92">
        <v>150.61799999999999</v>
      </c>
      <c r="Y18" s="92">
        <v>116.059</v>
      </c>
      <c r="Z18" s="92">
        <v>195.04599999999999</v>
      </c>
      <c r="AA18" s="92">
        <v>246.18</v>
      </c>
      <c r="AB18" s="92">
        <v>152.53399999999999</v>
      </c>
      <c r="AC18" s="92">
        <v>315.02100000000002</v>
      </c>
      <c r="AD18" s="92">
        <v>168.732</v>
      </c>
      <c r="AE18" s="92">
        <v>129.36799999999999</v>
      </c>
      <c r="AF18" s="92">
        <v>235.95</v>
      </c>
      <c r="AG18" s="92">
        <v>145.316</v>
      </c>
      <c r="AH18" s="93">
        <v>391.76900000000001</v>
      </c>
      <c r="AI18" s="173">
        <v>157.50299999999999</v>
      </c>
      <c r="AJ18" s="173">
        <v>112.477</v>
      </c>
      <c r="AK18" s="173">
        <v>217.328</v>
      </c>
      <c r="AL18" s="173">
        <v>107.217</v>
      </c>
      <c r="AM18" s="173">
        <v>85.543999999999997</v>
      </c>
      <c r="AN18" s="173"/>
      <c r="AO18" s="173"/>
      <c r="AP18" s="173"/>
      <c r="AQ18" s="173"/>
      <c r="AR18" s="173"/>
      <c r="AS18" s="173"/>
      <c r="AT18" s="173"/>
      <c r="AU18" s="173"/>
      <c r="AV18" s="173"/>
      <c r="AW18" s="173"/>
      <c r="AX18" s="173"/>
      <c r="AY18" s="173"/>
    </row>
    <row r="19" spans="1:51" ht="15" x14ac:dyDescent="0.25">
      <c r="A19" s="224">
        <v>43586</v>
      </c>
      <c r="B19" s="89"/>
      <c r="C19" s="89"/>
      <c r="D19" s="90">
        <v>531.97</v>
      </c>
      <c r="E19" s="91">
        <v>545.74599999999998</v>
      </c>
      <c r="F19" s="92">
        <v>418.149</v>
      </c>
      <c r="G19" s="92">
        <v>1124.5709999999999</v>
      </c>
      <c r="H19" s="92">
        <v>740.01099999999997</v>
      </c>
      <c r="I19" s="92">
        <v>611.67399999999998</v>
      </c>
      <c r="J19" s="92">
        <v>324.37099999999998</v>
      </c>
      <c r="K19" s="92">
        <v>438.60700000000003</v>
      </c>
      <c r="L19" s="92">
        <v>298.04000000000002</v>
      </c>
      <c r="M19" s="92">
        <v>228.89500000000001</v>
      </c>
      <c r="N19" s="92">
        <v>409.78100000000001</v>
      </c>
      <c r="O19" s="92">
        <v>322.387</v>
      </c>
      <c r="P19" s="92">
        <v>699.40300000000002</v>
      </c>
      <c r="Q19" s="92">
        <v>386.49700000000001</v>
      </c>
      <c r="R19" s="92">
        <v>635.80600000000004</v>
      </c>
      <c r="S19" s="92">
        <v>741.64599999999996</v>
      </c>
      <c r="T19" s="92">
        <v>885.14700000000005</v>
      </c>
      <c r="U19" s="92">
        <v>625.88400000000001</v>
      </c>
      <c r="V19" s="92">
        <v>518.02</v>
      </c>
      <c r="W19" s="92">
        <v>461.37099999999998</v>
      </c>
      <c r="X19" s="92">
        <v>409.41899999999998</v>
      </c>
      <c r="Y19" s="92">
        <v>140.887</v>
      </c>
      <c r="Z19" s="92">
        <v>516.202</v>
      </c>
      <c r="AA19" s="92">
        <v>381.93099999999998</v>
      </c>
      <c r="AB19" s="92">
        <v>531.36599999999999</v>
      </c>
      <c r="AC19" s="92">
        <v>636.82600000000002</v>
      </c>
      <c r="AD19" s="92">
        <v>401.71300000000002</v>
      </c>
      <c r="AE19" s="92">
        <v>625.70799999999997</v>
      </c>
      <c r="AF19" s="92">
        <v>672.971</v>
      </c>
      <c r="AG19" s="92">
        <v>375.70100000000002</v>
      </c>
      <c r="AH19" s="93">
        <v>896.41</v>
      </c>
      <c r="AI19" s="173">
        <v>209.90299999999999</v>
      </c>
      <c r="AJ19" s="173">
        <v>361.95299999999997</v>
      </c>
      <c r="AK19" s="173">
        <v>607.81799999999998</v>
      </c>
      <c r="AL19" s="173">
        <v>313.089</v>
      </c>
      <c r="AM19" s="173">
        <v>270.197</v>
      </c>
      <c r="AN19" s="173"/>
      <c r="AO19" s="173"/>
      <c r="AP19" s="173"/>
      <c r="AQ19" s="173"/>
      <c r="AR19" s="173"/>
      <c r="AS19" s="173"/>
      <c r="AT19" s="173"/>
      <c r="AU19" s="173"/>
      <c r="AV19" s="173"/>
      <c r="AW19" s="173"/>
      <c r="AX19" s="173"/>
      <c r="AY19" s="173"/>
    </row>
    <row r="20" spans="1:51" ht="15" x14ac:dyDescent="0.25">
      <c r="A20" s="224">
        <v>43617</v>
      </c>
      <c r="B20" s="89"/>
      <c r="C20" s="89"/>
      <c r="D20" s="90">
        <v>420.22</v>
      </c>
      <c r="E20" s="91">
        <v>611.76700000000005</v>
      </c>
      <c r="F20" s="92">
        <v>809.17499999999995</v>
      </c>
      <c r="G20" s="92">
        <v>1034.598</v>
      </c>
      <c r="H20" s="92">
        <v>457.59500000000003</v>
      </c>
      <c r="I20" s="92">
        <v>522.64499999999998</v>
      </c>
      <c r="J20" s="92">
        <v>104.974</v>
      </c>
      <c r="K20" s="92">
        <v>453.14400000000001</v>
      </c>
      <c r="L20" s="92">
        <v>201.86600000000001</v>
      </c>
      <c r="M20" s="92">
        <v>354.00799999999998</v>
      </c>
      <c r="N20" s="92">
        <v>412.803</v>
      </c>
      <c r="O20" s="92">
        <v>187.78200000000001</v>
      </c>
      <c r="P20" s="92">
        <v>720.05899999999997</v>
      </c>
      <c r="Q20" s="92">
        <v>221.708</v>
      </c>
      <c r="R20" s="92">
        <v>876.23699999999997</v>
      </c>
      <c r="S20" s="92">
        <v>569.64400000000001</v>
      </c>
      <c r="T20" s="92">
        <v>826.60400000000004</v>
      </c>
      <c r="U20" s="92">
        <v>502.78699999999998</v>
      </c>
      <c r="V20" s="92">
        <v>564.28499999999997</v>
      </c>
      <c r="W20" s="92">
        <v>321.09699999999998</v>
      </c>
      <c r="X20" s="92">
        <v>250.845</v>
      </c>
      <c r="Y20" s="92">
        <v>138.80199999999999</v>
      </c>
      <c r="Z20" s="92">
        <v>517.11300000000006</v>
      </c>
      <c r="AA20" s="92">
        <v>204.62</v>
      </c>
      <c r="AB20" s="92">
        <v>539.18499999999995</v>
      </c>
      <c r="AC20" s="92">
        <v>357.57</v>
      </c>
      <c r="AD20" s="92">
        <v>180.43100000000001</v>
      </c>
      <c r="AE20" s="92">
        <v>779.91600000000005</v>
      </c>
      <c r="AF20" s="92">
        <v>547.01</v>
      </c>
      <c r="AG20" s="92">
        <v>642.66200000000003</v>
      </c>
      <c r="AH20" s="93">
        <v>1274.069</v>
      </c>
      <c r="AI20" s="173">
        <v>71.799000000000007</v>
      </c>
      <c r="AJ20" s="173">
        <v>217.09700000000001</v>
      </c>
      <c r="AK20" s="173">
        <v>557.78899999999999</v>
      </c>
      <c r="AL20" s="173">
        <v>313.72699999999998</v>
      </c>
      <c r="AM20" s="173">
        <v>170.12700000000001</v>
      </c>
      <c r="AN20" s="173"/>
      <c r="AO20" s="173"/>
      <c r="AP20" s="173"/>
      <c r="AQ20" s="173"/>
      <c r="AR20" s="173"/>
      <c r="AS20" s="173"/>
      <c r="AT20" s="173"/>
      <c r="AU20" s="173"/>
      <c r="AV20" s="173"/>
      <c r="AW20" s="173"/>
      <c r="AX20" s="173"/>
      <c r="AY20" s="173"/>
    </row>
    <row r="21" spans="1:51" ht="15" x14ac:dyDescent="0.25">
      <c r="A21" s="224">
        <v>43647</v>
      </c>
      <c r="B21" s="89"/>
      <c r="C21" s="89"/>
      <c r="D21" s="90">
        <v>100.03</v>
      </c>
      <c r="E21" s="91">
        <v>200.05199999999999</v>
      </c>
      <c r="F21" s="92">
        <v>264.31</v>
      </c>
      <c r="G21" s="92">
        <v>236.25899999999999</v>
      </c>
      <c r="H21" s="92">
        <v>86.816000000000003</v>
      </c>
      <c r="I21" s="92">
        <v>104.024</v>
      </c>
      <c r="J21" s="92">
        <v>23.834</v>
      </c>
      <c r="K21" s="92">
        <v>62.624000000000002</v>
      </c>
      <c r="L21" s="92">
        <v>39.380000000000003</v>
      </c>
      <c r="M21" s="92">
        <v>65.941999999999993</v>
      </c>
      <c r="N21" s="92">
        <v>73.361999999999995</v>
      </c>
      <c r="O21" s="92">
        <v>38.417999999999999</v>
      </c>
      <c r="P21" s="92">
        <v>183.16499999999999</v>
      </c>
      <c r="Q21" s="92">
        <v>42.624000000000002</v>
      </c>
      <c r="R21" s="92">
        <v>342.971</v>
      </c>
      <c r="S21" s="92">
        <v>115.997</v>
      </c>
      <c r="T21" s="92">
        <v>160.08500000000001</v>
      </c>
      <c r="U21" s="92">
        <v>160.17400000000001</v>
      </c>
      <c r="V21" s="92">
        <v>132.71700000000001</v>
      </c>
      <c r="W21" s="92">
        <v>39.457000000000001</v>
      </c>
      <c r="X21" s="92">
        <v>36.384</v>
      </c>
      <c r="Y21" s="92">
        <v>18.582000000000001</v>
      </c>
      <c r="Z21" s="92">
        <v>78.218000000000004</v>
      </c>
      <c r="AA21" s="92">
        <v>40.558</v>
      </c>
      <c r="AB21" s="92">
        <v>120.76900000000001</v>
      </c>
      <c r="AC21" s="92">
        <v>51.71</v>
      </c>
      <c r="AD21" s="92">
        <v>32.439</v>
      </c>
      <c r="AE21" s="92">
        <v>198.54900000000001</v>
      </c>
      <c r="AF21" s="92">
        <v>121.861</v>
      </c>
      <c r="AG21" s="92">
        <v>104.854</v>
      </c>
      <c r="AH21" s="93">
        <v>478.60399999999998</v>
      </c>
      <c r="AI21" s="173">
        <v>15.938000000000001</v>
      </c>
      <c r="AJ21" s="173">
        <v>29.513000000000002</v>
      </c>
      <c r="AK21" s="173">
        <v>76.534000000000006</v>
      </c>
      <c r="AL21" s="173">
        <v>47.052999999999997</v>
      </c>
      <c r="AM21" s="173">
        <v>26.02</v>
      </c>
      <c r="AN21" s="173"/>
      <c r="AO21" s="173"/>
      <c r="AP21" s="173"/>
      <c r="AQ21" s="173"/>
      <c r="AR21" s="173"/>
      <c r="AS21" s="173"/>
      <c r="AT21" s="173"/>
      <c r="AU21" s="173"/>
      <c r="AV21" s="173"/>
      <c r="AW21" s="173"/>
      <c r="AX21" s="173"/>
      <c r="AY21" s="173"/>
    </row>
    <row r="22" spans="1:51" ht="15" x14ac:dyDescent="0.25">
      <c r="A22" s="224">
        <v>43678</v>
      </c>
      <c r="B22" s="89"/>
      <c r="C22" s="89"/>
      <c r="D22" s="90">
        <v>25.12</v>
      </c>
      <c r="E22" s="91">
        <v>31.294</v>
      </c>
      <c r="F22" s="92">
        <v>38.192</v>
      </c>
      <c r="G22" s="92">
        <v>46.771000000000001</v>
      </c>
      <c r="H22" s="92">
        <v>29.271999999999998</v>
      </c>
      <c r="I22" s="92">
        <v>27.327000000000002</v>
      </c>
      <c r="J22" s="92">
        <v>14.278</v>
      </c>
      <c r="K22" s="92">
        <v>17.202999999999999</v>
      </c>
      <c r="L22" s="92">
        <v>18.515000000000001</v>
      </c>
      <c r="M22" s="92">
        <v>16.13</v>
      </c>
      <c r="N22" s="92">
        <v>19.074999999999999</v>
      </c>
      <c r="O22" s="92">
        <v>14.085000000000001</v>
      </c>
      <c r="P22" s="92">
        <v>32.713000000000001</v>
      </c>
      <c r="Q22" s="92">
        <v>15.38</v>
      </c>
      <c r="R22" s="92">
        <v>43.223999999999997</v>
      </c>
      <c r="S22" s="92">
        <v>27.387</v>
      </c>
      <c r="T22" s="92">
        <v>39.863</v>
      </c>
      <c r="U22" s="92">
        <v>32.642000000000003</v>
      </c>
      <c r="V22" s="92">
        <v>26.754999999999999</v>
      </c>
      <c r="W22" s="92">
        <v>15.214</v>
      </c>
      <c r="X22" s="92">
        <v>15.747999999999999</v>
      </c>
      <c r="Y22" s="92">
        <v>10.164</v>
      </c>
      <c r="Z22" s="92">
        <v>18.814</v>
      </c>
      <c r="AA22" s="92">
        <v>15.635</v>
      </c>
      <c r="AB22" s="92">
        <v>22.873999999999999</v>
      </c>
      <c r="AC22" s="92">
        <v>19.759</v>
      </c>
      <c r="AD22" s="92">
        <v>14.644</v>
      </c>
      <c r="AE22" s="92">
        <v>31.079000000000001</v>
      </c>
      <c r="AF22" s="92">
        <v>26.129000000000001</v>
      </c>
      <c r="AG22" s="92">
        <v>22.077999999999999</v>
      </c>
      <c r="AH22" s="93">
        <v>56.066000000000003</v>
      </c>
      <c r="AI22" s="173">
        <v>11.367000000000001</v>
      </c>
      <c r="AJ22" s="173">
        <v>14.536</v>
      </c>
      <c r="AK22" s="173">
        <v>30.225999999999999</v>
      </c>
      <c r="AL22" s="173">
        <v>14.233000000000001</v>
      </c>
      <c r="AM22" s="173">
        <v>10.089</v>
      </c>
      <c r="AN22" s="173"/>
      <c r="AO22" s="173"/>
      <c r="AP22" s="173"/>
      <c r="AQ22" s="173"/>
      <c r="AR22" s="173"/>
      <c r="AS22" s="173"/>
      <c r="AT22" s="173"/>
      <c r="AU22" s="173"/>
      <c r="AV22" s="173"/>
      <c r="AW22" s="173"/>
      <c r="AX22" s="173"/>
      <c r="AY22" s="173"/>
    </row>
    <row r="23" spans="1:51" ht="15" x14ac:dyDescent="0.25">
      <c r="A23" s="224">
        <v>43709</v>
      </c>
      <c r="B23" s="89"/>
      <c r="C23" s="89"/>
      <c r="D23" s="90">
        <v>18.899999999999999</v>
      </c>
      <c r="E23" s="91">
        <v>20.646999999999998</v>
      </c>
      <c r="F23" s="92">
        <v>12.81</v>
      </c>
      <c r="G23" s="92">
        <v>27.076000000000001</v>
      </c>
      <c r="H23" s="92">
        <v>15.878</v>
      </c>
      <c r="I23" s="92">
        <v>18.981999999999999</v>
      </c>
      <c r="J23" s="92">
        <v>7.5709999999999997</v>
      </c>
      <c r="K23" s="92">
        <v>15.83</v>
      </c>
      <c r="L23" s="92">
        <v>9.1820000000000004</v>
      </c>
      <c r="M23" s="92">
        <v>7.1360000000000001</v>
      </c>
      <c r="N23" s="92">
        <v>12.06</v>
      </c>
      <c r="O23" s="92">
        <v>6.6779999999999999</v>
      </c>
      <c r="P23" s="92">
        <v>17.318000000000001</v>
      </c>
      <c r="Q23" s="92">
        <v>7.8639999999999999</v>
      </c>
      <c r="R23" s="92">
        <v>15.525</v>
      </c>
      <c r="S23" s="92">
        <v>15.12</v>
      </c>
      <c r="T23" s="92">
        <v>98.59</v>
      </c>
      <c r="U23" s="92">
        <v>14.202</v>
      </c>
      <c r="V23" s="92">
        <v>13.573</v>
      </c>
      <c r="W23" s="92">
        <v>19.622</v>
      </c>
      <c r="X23" s="92">
        <v>8.7959999999999994</v>
      </c>
      <c r="Y23" s="92">
        <v>4.7</v>
      </c>
      <c r="Z23" s="92">
        <v>14.332000000000001</v>
      </c>
      <c r="AA23" s="92">
        <v>14.912000000000001</v>
      </c>
      <c r="AB23" s="92">
        <v>13.06</v>
      </c>
      <c r="AC23" s="92">
        <v>31.1</v>
      </c>
      <c r="AD23" s="92">
        <v>16.792999999999999</v>
      </c>
      <c r="AE23" s="92">
        <v>17.274000000000001</v>
      </c>
      <c r="AF23" s="92">
        <v>13.353999999999999</v>
      </c>
      <c r="AG23" s="92">
        <v>9.8230000000000004</v>
      </c>
      <c r="AH23" s="93">
        <v>28.837</v>
      </c>
      <c r="AI23" s="173">
        <v>4.8929999999999998</v>
      </c>
      <c r="AJ23" s="173">
        <v>17.387</v>
      </c>
      <c r="AK23" s="173">
        <v>28.704000000000001</v>
      </c>
      <c r="AL23" s="173">
        <v>7.0970000000000004</v>
      </c>
      <c r="AM23" s="173">
        <v>5.1239999999999997</v>
      </c>
      <c r="AN23" s="173"/>
      <c r="AO23" s="173"/>
      <c r="AP23" s="173"/>
      <c r="AQ23" s="173"/>
      <c r="AR23" s="173"/>
      <c r="AS23" s="173"/>
      <c r="AT23" s="173"/>
      <c r="AU23" s="173"/>
      <c r="AV23" s="173"/>
      <c r="AW23" s="173"/>
      <c r="AX23" s="173"/>
      <c r="AY23" s="173"/>
    </row>
    <row r="24" spans="1:51" ht="15" x14ac:dyDescent="0.25">
      <c r="A24" s="224">
        <v>43739</v>
      </c>
      <c r="B24" s="89"/>
      <c r="C24" s="89"/>
      <c r="D24" s="90">
        <v>32.32</v>
      </c>
      <c r="E24" s="91">
        <v>28.081</v>
      </c>
      <c r="F24" s="92">
        <v>31.463999999999999</v>
      </c>
      <c r="G24" s="92">
        <v>34.268999999999998</v>
      </c>
      <c r="H24" s="92">
        <v>42.738999999999997</v>
      </c>
      <c r="I24" s="92">
        <v>52.088999999999999</v>
      </c>
      <c r="J24" s="92">
        <v>10.013999999999999</v>
      </c>
      <c r="K24" s="92">
        <v>15.097</v>
      </c>
      <c r="L24" s="92">
        <v>10.997999999999999</v>
      </c>
      <c r="M24" s="92">
        <v>23.091999999999999</v>
      </c>
      <c r="N24" s="92">
        <v>12.856999999999999</v>
      </c>
      <c r="O24" s="92">
        <v>9.2089999999999996</v>
      </c>
      <c r="P24" s="92">
        <v>35.149000000000001</v>
      </c>
      <c r="Q24" s="92">
        <v>23.312999999999999</v>
      </c>
      <c r="R24" s="92">
        <v>37.173999999999999</v>
      </c>
      <c r="S24" s="92">
        <v>23.018000000000001</v>
      </c>
      <c r="T24" s="92">
        <v>85.144000000000005</v>
      </c>
      <c r="U24" s="92">
        <v>38.087000000000003</v>
      </c>
      <c r="V24" s="92">
        <v>16.709</v>
      </c>
      <c r="W24" s="92">
        <v>32.856000000000002</v>
      </c>
      <c r="X24" s="92">
        <v>13.202</v>
      </c>
      <c r="Y24" s="92">
        <v>13.234</v>
      </c>
      <c r="Z24" s="92">
        <v>14.162000000000001</v>
      </c>
      <c r="AA24" s="92">
        <v>29.745999999999999</v>
      </c>
      <c r="AB24" s="92">
        <v>29.047000000000001</v>
      </c>
      <c r="AC24" s="92">
        <v>51.901000000000003</v>
      </c>
      <c r="AD24" s="92">
        <v>38.738</v>
      </c>
      <c r="AE24" s="92">
        <v>18.815000000000001</v>
      </c>
      <c r="AF24" s="92">
        <v>24.812000000000001</v>
      </c>
      <c r="AG24" s="92">
        <v>17.739999999999998</v>
      </c>
      <c r="AH24" s="93">
        <v>32.433</v>
      </c>
      <c r="AI24" s="173">
        <v>8.4540000000000006</v>
      </c>
      <c r="AJ24" s="173">
        <v>47.290999999999997</v>
      </c>
      <c r="AK24" s="173">
        <v>30.001999999999999</v>
      </c>
      <c r="AL24" s="173">
        <v>10.002000000000001</v>
      </c>
      <c r="AM24" s="173">
        <v>37.006999999999998</v>
      </c>
      <c r="AN24" s="173"/>
      <c r="AO24" s="173"/>
      <c r="AP24" s="173"/>
      <c r="AQ24" s="173"/>
      <c r="AR24" s="173"/>
      <c r="AS24" s="173"/>
      <c r="AT24" s="173"/>
      <c r="AU24" s="173"/>
      <c r="AV24" s="173"/>
      <c r="AW24" s="173"/>
      <c r="AX24" s="173"/>
      <c r="AY24" s="173"/>
    </row>
    <row r="25" spans="1:51" ht="15" x14ac:dyDescent="0.25">
      <c r="A25" s="224">
        <v>43770</v>
      </c>
      <c r="B25" s="89"/>
      <c r="C25" s="89"/>
      <c r="D25" s="90">
        <v>31.63</v>
      </c>
      <c r="E25" s="91">
        <v>34.018000000000001</v>
      </c>
      <c r="F25" s="92">
        <v>33.073999999999998</v>
      </c>
      <c r="G25" s="92">
        <v>51.241999999999997</v>
      </c>
      <c r="H25" s="92">
        <v>42.585999999999999</v>
      </c>
      <c r="I25" s="92">
        <v>49.987000000000002</v>
      </c>
      <c r="J25" s="92">
        <v>20.260999999999999</v>
      </c>
      <c r="K25" s="92">
        <v>20.359000000000002</v>
      </c>
      <c r="L25" s="92">
        <v>19.202000000000002</v>
      </c>
      <c r="M25" s="92">
        <v>36.219000000000001</v>
      </c>
      <c r="N25" s="92">
        <v>23.154</v>
      </c>
      <c r="O25" s="92">
        <v>20.291</v>
      </c>
      <c r="P25" s="92">
        <v>33.634999999999998</v>
      </c>
      <c r="Q25" s="92">
        <v>24.832999999999998</v>
      </c>
      <c r="R25" s="92">
        <v>39.6</v>
      </c>
      <c r="S25" s="92">
        <v>53.554000000000002</v>
      </c>
      <c r="T25" s="92">
        <v>40.024999999999999</v>
      </c>
      <c r="U25" s="92">
        <v>38.561999999999998</v>
      </c>
      <c r="V25" s="92">
        <v>22.321999999999999</v>
      </c>
      <c r="W25" s="92">
        <v>21.030999999999999</v>
      </c>
      <c r="X25" s="92">
        <v>20.14</v>
      </c>
      <c r="Y25" s="92">
        <v>17.073</v>
      </c>
      <c r="Z25" s="92">
        <v>23.300999999999998</v>
      </c>
      <c r="AA25" s="92">
        <v>39.850999999999999</v>
      </c>
      <c r="AB25" s="92">
        <v>30.997</v>
      </c>
      <c r="AC25" s="92">
        <v>51.753999999999998</v>
      </c>
      <c r="AD25" s="92">
        <v>33.253999999999998</v>
      </c>
      <c r="AE25" s="92">
        <v>26.864000000000001</v>
      </c>
      <c r="AF25" s="92">
        <v>35.734999999999999</v>
      </c>
      <c r="AG25" s="92">
        <v>49.75</v>
      </c>
      <c r="AH25" s="93">
        <v>33.125999999999998</v>
      </c>
      <c r="AI25" s="173">
        <v>17.545999999999999</v>
      </c>
      <c r="AJ25" s="173">
        <v>48.939</v>
      </c>
      <c r="AK25" s="173">
        <v>28.033000000000001</v>
      </c>
      <c r="AL25" s="173">
        <v>20.940999999999999</v>
      </c>
      <c r="AM25" s="173">
        <v>35.512</v>
      </c>
      <c r="AN25" s="173"/>
      <c r="AO25" s="173"/>
      <c r="AP25" s="173"/>
      <c r="AQ25" s="173"/>
      <c r="AR25" s="173"/>
      <c r="AS25" s="173"/>
      <c r="AT25" s="173"/>
      <c r="AU25" s="173"/>
      <c r="AV25" s="173"/>
      <c r="AW25" s="173"/>
      <c r="AX25" s="173"/>
      <c r="AY25" s="173"/>
    </row>
    <row r="26" spans="1:51" ht="15" x14ac:dyDescent="0.25">
      <c r="A26" s="224">
        <v>43800</v>
      </c>
      <c r="B26" s="89"/>
      <c r="C26" s="89"/>
      <c r="D26" s="90">
        <v>25.27</v>
      </c>
      <c r="E26" s="91">
        <v>27.324000000000002</v>
      </c>
      <c r="F26" s="92">
        <v>25.966999999999999</v>
      </c>
      <c r="G26" s="92">
        <v>39.115000000000002</v>
      </c>
      <c r="H26" s="92">
        <v>32.753</v>
      </c>
      <c r="I26" s="92">
        <v>35.406999999999996</v>
      </c>
      <c r="J26" s="92">
        <v>20.919</v>
      </c>
      <c r="K26" s="92">
        <v>22.11</v>
      </c>
      <c r="L26" s="92">
        <v>19.777000000000001</v>
      </c>
      <c r="M26" s="92">
        <v>24.79</v>
      </c>
      <c r="N26" s="92">
        <v>21.678000000000001</v>
      </c>
      <c r="O26" s="92">
        <v>18.692</v>
      </c>
      <c r="P26" s="92">
        <v>26.949000000000002</v>
      </c>
      <c r="Q26" s="92">
        <v>21.757999999999999</v>
      </c>
      <c r="R26" s="92">
        <v>41.191000000000003</v>
      </c>
      <c r="S26" s="92">
        <v>53.031999999999996</v>
      </c>
      <c r="T26" s="92">
        <v>31.097000000000001</v>
      </c>
      <c r="U26" s="92">
        <v>41.429000000000002</v>
      </c>
      <c r="V26" s="92">
        <v>23.643999999999998</v>
      </c>
      <c r="W26" s="92">
        <v>20.771999999999998</v>
      </c>
      <c r="X26" s="92">
        <v>19.771999999999998</v>
      </c>
      <c r="Y26" s="92">
        <v>18.565999999999999</v>
      </c>
      <c r="Z26" s="92">
        <v>26.100999999999999</v>
      </c>
      <c r="AA26" s="92">
        <v>23.329000000000001</v>
      </c>
      <c r="AB26" s="92">
        <v>26.004999999999999</v>
      </c>
      <c r="AC26" s="92">
        <v>31.093</v>
      </c>
      <c r="AD26" s="92">
        <v>21.492999999999999</v>
      </c>
      <c r="AE26" s="92">
        <v>28.367999999999999</v>
      </c>
      <c r="AF26" s="92">
        <v>26.440999999999999</v>
      </c>
      <c r="AG26" s="92">
        <v>30.23</v>
      </c>
      <c r="AH26" s="93">
        <v>32.295999999999999</v>
      </c>
      <c r="AI26" s="173">
        <v>19.172000000000001</v>
      </c>
      <c r="AJ26" s="173">
        <v>28.175000000000001</v>
      </c>
      <c r="AK26" s="173">
        <v>30.712</v>
      </c>
      <c r="AL26" s="173">
        <v>24.077999999999999</v>
      </c>
      <c r="AM26" s="173">
        <v>33.627000000000002</v>
      </c>
      <c r="AN26" s="173"/>
      <c r="AO26" s="173"/>
      <c r="AP26" s="173"/>
      <c r="AQ26" s="173"/>
      <c r="AR26" s="173"/>
      <c r="AS26" s="173"/>
      <c r="AT26" s="173"/>
      <c r="AU26" s="173"/>
      <c r="AV26" s="173"/>
      <c r="AW26" s="173"/>
      <c r="AX26" s="173"/>
      <c r="AY26" s="173"/>
    </row>
    <row r="27" spans="1:51" ht="15" x14ac:dyDescent="0.25">
      <c r="A27" s="224">
        <v>43831</v>
      </c>
      <c r="B27" s="89"/>
      <c r="C27" s="89"/>
      <c r="D27" s="90">
        <v>25.07</v>
      </c>
      <c r="E27" s="91">
        <v>24.12</v>
      </c>
      <c r="F27" s="92">
        <v>22.138999999999999</v>
      </c>
      <c r="G27" s="92">
        <v>32.771000000000001</v>
      </c>
      <c r="H27" s="92">
        <v>27.081</v>
      </c>
      <c r="I27" s="92">
        <v>26.785</v>
      </c>
      <c r="J27" s="92">
        <v>17.48</v>
      </c>
      <c r="K27" s="92">
        <v>19.542999999999999</v>
      </c>
      <c r="L27" s="92">
        <v>17.838999999999999</v>
      </c>
      <c r="M27" s="92">
        <v>18.923999999999999</v>
      </c>
      <c r="N27" s="92">
        <v>19.419</v>
      </c>
      <c r="O27" s="92">
        <v>16.678000000000001</v>
      </c>
      <c r="P27" s="92">
        <v>24.748999999999999</v>
      </c>
      <c r="Q27" s="92">
        <v>20.765999999999998</v>
      </c>
      <c r="R27" s="92">
        <v>25.93</v>
      </c>
      <c r="S27" s="92">
        <v>34.478000000000002</v>
      </c>
      <c r="T27" s="92">
        <v>30.17</v>
      </c>
      <c r="U27" s="92">
        <v>25.873000000000001</v>
      </c>
      <c r="V27" s="92">
        <v>24.888000000000002</v>
      </c>
      <c r="W27" s="92">
        <v>19.388999999999999</v>
      </c>
      <c r="X27" s="92">
        <v>18.327000000000002</v>
      </c>
      <c r="Y27" s="92">
        <v>14.635</v>
      </c>
      <c r="Z27" s="92">
        <v>20.606000000000002</v>
      </c>
      <c r="AA27" s="92">
        <v>29.719000000000001</v>
      </c>
      <c r="AB27" s="92">
        <v>23.366</v>
      </c>
      <c r="AC27" s="92">
        <v>26.187000000000001</v>
      </c>
      <c r="AD27" s="92">
        <v>19.023</v>
      </c>
      <c r="AE27" s="92">
        <v>24.402999999999999</v>
      </c>
      <c r="AF27" s="92">
        <v>22.991</v>
      </c>
      <c r="AG27" s="92">
        <v>23.478999999999999</v>
      </c>
      <c r="AH27" s="93">
        <v>30.335999999999999</v>
      </c>
      <c r="AI27" s="173">
        <v>15.734999999999999</v>
      </c>
      <c r="AJ27" s="173">
        <v>19.859000000000002</v>
      </c>
      <c r="AK27" s="173">
        <v>23.027000000000001</v>
      </c>
      <c r="AL27" s="173">
        <v>24.427</v>
      </c>
      <c r="AM27" s="173">
        <v>24.710999999999999</v>
      </c>
      <c r="AN27" s="173"/>
      <c r="AO27" s="173"/>
      <c r="AP27" s="173"/>
      <c r="AQ27" s="173"/>
      <c r="AR27" s="173"/>
      <c r="AS27" s="173"/>
      <c r="AT27" s="173"/>
      <c r="AU27" s="173"/>
      <c r="AV27" s="173"/>
      <c r="AW27" s="173"/>
      <c r="AX27" s="173"/>
      <c r="AY27" s="173"/>
    </row>
    <row r="28" spans="1:51" ht="15" x14ac:dyDescent="0.25">
      <c r="A28" s="224">
        <v>43862</v>
      </c>
      <c r="B28" s="89"/>
      <c r="C28" s="89"/>
      <c r="D28" s="90">
        <v>27.87</v>
      </c>
      <c r="E28" s="91">
        <v>23.745000000000001</v>
      </c>
      <c r="F28" s="92">
        <v>19.376999999999999</v>
      </c>
      <c r="G28" s="92">
        <v>28.68</v>
      </c>
      <c r="H28" s="92">
        <v>65.935000000000002</v>
      </c>
      <c r="I28" s="92">
        <v>42.042999999999999</v>
      </c>
      <c r="J28" s="92">
        <v>15.09</v>
      </c>
      <c r="K28" s="92">
        <v>17.132000000000001</v>
      </c>
      <c r="L28" s="92">
        <v>16.471</v>
      </c>
      <c r="M28" s="92">
        <v>18.343</v>
      </c>
      <c r="N28" s="92">
        <v>18.846</v>
      </c>
      <c r="O28" s="92">
        <v>15.749000000000001</v>
      </c>
      <c r="P28" s="92">
        <v>22.925999999999998</v>
      </c>
      <c r="Q28" s="92">
        <v>35.027999999999999</v>
      </c>
      <c r="R28" s="92">
        <v>32.679000000000002</v>
      </c>
      <c r="S28" s="92">
        <v>34.015000000000001</v>
      </c>
      <c r="T28" s="92">
        <v>30.225999999999999</v>
      </c>
      <c r="U28" s="92">
        <v>38.616</v>
      </c>
      <c r="V28" s="92">
        <v>33.764000000000003</v>
      </c>
      <c r="W28" s="92">
        <v>18.158999999999999</v>
      </c>
      <c r="X28" s="92">
        <v>16.399000000000001</v>
      </c>
      <c r="Y28" s="92">
        <v>21.068000000000001</v>
      </c>
      <c r="Z28" s="92">
        <v>21.231999999999999</v>
      </c>
      <c r="AA28" s="92">
        <v>30.187000000000001</v>
      </c>
      <c r="AB28" s="92">
        <v>18.995000000000001</v>
      </c>
      <c r="AC28" s="92">
        <v>30.2</v>
      </c>
      <c r="AD28" s="92">
        <v>16.631</v>
      </c>
      <c r="AE28" s="92">
        <v>27.032</v>
      </c>
      <c r="AF28" s="92">
        <v>20.132000000000001</v>
      </c>
      <c r="AG28" s="92">
        <v>19.425999999999998</v>
      </c>
      <c r="AH28" s="93">
        <v>27.706</v>
      </c>
      <c r="AI28" s="173">
        <v>13.718</v>
      </c>
      <c r="AJ28" s="173">
        <v>22.783000000000001</v>
      </c>
      <c r="AK28" s="173">
        <v>44.99</v>
      </c>
      <c r="AL28" s="173">
        <v>20.568999999999999</v>
      </c>
      <c r="AM28" s="173">
        <v>24.533000000000001</v>
      </c>
      <c r="AN28" s="173"/>
      <c r="AO28" s="173"/>
      <c r="AP28" s="173"/>
      <c r="AQ28" s="173"/>
      <c r="AR28" s="173"/>
      <c r="AS28" s="173"/>
      <c r="AT28" s="173"/>
      <c r="AU28" s="173"/>
      <c r="AV28" s="173"/>
      <c r="AW28" s="173"/>
      <c r="AX28" s="173"/>
      <c r="AY28" s="173"/>
    </row>
    <row r="29" spans="1:51" ht="15" x14ac:dyDescent="0.25">
      <c r="A29" s="224">
        <v>43891</v>
      </c>
      <c r="B29" s="89"/>
      <c r="C29" s="89"/>
      <c r="D29" s="90">
        <v>76.75</v>
      </c>
      <c r="E29" s="91">
        <v>70.510000000000005</v>
      </c>
      <c r="F29" s="92">
        <v>34.750999999999998</v>
      </c>
      <c r="G29" s="92">
        <v>64.188999999999993</v>
      </c>
      <c r="H29" s="92">
        <v>231.35599999999999</v>
      </c>
      <c r="I29" s="92">
        <v>57.054000000000002</v>
      </c>
      <c r="J29" s="92">
        <v>30.84</v>
      </c>
      <c r="K29" s="92">
        <v>91.474000000000004</v>
      </c>
      <c r="L29" s="92">
        <v>59.643999999999998</v>
      </c>
      <c r="M29" s="92">
        <v>48.567</v>
      </c>
      <c r="N29" s="92">
        <v>59.78</v>
      </c>
      <c r="O29" s="92">
        <v>64.945999999999998</v>
      </c>
      <c r="P29" s="92">
        <v>79.975999999999999</v>
      </c>
      <c r="Q29" s="92">
        <v>89.902000000000001</v>
      </c>
      <c r="R29" s="92">
        <v>77.462000000000003</v>
      </c>
      <c r="S29" s="92">
        <v>113.49299999999999</v>
      </c>
      <c r="T29" s="92">
        <v>88.195999999999998</v>
      </c>
      <c r="U29" s="92">
        <v>93.840999999999994</v>
      </c>
      <c r="V29" s="92">
        <v>57.337000000000003</v>
      </c>
      <c r="W29" s="92">
        <v>56.281999999999996</v>
      </c>
      <c r="X29" s="92">
        <v>34.118000000000002</v>
      </c>
      <c r="Y29" s="92">
        <v>61.213999999999999</v>
      </c>
      <c r="Z29" s="92">
        <v>114.667</v>
      </c>
      <c r="AA29" s="92">
        <v>46.356999999999999</v>
      </c>
      <c r="AB29" s="92">
        <v>45.293999999999997</v>
      </c>
      <c r="AC29" s="92">
        <v>145.15</v>
      </c>
      <c r="AD29" s="92">
        <v>34.31</v>
      </c>
      <c r="AE29" s="92">
        <v>106.71599999999999</v>
      </c>
      <c r="AF29" s="92">
        <v>34.834000000000003</v>
      </c>
      <c r="AG29" s="92">
        <v>84.227000000000004</v>
      </c>
      <c r="AH29" s="93">
        <v>88.878</v>
      </c>
      <c r="AI29" s="173">
        <v>43.244999999999997</v>
      </c>
      <c r="AJ29" s="173">
        <v>61.125</v>
      </c>
      <c r="AK29" s="173">
        <v>92.352000000000004</v>
      </c>
      <c r="AL29" s="173">
        <v>39.292000000000002</v>
      </c>
      <c r="AM29" s="173">
        <v>72.366</v>
      </c>
      <c r="AN29" s="173"/>
      <c r="AO29" s="173"/>
      <c r="AP29" s="173"/>
      <c r="AQ29" s="173"/>
      <c r="AR29" s="173"/>
      <c r="AS29" s="173"/>
      <c r="AT29" s="173"/>
      <c r="AU29" s="173"/>
      <c r="AV29" s="173"/>
      <c r="AW29" s="173"/>
      <c r="AX29" s="173"/>
      <c r="AY29" s="173"/>
    </row>
    <row r="30" spans="1:51" ht="15" x14ac:dyDescent="0.25">
      <c r="A30" s="224">
        <v>43922</v>
      </c>
      <c r="B30" s="89"/>
      <c r="C30" s="89"/>
      <c r="D30" s="90">
        <v>215.16</v>
      </c>
      <c r="E30" s="91">
        <v>111.63800000000001</v>
      </c>
      <c r="F30" s="92">
        <v>229.702</v>
      </c>
      <c r="G30" s="92">
        <v>341.80200000000002</v>
      </c>
      <c r="H30" s="92">
        <v>496.2</v>
      </c>
      <c r="I30" s="92">
        <v>177.023</v>
      </c>
      <c r="J30" s="92">
        <v>171.12</v>
      </c>
      <c r="K30" s="92">
        <v>250.786</v>
      </c>
      <c r="L30" s="92">
        <v>169.744</v>
      </c>
      <c r="M30" s="92">
        <v>125.971</v>
      </c>
      <c r="N30" s="92">
        <v>144.477</v>
      </c>
      <c r="O30" s="92">
        <v>238.392</v>
      </c>
      <c r="P30" s="92">
        <v>174.74799999999999</v>
      </c>
      <c r="Q30" s="92">
        <v>118.363</v>
      </c>
      <c r="R30" s="92">
        <v>338.99900000000002</v>
      </c>
      <c r="S30" s="92">
        <v>300.488</v>
      </c>
      <c r="T30" s="92">
        <v>241.376</v>
      </c>
      <c r="U30" s="92">
        <v>228.08699999999999</v>
      </c>
      <c r="V30" s="92">
        <v>194.27199999999999</v>
      </c>
      <c r="W30" s="92">
        <v>162.614</v>
      </c>
      <c r="X30" s="92">
        <v>119.88200000000001</v>
      </c>
      <c r="Y30" s="92">
        <v>203.79900000000001</v>
      </c>
      <c r="Z30" s="92">
        <v>252.27500000000001</v>
      </c>
      <c r="AA30" s="92">
        <v>171.71199999999999</v>
      </c>
      <c r="AB30" s="92">
        <v>327.50700000000001</v>
      </c>
      <c r="AC30" s="92">
        <v>191.52099999999999</v>
      </c>
      <c r="AD30" s="92">
        <v>135.55099999999999</v>
      </c>
      <c r="AE30" s="92">
        <v>267.51100000000002</v>
      </c>
      <c r="AF30" s="92">
        <v>158.709</v>
      </c>
      <c r="AG30" s="92">
        <v>406.88200000000001</v>
      </c>
      <c r="AH30" s="93">
        <v>174.76300000000001</v>
      </c>
      <c r="AI30" s="173">
        <v>118.69</v>
      </c>
      <c r="AJ30" s="173">
        <v>218.69399999999999</v>
      </c>
      <c r="AK30" s="173">
        <v>115.351</v>
      </c>
      <c r="AL30" s="173">
        <v>90.918000000000006</v>
      </c>
      <c r="AM30" s="173">
        <v>173.52500000000001</v>
      </c>
      <c r="AN30" s="173"/>
      <c r="AO30" s="173"/>
      <c r="AP30" s="173"/>
      <c r="AQ30" s="173"/>
      <c r="AR30" s="173"/>
      <c r="AS30" s="173"/>
      <c r="AT30" s="173"/>
      <c r="AU30" s="173"/>
      <c r="AV30" s="173"/>
      <c r="AW30" s="173"/>
      <c r="AX30" s="173"/>
      <c r="AY30" s="173"/>
    </row>
    <row r="31" spans="1:51" ht="15" x14ac:dyDescent="0.25">
      <c r="A31" s="224">
        <v>43952</v>
      </c>
      <c r="B31" s="89"/>
      <c r="C31" s="89"/>
      <c r="D31" s="90">
        <v>531.97</v>
      </c>
      <c r="E31" s="91">
        <v>475.77699999999999</v>
      </c>
      <c r="F31" s="92">
        <v>1187.954</v>
      </c>
      <c r="G31" s="92">
        <v>805.69500000000005</v>
      </c>
      <c r="H31" s="92">
        <v>629.72299999999996</v>
      </c>
      <c r="I31" s="92">
        <v>339.38299999999998</v>
      </c>
      <c r="J31" s="92">
        <v>466.86700000000002</v>
      </c>
      <c r="K31" s="92">
        <v>311.41199999999998</v>
      </c>
      <c r="L31" s="92">
        <v>241.77600000000001</v>
      </c>
      <c r="M31" s="92">
        <v>434.96800000000002</v>
      </c>
      <c r="N31" s="92">
        <v>337.63499999999999</v>
      </c>
      <c r="O31" s="92">
        <v>722.46299999999997</v>
      </c>
      <c r="P31" s="92">
        <v>404.91500000000002</v>
      </c>
      <c r="Q31" s="92">
        <v>671.82299999999998</v>
      </c>
      <c r="R31" s="92">
        <v>767.15200000000004</v>
      </c>
      <c r="S31" s="92">
        <v>940.25900000000001</v>
      </c>
      <c r="T31" s="92">
        <v>682.03200000000004</v>
      </c>
      <c r="U31" s="92">
        <v>546.50800000000004</v>
      </c>
      <c r="V31" s="92">
        <v>488.911</v>
      </c>
      <c r="W31" s="92">
        <v>419.21</v>
      </c>
      <c r="X31" s="92">
        <v>148.14699999999999</v>
      </c>
      <c r="Y31" s="92">
        <v>539.41600000000005</v>
      </c>
      <c r="Z31" s="92">
        <v>390.87900000000002</v>
      </c>
      <c r="AA31" s="92">
        <v>576.16300000000001</v>
      </c>
      <c r="AB31" s="92">
        <v>654.245</v>
      </c>
      <c r="AC31" s="92">
        <v>434.69799999999998</v>
      </c>
      <c r="AD31" s="92">
        <v>665.92899999999997</v>
      </c>
      <c r="AE31" s="92">
        <v>718.51900000000001</v>
      </c>
      <c r="AF31" s="92">
        <v>396.01799999999997</v>
      </c>
      <c r="AG31" s="92">
        <v>931.05899999999997</v>
      </c>
      <c r="AH31" s="93">
        <v>218.32900000000001</v>
      </c>
      <c r="AI31" s="173">
        <v>375.041</v>
      </c>
      <c r="AJ31" s="173">
        <v>608.90499999999997</v>
      </c>
      <c r="AK31" s="173">
        <v>337.56</v>
      </c>
      <c r="AL31" s="173">
        <v>286.06900000000002</v>
      </c>
      <c r="AM31" s="173">
        <v>537.79499999999996</v>
      </c>
      <c r="AN31" s="173"/>
      <c r="AO31" s="173"/>
      <c r="AP31" s="173"/>
      <c r="AQ31" s="173"/>
      <c r="AR31" s="173"/>
      <c r="AS31" s="173"/>
      <c r="AT31" s="173"/>
      <c r="AU31" s="173"/>
      <c r="AV31" s="173"/>
      <c r="AW31" s="173"/>
      <c r="AX31" s="173"/>
      <c r="AY31" s="173"/>
    </row>
    <row r="32" spans="1:51" ht="15" x14ac:dyDescent="0.25">
      <c r="A32" s="224">
        <v>43983</v>
      </c>
      <c r="B32" s="89"/>
      <c r="C32" s="89"/>
      <c r="D32" s="90">
        <v>420.22</v>
      </c>
      <c r="E32" s="91">
        <v>822.68899999999996</v>
      </c>
      <c r="F32" s="92">
        <v>1023.873</v>
      </c>
      <c r="G32" s="92">
        <v>454.13600000000002</v>
      </c>
      <c r="H32" s="92">
        <v>528.548</v>
      </c>
      <c r="I32" s="92">
        <v>105.97</v>
      </c>
      <c r="J32" s="92">
        <v>441.97</v>
      </c>
      <c r="K32" s="92">
        <v>200.34700000000001</v>
      </c>
      <c r="L32" s="92">
        <v>362.11099999999999</v>
      </c>
      <c r="M32" s="92">
        <v>406.29399999999998</v>
      </c>
      <c r="N32" s="92">
        <v>178.83600000000001</v>
      </c>
      <c r="O32" s="92">
        <v>705.31600000000003</v>
      </c>
      <c r="P32" s="92">
        <v>226.90100000000001</v>
      </c>
      <c r="Q32" s="92">
        <v>888.04200000000003</v>
      </c>
      <c r="R32" s="92">
        <v>563.15</v>
      </c>
      <c r="S32" s="92">
        <v>833.63800000000003</v>
      </c>
      <c r="T32" s="92">
        <v>515.38400000000001</v>
      </c>
      <c r="U32" s="92">
        <v>559.76199999999994</v>
      </c>
      <c r="V32" s="92">
        <v>311.30799999999999</v>
      </c>
      <c r="W32" s="92">
        <v>242.58500000000001</v>
      </c>
      <c r="X32" s="92">
        <v>143.05000000000001</v>
      </c>
      <c r="Y32" s="92">
        <v>491.61399999999998</v>
      </c>
      <c r="Z32" s="92">
        <v>200.56800000000001</v>
      </c>
      <c r="AA32" s="92">
        <v>541.95699999999999</v>
      </c>
      <c r="AB32" s="92">
        <v>360.51299999999998</v>
      </c>
      <c r="AC32" s="92">
        <v>181.309</v>
      </c>
      <c r="AD32" s="92">
        <v>779.33100000000002</v>
      </c>
      <c r="AE32" s="92">
        <v>546.26099999999997</v>
      </c>
      <c r="AF32" s="92">
        <v>655.89200000000005</v>
      </c>
      <c r="AG32" s="92">
        <v>1278.0070000000001</v>
      </c>
      <c r="AH32" s="93">
        <v>73.884</v>
      </c>
      <c r="AI32" s="173">
        <v>209.18199999999999</v>
      </c>
      <c r="AJ32" s="173">
        <v>557.84400000000005</v>
      </c>
      <c r="AK32" s="173">
        <v>313.40899999999999</v>
      </c>
      <c r="AL32" s="173">
        <v>163.006</v>
      </c>
      <c r="AM32" s="173">
        <v>599.82500000000005</v>
      </c>
      <c r="AN32" s="173"/>
      <c r="AO32" s="173"/>
      <c r="AP32" s="173"/>
      <c r="AQ32" s="173"/>
      <c r="AR32" s="173"/>
      <c r="AS32" s="173"/>
      <c r="AT32" s="173"/>
      <c r="AU32" s="173"/>
      <c r="AV32" s="173"/>
      <c r="AW32" s="173"/>
      <c r="AX32" s="173"/>
      <c r="AY32" s="173"/>
    </row>
    <row r="33" spans="1:51" ht="15" x14ac:dyDescent="0.25">
      <c r="A33" s="224">
        <v>44013</v>
      </c>
      <c r="B33" s="89"/>
      <c r="C33" s="89"/>
      <c r="D33" s="90">
        <v>100.03</v>
      </c>
      <c r="E33" s="91">
        <v>255.101</v>
      </c>
      <c r="F33" s="92">
        <v>224.483</v>
      </c>
      <c r="G33" s="92">
        <v>88.856999999999999</v>
      </c>
      <c r="H33" s="92">
        <v>107.264</v>
      </c>
      <c r="I33" s="92">
        <v>26.620999999999999</v>
      </c>
      <c r="J33" s="92">
        <v>59.220999999999997</v>
      </c>
      <c r="K33" s="92">
        <v>39.470999999999997</v>
      </c>
      <c r="L33" s="92">
        <v>67.695999999999998</v>
      </c>
      <c r="M33" s="92">
        <v>69.427999999999997</v>
      </c>
      <c r="N33" s="92">
        <v>37.953000000000003</v>
      </c>
      <c r="O33" s="92">
        <v>174.23</v>
      </c>
      <c r="P33" s="92">
        <v>45.134999999999998</v>
      </c>
      <c r="Q33" s="92">
        <v>327.96199999999999</v>
      </c>
      <c r="R33" s="92">
        <v>110.024</v>
      </c>
      <c r="S33" s="92">
        <v>153.39099999999999</v>
      </c>
      <c r="T33" s="92">
        <v>166.47</v>
      </c>
      <c r="U33" s="92">
        <v>127.226</v>
      </c>
      <c r="V33" s="92">
        <v>39.268999999999998</v>
      </c>
      <c r="W33" s="92">
        <v>35.244</v>
      </c>
      <c r="X33" s="92">
        <v>19.966000000000001</v>
      </c>
      <c r="Y33" s="92">
        <v>74</v>
      </c>
      <c r="Z33" s="92">
        <v>38.978000000000002</v>
      </c>
      <c r="AA33" s="92">
        <v>115.343</v>
      </c>
      <c r="AB33" s="92">
        <v>52.491</v>
      </c>
      <c r="AC33" s="92">
        <v>33.628</v>
      </c>
      <c r="AD33" s="92">
        <v>186.12799999999999</v>
      </c>
      <c r="AE33" s="92">
        <v>117.40300000000001</v>
      </c>
      <c r="AF33" s="92">
        <v>107.586</v>
      </c>
      <c r="AG33" s="92">
        <v>453.65199999999999</v>
      </c>
      <c r="AH33" s="93">
        <v>19.27</v>
      </c>
      <c r="AI33" s="173">
        <v>28.858000000000001</v>
      </c>
      <c r="AJ33" s="173">
        <v>77.027000000000001</v>
      </c>
      <c r="AK33" s="173">
        <v>46.95</v>
      </c>
      <c r="AL33" s="173">
        <v>24.524000000000001</v>
      </c>
      <c r="AM33" s="173">
        <v>186.61500000000001</v>
      </c>
      <c r="AN33" s="173"/>
      <c r="AO33" s="173"/>
      <c r="AP33" s="173"/>
      <c r="AQ33" s="173"/>
      <c r="AR33" s="173"/>
      <c r="AS33" s="173"/>
      <c r="AT33" s="173"/>
      <c r="AU33" s="173"/>
      <c r="AV33" s="173"/>
      <c r="AW33" s="173"/>
      <c r="AX33" s="173"/>
      <c r="AY33" s="173"/>
    </row>
    <row r="34" spans="1:51" ht="15" x14ac:dyDescent="0.25">
      <c r="A34" s="224">
        <v>44044</v>
      </c>
      <c r="B34" s="89"/>
      <c r="C34" s="89"/>
      <c r="D34" s="90">
        <v>25.12</v>
      </c>
      <c r="E34" s="91">
        <v>38.646999999999998</v>
      </c>
      <c r="F34" s="92">
        <v>46.06</v>
      </c>
      <c r="G34" s="92">
        <v>33.68</v>
      </c>
      <c r="H34" s="92">
        <v>29.413</v>
      </c>
      <c r="I34" s="92">
        <v>16.898</v>
      </c>
      <c r="J34" s="92">
        <v>17.257999999999999</v>
      </c>
      <c r="K34" s="92">
        <v>19.213999999999999</v>
      </c>
      <c r="L34" s="92">
        <v>17.001000000000001</v>
      </c>
      <c r="M34" s="92">
        <v>18.558</v>
      </c>
      <c r="N34" s="92">
        <v>14.554</v>
      </c>
      <c r="O34" s="92">
        <v>31.841999999999999</v>
      </c>
      <c r="P34" s="92">
        <v>17.338999999999999</v>
      </c>
      <c r="Q34" s="92">
        <v>41.790999999999997</v>
      </c>
      <c r="R34" s="92">
        <v>27.436</v>
      </c>
      <c r="S34" s="92">
        <v>40.901000000000003</v>
      </c>
      <c r="T34" s="92">
        <v>36.066000000000003</v>
      </c>
      <c r="U34" s="92">
        <v>27.594999999999999</v>
      </c>
      <c r="V34" s="92">
        <v>16.277999999999999</v>
      </c>
      <c r="W34" s="92">
        <v>15.929</v>
      </c>
      <c r="X34" s="92">
        <v>11.109</v>
      </c>
      <c r="Y34" s="92">
        <v>18.506</v>
      </c>
      <c r="Z34" s="92">
        <v>15.688000000000001</v>
      </c>
      <c r="AA34" s="92">
        <v>23.306000000000001</v>
      </c>
      <c r="AB34" s="92">
        <v>20.152000000000001</v>
      </c>
      <c r="AC34" s="92">
        <v>16.324000000000002</v>
      </c>
      <c r="AD34" s="92">
        <v>30.922000000000001</v>
      </c>
      <c r="AE34" s="92">
        <v>27.837</v>
      </c>
      <c r="AF34" s="92">
        <v>23.948</v>
      </c>
      <c r="AG34" s="92">
        <v>53.973999999999997</v>
      </c>
      <c r="AH34" s="93">
        <v>14.839</v>
      </c>
      <c r="AI34" s="173">
        <v>14.615</v>
      </c>
      <c r="AJ34" s="173">
        <v>30.466999999999999</v>
      </c>
      <c r="AK34" s="173">
        <v>15.510999999999999</v>
      </c>
      <c r="AL34" s="173">
        <v>10.154</v>
      </c>
      <c r="AM34" s="173">
        <v>28.687000000000001</v>
      </c>
      <c r="AN34" s="173"/>
      <c r="AO34" s="173"/>
      <c r="AP34" s="173"/>
      <c r="AQ34" s="173"/>
      <c r="AR34" s="173"/>
      <c r="AS34" s="173"/>
      <c r="AT34" s="173"/>
      <c r="AU34" s="173"/>
      <c r="AV34" s="173"/>
      <c r="AW34" s="173"/>
      <c r="AX34" s="173"/>
      <c r="AY34" s="173"/>
    </row>
    <row r="35" spans="1:51" ht="15" x14ac:dyDescent="0.25">
      <c r="A35" s="224">
        <v>44075</v>
      </c>
      <c r="B35" s="89"/>
      <c r="C35" s="89"/>
      <c r="D35" s="90">
        <v>18.899999999999999</v>
      </c>
      <c r="E35" s="94">
        <v>14.494</v>
      </c>
      <c r="F35" s="95">
        <v>27.661999999999999</v>
      </c>
      <c r="G35" s="95">
        <v>20.65</v>
      </c>
      <c r="H35" s="95">
        <v>20.95</v>
      </c>
      <c r="I35" s="95">
        <v>9.7509999999999994</v>
      </c>
      <c r="J35" s="95">
        <v>16.317</v>
      </c>
      <c r="K35" s="95">
        <v>10.032</v>
      </c>
      <c r="L35" s="95">
        <v>8.0150000000000006</v>
      </c>
      <c r="M35" s="95">
        <v>11.845000000000001</v>
      </c>
      <c r="N35" s="95">
        <v>7.3090000000000002</v>
      </c>
      <c r="O35" s="95">
        <v>17.442</v>
      </c>
      <c r="P35" s="95">
        <v>9.5570000000000004</v>
      </c>
      <c r="Q35" s="95">
        <v>15.925000000000001</v>
      </c>
      <c r="R35" s="95">
        <v>15.855</v>
      </c>
      <c r="S35" s="95">
        <v>104.992</v>
      </c>
      <c r="T35" s="95">
        <v>17.135999999999999</v>
      </c>
      <c r="U35" s="95">
        <v>14.92</v>
      </c>
      <c r="V35" s="95">
        <v>22.530999999999999</v>
      </c>
      <c r="W35" s="95">
        <v>9.0449999999999999</v>
      </c>
      <c r="X35" s="95">
        <v>5.5609999999999999</v>
      </c>
      <c r="Y35" s="95">
        <v>14.419</v>
      </c>
      <c r="Z35" s="95">
        <v>15.894</v>
      </c>
      <c r="AA35" s="95">
        <v>14.08</v>
      </c>
      <c r="AB35" s="95">
        <v>31.483000000000001</v>
      </c>
      <c r="AC35" s="95">
        <v>19.347999999999999</v>
      </c>
      <c r="AD35" s="95">
        <v>17.82</v>
      </c>
      <c r="AE35" s="95">
        <v>15.323</v>
      </c>
      <c r="AF35" s="95">
        <v>11.603999999999999</v>
      </c>
      <c r="AG35" s="95">
        <v>29.29</v>
      </c>
      <c r="AH35" s="96">
        <v>8.2810000000000006</v>
      </c>
      <c r="AI35" s="173">
        <v>18.084</v>
      </c>
      <c r="AJ35" s="173">
        <v>28.952000000000002</v>
      </c>
      <c r="AK35" s="173">
        <v>8.3260000000000005</v>
      </c>
      <c r="AL35" s="173">
        <v>5.2850000000000001</v>
      </c>
      <c r="AM35" s="173">
        <v>20.045999999999999</v>
      </c>
      <c r="AN35" s="173"/>
      <c r="AO35" s="173"/>
      <c r="AP35" s="173"/>
      <c r="AQ35" s="173"/>
      <c r="AR35" s="173"/>
      <c r="AS35" s="173"/>
      <c r="AT35" s="173"/>
      <c r="AU35" s="173"/>
      <c r="AV35" s="173"/>
      <c r="AW35" s="173"/>
      <c r="AX35" s="173"/>
      <c r="AY35" s="173"/>
    </row>
    <row r="36" spans="1:51" ht="15" x14ac:dyDescent="0.25">
      <c r="A36" s="224">
        <v>44105</v>
      </c>
      <c r="B36" s="89"/>
      <c r="C36" s="89"/>
      <c r="D36" s="90">
        <v>32.32</v>
      </c>
      <c r="E36">
        <v>33.576000000000001</v>
      </c>
      <c r="F36">
        <v>34.795999999999999</v>
      </c>
      <c r="G36">
        <v>49.107999999999997</v>
      </c>
      <c r="H36">
        <v>54.302999999999997</v>
      </c>
      <c r="I36">
        <v>12.632999999999999</v>
      </c>
      <c r="J36">
        <v>15.156000000000001</v>
      </c>
      <c r="K36">
        <v>11.946999999999999</v>
      </c>
      <c r="L36">
        <v>24.117999999999999</v>
      </c>
      <c r="M36">
        <v>12.625999999999999</v>
      </c>
      <c r="N36">
        <v>9.8360000000000003</v>
      </c>
      <c r="O36">
        <v>35.478000000000002</v>
      </c>
      <c r="P36">
        <v>25.46</v>
      </c>
      <c r="Q36">
        <v>37.54</v>
      </c>
      <c r="R36">
        <v>23.297999999999998</v>
      </c>
      <c r="S36">
        <v>81.765000000000001</v>
      </c>
      <c r="T36">
        <v>41.326000000000001</v>
      </c>
      <c r="U36">
        <v>18.036000000000001</v>
      </c>
      <c r="V36">
        <v>32.719000000000001</v>
      </c>
      <c r="W36">
        <v>13.641</v>
      </c>
      <c r="X36">
        <v>14.201000000000001</v>
      </c>
      <c r="Y36">
        <v>14.118</v>
      </c>
      <c r="Z36">
        <v>29.335000000000001</v>
      </c>
      <c r="AA36">
        <v>30.257000000000001</v>
      </c>
      <c r="AB36">
        <v>52.337000000000003</v>
      </c>
      <c r="AC36">
        <v>41.012</v>
      </c>
      <c r="AD36">
        <v>19.431000000000001</v>
      </c>
      <c r="AE36">
        <v>27.085000000000001</v>
      </c>
      <c r="AF36">
        <v>19.641999999999999</v>
      </c>
      <c r="AG36">
        <v>32.637999999999998</v>
      </c>
      <c r="AH36">
        <v>12.121</v>
      </c>
      <c r="AI36" s="173">
        <v>47.531999999999996</v>
      </c>
      <c r="AJ36" s="173">
        <v>30.321999999999999</v>
      </c>
      <c r="AK36" s="173">
        <v>11.58</v>
      </c>
      <c r="AL36" s="173">
        <v>37.476999999999997</v>
      </c>
      <c r="AM36" s="173">
        <v>26.158999999999999</v>
      </c>
      <c r="AN36" s="173"/>
      <c r="AO36" s="173"/>
      <c r="AP36" s="173"/>
      <c r="AQ36" s="173"/>
      <c r="AR36" s="173"/>
      <c r="AS36" s="173"/>
      <c r="AT36" s="173"/>
      <c r="AU36" s="173"/>
      <c r="AV36" s="173"/>
      <c r="AW36" s="173"/>
      <c r="AX36" s="173"/>
      <c r="AY36" s="173"/>
    </row>
    <row r="37" spans="1:51" ht="15" x14ac:dyDescent="0.25">
      <c r="A37" s="224">
        <v>44136</v>
      </c>
      <c r="B37" s="89"/>
      <c r="C37" s="89"/>
      <c r="D37" s="90">
        <v>31.63</v>
      </c>
      <c r="E37">
        <v>34.518999999999998</v>
      </c>
      <c r="F37">
        <v>51.164000000000001</v>
      </c>
      <c r="G37">
        <v>45.991999999999997</v>
      </c>
      <c r="H37">
        <v>51.912999999999997</v>
      </c>
      <c r="I37">
        <v>22.780999999999999</v>
      </c>
      <c r="J37">
        <v>20.696000000000002</v>
      </c>
      <c r="K37">
        <v>20.166</v>
      </c>
      <c r="L37">
        <v>37.182000000000002</v>
      </c>
      <c r="M37">
        <v>22.917000000000002</v>
      </c>
      <c r="N37">
        <v>20.963999999999999</v>
      </c>
      <c r="O37">
        <v>32.716000000000001</v>
      </c>
      <c r="P37">
        <v>26.684000000000001</v>
      </c>
      <c r="Q37">
        <v>40.475999999999999</v>
      </c>
      <c r="R37">
        <v>55.908000000000001</v>
      </c>
      <c r="S37">
        <v>40.378</v>
      </c>
      <c r="T37">
        <v>41.481999999999999</v>
      </c>
      <c r="U37">
        <v>23.518999999999998</v>
      </c>
      <c r="V37">
        <v>22.161000000000001</v>
      </c>
      <c r="W37">
        <v>20.244</v>
      </c>
      <c r="X37">
        <v>17.87</v>
      </c>
      <c r="Y37">
        <v>23.542999999999999</v>
      </c>
      <c r="Z37">
        <v>39.33</v>
      </c>
      <c r="AA37">
        <v>31.484999999999999</v>
      </c>
      <c r="AB37">
        <v>52.164999999999999</v>
      </c>
      <c r="AC37">
        <v>33.923999999999999</v>
      </c>
      <c r="AD37">
        <v>27.475000000000001</v>
      </c>
      <c r="AE37">
        <v>37.156999999999996</v>
      </c>
      <c r="AF37">
        <v>51.628</v>
      </c>
      <c r="AG37">
        <v>33.200000000000003</v>
      </c>
      <c r="AH37">
        <v>20.869</v>
      </c>
      <c r="AI37" s="173">
        <v>48.183</v>
      </c>
      <c r="AJ37" s="173">
        <v>28.241</v>
      </c>
      <c r="AK37" s="173">
        <v>22.448</v>
      </c>
      <c r="AL37" s="173">
        <v>34.576999999999998</v>
      </c>
      <c r="AM37" s="173">
        <v>32.697000000000003</v>
      </c>
      <c r="AN37" s="173"/>
      <c r="AO37" s="173"/>
      <c r="AP37" s="173"/>
      <c r="AQ37" s="173"/>
      <c r="AR37" s="173"/>
      <c r="AS37" s="173"/>
      <c r="AT37" s="173"/>
      <c r="AU37" s="173"/>
      <c r="AV37" s="173"/>
      <c r="AW37" s="173"/>
      <c r="AX37" s="173"/>
      <c r="AY37" s="173"/>
    </row>
    <row r="38" spans="1:51" ht="15" x14ac:dyDescent="0.25">
      <c r="A38" s="224">
        <v>44166</v>
      </c>
      <c r="B38" s="89"/>
      <c r="C38" s="89"/>
      <c r="D38" s="90">
        <v>25.27</v>
      </c>
      <c r="E38">
        <v>27.303999999999998</v>
      </c>
      <c r="F38">
        <v>38.844999999999999</v>
      </c>
      <c r="G38">
        <v>36.482999999999997</v>
      </c>
      <c r="H38">
        <v>37.026000000000003</v>
      </c>
      <c r="I38">
        <v>23.306999999999999</v>
      </c>
      <c r="J38">
        <v>22.18</v>
      </c>
      <c r="K38">
        <v>20.492000000000001</v>
      </c>
      <c r="L38">
        <v>25.565999999999999</v>
      </c>
      <c r="M38">
        <v>21.184000000000001</v>
      </c>
      <c r="N38">
        <v>19.103999999999999</v>
      </c>
      <c r="O38">
        <v>26.8</v>
      </c>
      <c r="P38">
        <v>23.5</v>
      </c>
      <c r="Q38">
        <v>40.555999999999997</v>
      </c>
      <c r="R38">
        <v>51.48</v>
      </c>
      <c r="S38">
        <v>32.07</v>
      </c>
      <c r="T38">
        <v>44.265999999999998</v>
      </c>
      <c r="U38">
        <v>24.744</v>
      </c>
      <c r="V38">
        <v>21.922000000000001</v>
      </c>
      <c r="W38">
        <v>19.939</v>
      </c>
      <c r="X38">
        <v>19.297000000000001</v>
      </c>
      <c r="Y38">
        <v>25.821000000000002</v>
      </c>
      <c r="Z38">
        <v>23.077000000000002</v>
      </c>
      <c r="AA38">
        <v>26.527999999999999</v>
      </c>
      <c r="AB38">
        <v>31.355</v>
      </c>
      <c r="AC38">
        <v>22.998000000000001</v>
      </c>
      <c r="AD38">
        <v>28.593</v>
      </c>
      <c r="AE38">
        <v>27.887</v>
      </c>
      <c r="AF38">
        <v>31.821000000000002</v>
      </c>
      <c r="AG38">
        <v>32.366</v>
      </c>
      <c r="AH38">
        <v>22.181999999999999</v>
      </c>
      <c r="AI38" s="173">
        <v>27.831</v>
      </c>
      <c r="AJ38" s="173">
        <v>30.864999999999998</v>
      </c>
      <c r="AK38" s="173">
        <v>25.798999999999999</v>
      </c>
      <c r="AL38" s="173">
        <v>33.831000000000003</v>
      </c>
      <c r="AM38" s="173">
        <v>25.966999999999999</v>
      </c>
      <c r="AN38" s="173"/>
      <c r="AO38" s="173"/>
      <c r="AP38" s="173"/>
      <c r="AQ38" s="173"/>
      <c r="AR38" s="173"/>
      <c r="AS38" s="173"/>
      <c r="AT38" s="173"/>
      <c r="AU38" s="173"/>
      <c r="AV38" s="173"/>
      <c r="AW38" s="173"/>
      <c r="AX38" s="173"/>
      <c r="AY38" s="173"/>
    </row>
    <row r="39" spans="1:51" ht="15" x14ac:dyDescent="0.25">
      <c r="A39" s="224">
        <v>44197</v>
      </c>
      <c r="B39" s="89"/>
      <c r="C39" s="89"/>
      <c r="D39" s="90">
        <v>25.07</v>
      </c>
      <c r="E39">
        <v>23.62</v>
      </c>
      <c r="F39">
        <v>32.984999999999999</v>
      </c>
      <c r="G39">
        <v>30.824999999999999</v>
      </c>
      <c r="H39">
        <v>28.24</v>
      </c>
      <c r="I39">
        <v>19.683</v>
      </c>
      <c r="J39">
        <v>19.712</v>
      </c>
      <c r="K39">
        <v>18.565000000000001</v>
      </c>
      <c r="L39">
        <v>19.629000000000001</v>
      </c>
      <c r="M39">
        <v>19.097999999999999</v>
      </c>
      <c r="N39">
        <v>17.161999999999999</v>
      </c>
      <c r="O39">
        <v>24.657</v>
      </c>
      <c r="P39">
        <v>22.454000000000001</v>
      </c>
      <c r="Q39">
        <v>26.073</v>
      </c>
      <c r="R39">
        <v>34.476999999999997</v>
      </c>
      <c r="S39">
        <v>31.219000000000001</v>
      </c>
      <c r="T39">
        <v>28.292000000000002</v>
      </c>
      <c r="U39">
        <v>26.161000000000001</v>
      </c>
      <c r="V39">
        <v>20.486999999999998</v>
      </c>
      <c r="W39">
        <v>18.507000000000001</v>
      </c>
      <c r="X39">
        <v>15.315</v>
      </c>
      <c r="Y39">
        <v>20.51</v>
      </c>
      <c r="Z39">
        <v>29.988</v>
      </c>
      <c r="AA39">
        <v>23.994</v>
      </c>
      <c r="AB39">
        <v>26.413</v>
      </c>
      <c r="AC39">
        <v>20.58</v>
      </c>
      <c r="AD39">
        <v>24.864000000000001</v>
      </c>
      <c r="AE39">
        <v>24.523</v>
      </c>
      <c r="AF39">
        <v>24.891999999999999</v>
      </c>
      <c r="AG39">
        <v>30.542999999999999</v>
      </c>
      <c r="AH39">
        <v>18.683</v>
      </c>
      <c r="AI39" s="173">
        <v>19.940999999999999</v>
      </c>
      <c r="AJ39" s="173">
        <v>23.166</v>
      </c>
      <c r="AK39" s="173">
        <v>25.457000000000001</v>
      </c>
      <c r="AL39" s="173">
        <v>24.053000000000001</v>
      </c>
      <c r="AM39" s="173">
        <v>23.084</v>
      </c>
      <c r="AN39" s="173"/>
      <c r="AO39" s="173"/>
      <c r="AP39" s="173"/>
      <c r="AQ39" s="173"/>
      <c r="AR39" s="173"/>
      <c r="AS39" s="173"/>
      <c r="AT39" s="173"/>
      <c r="AU39" s="173"/>
      <c r="AV39" s="173"/>
      <c r="AW39" s="173"/>
      <c r="AX39" s="173"/>
      <c r="AY39" s="173"/>
    </row>
    <row r="40" spans="1:51" ht="15" x14ac:dyDescent="0.25">
      <c r="A40" s="224">
        <v>44228</v>
      </c>
      <c r="B40" s="89"/>
      <c r="C40" s="89"/>
      <c r="D40" s="90">
        <v>27.87</v>
      </c>
      <c r="E40">
        <v>20.004999999999999</v>
      </c>
      <c r="F40">
        <v>27.923999999999999</v>
      </c>
      <c r="G40">
        <v>69.813000000000002</v>
      </c>
      <c r="H40">
        <v>42.27</v>
      </c>
      <c r="I40">
        <v>16.503</v>
      </c>
      <c r="J40">
        <v>16.709</v>
      </c>
      <c r="K40">
        <v>16.550999999999998</v>
      </c>
      <c r="L40">
        <v>18.152999999999999</v>
      </c>
      <c r="M40">
        <v>17.917999999999999</v>
      </c>
      <c r="N40">
        <v>15.634</v>
      </c>
      <c r="O40">
        <v>21.972000000000001</v>
      </c>
      <c r="P40">
        <v>34.561</v>
      </c>
      <c r="Q40">
        <v>32.005000000000003</v>
      </c>
      <c r="R40">
        <v>33.261000000000003</v>
      </c>
      <c r="S40">
        <v>30.196999999999999</v>
      </c>
      <c r="T40">
        <v>39.174999999999997</v>
      </c>
      <c r="U40">
        <v>33.837000000000003</v>
      </c>
      <c r="V40">
        <v>18.492999999999999</v>
      </c>
      <c r="W40">
        <v>16.007999999999999</v>
      </c>
      <c r="X40">
        <v>21.071999999999999</v>
      </c>
      <c r="Y40">
        <v>20.509</v>
      </c>
      <c r="Z40">
        <v>28.837</v>
      </c>
      <c r="AA40">
        <v>18.954999999999998</v>
      </c>
      <c r="AB40">
        <v>28.952999999999999</v>
      </c>
      <c r="AC40">
        <v>17.419</v>
      </c>
      <c r="AD40">
        <v>26.515999999999998</v>
      </c>
      <c r="AE40">
        <v>20.771999999999998</v>
      </c>
      <c r="AF40">
        <v>19.905999999999999</v>
      </c>
      <c r="AG40">
        <v>26.93</v>
      </c>
      <c r="AH40">
        <v>15.769</v>
      </c>
      <c r="AI40" s="173">
        <v>22.135999999999999</v>
      </c>
      <c r="AJ40" s="173">
        <v>43.84</v>
      </c>
      <c r="AK40" s="173">
        <v>21.064</v>
      </c>
      <c r="AL40" s="173">
        <v>23.513999999999999</v>
      </c>
      <c r="AM40" s="173">
        <v>22.07</v>
      </c>
      <c r="AN40" s="173"/>
      <c r="AO40" s="173"/>
      <c r="AP40" s="173"/>
      <c r="AQ40" s="173"/>
      <c r="AR40" s="173"/>
      <c r="AS40" s="173"/>
      <c r="AT40" s="173"/>
      <c r="AU40" s="173"/>
      <c r="AV40" s="173"/>
      <c r="AW40" s="173"/>
      <c r="AX40" s="173"/>
      <c r="AY40" s="173"/>
    </row>
    <row r="41" spans="1:51" ht="15" x14ac:dyDescent="0.25">
      <c r="A41" s="224">
        <v>44256</v>
      </c>
      <c r="B41" s="89"/>
      <c r="C41" s="89"/>
      <c r="D41" s="90">
        <v>76.75</v>
      </c>
      <c r="E41">
        <v>36.241999999999997</v>
      </c>
      <c r="F41">
        <v>64.421000000000006</v>
      </c>
      <c r="G41">
        <v>240.125</v>
      </c>
      <c r="H41">
        <v>58.728999999999999</v>
      </c>
      <c r="I41">
        <v>33.475999999999999</v>
      </c>
      <c r="J41">
        <v>91.433999999999997</v>
      </c>
      <c r="K41">
        <v>60.552999999999997</v>
      </c>
      <c r="L41">
        <v>48.29</v>
      </c>
      <c r="M41">
        <v>59.436</v>
      </c>
      <c r="N41">
        <v>65.326999999999998</v>
      </c>
      <c r="O41">
        <v>79.653000000000006</v>
      </c>
      <c r="P41">
        <v>93.844999999999999</v>
      </c>
      <c r="Q41">
        <v>77.671000000000006</v>
      </c>
      <c r="R41">
        <v>114.289</v>
      </c>
      <c r="S41">
        <v>89.435000000000002</v>
      </c>
      <c r="T41">
        <v>97.212000000000003</v>
      </c>
      <c r="U41">
        <v>59.058999999999997</v>
      </c>
      <c r="V41">
        <v>57.645000000000003</v>
      </c>
      <c r="W41">
        <v>34.386000000000003</v>
      </c>
      <c r="X41">
        <v>60.688000000000002</v>
      </c>
      <c r="Y41">
        <v>114.048</v>
      </c>
      <c r="Z41">
        <v>46.423000000000002</v>
      </c>
      <c r="AA41">
        <v>46.036999999999999</v>
      </c>
      <c r="AB41">
        <v>141.43899999999999</v>
      </c>
      <c r="AC41">
        <v>35.875999999999998</v>
      </c>
      <c r="AD41">
        <v>107.152</v>
      </c>
      <c r="AE41">
        <v>36.509</v>
      </c>
      <c r="AF41">
        <v>84.099000000000004</v>
      </c>
      <c r="AG41">
        <v>89.206999999999994</v>
      </c>
      <c r="AH41">
        <v>46.927999999999997</v>
      </c>
      <c r="AI41" s="173">
        <v>60.962000000000003</v>
      </c>
      <c r="AJ41" s="173">
        <v>87.67</v>
      </c>
      <c r="AK41" s="173">
        <v>40.863</v>
      </c>
      <c r="AL41" s="173">
        <v>71.960999999999999</v>
      </c>
      <c r="AM41" s="173">
        <v>68.805999999999997</v>
      </c>
      <c r="AN41" s="173"/>
      <c r="AO41" s="173"/>
      <c r="AP41" s="173"/>
      <c r="AQ41" s="173"/>
      <c r="AR41" s="173"/>
      <c r="AS41" s="173"/>
      <c r="AT41" s="173"/>
      <c r="AU41" s="173"/>
      <c r="AV41" s="173"/>
      <c r="AW41" s="173"/>
      <c r="AX41" s="173"/>
      <c r="AY41" s="173"/>
    </row>
    <row r="42" spans="1:51" ht="15" x14ac:dyDescent="0.25">
      <c r="A42" s="224">
        <v>44287</v>
      </c>
      <c r="B42" s="89"/>
      <c r="C42" s="89"/>
      <c r="D42" s="90">
        <v>215.16</v>
      </c>
      <c r="E42">
        <v>232.797</v>
      </c>
      <c r="F42">
        <v>340.75099999999998</v>
      </c>
      <c r="G42">
        <v>502.17599999999999</v>
      </c>
      <c r="H42">
        <v>168.101</v>
      </c>
      <c r="I42">
        <v>176.70500000000001</v>
      </c>
      <c r="J42">
        <v>251.20400000000001</v>
      </c>
      <c r="K42">
        <v>171.49799999999999</v>
      </c>
      <c r="L42">
        <v>125.27200000000001</v>
      </c>
      <c r="M42">
        <v>143.96</v>
      </c>
      <c r="N42">
        <v>239.04400000000001</v>
      </c>
      <c r="O42">
        <v>174.154</v>
      </c>
      <c r="P42">
        <v>116.242</v>
      </c>
      <c r="Q42">
        <v>337.55500000000001</v>
      </c>
      <c r="R42">
        <v>301.34100000000001</v>
      </c>
      <c r="S42">
        <v>240.904</v>
      </c>
      <c r="T42">
        <v>216.43</v>
      </c>
      <c r="U42">
        <v>196.48400000000001</v>
      </c>
      <c r="V42">
        <v>165.732</v>
      </c>
      <c r="W42">
        <v>120.149</v>
      </c>
      <c r="X42">
        <v>194.26400000000001</v>
      </c>
      <c r="Y42">
        <v>251.29400000000001</v>
      </c>
      <c r="Z42">
        <v>171.00299999999999</v>
      </c>
      <c r="AA42">
        <v>328.74700000000001</v>
      </c>
      <c r="AB42">
        <v>188.26900000000001</v>
      </c>
      <c r="AC42">
        <v>138.69200000000001</v>
      </c>
      <c r="AD42">
        <v>267.351</v>
      </c>
      <c r="AE42">
        <v>161.51400000000001</v>
      </c>
      <c r="AF42">
        <v>399.31400000000002</v>
      </c>
      <c r="AG42">
        <v>174.03899999999999</v>
      </c>
      <c r="AH42">
        <v>125.14700000000001</v>
      </c>
      <c r="AI42" s="173">
        <v>217.32</v>
      </c>
      <c r="AJ42" s="173">
        <v>116.45</v>
      </c>
      <c r="AK42" s="173">
        <v>92.573999999999998</v>
      </c>
      <c r="AL42" s="173">
        <v>171.55099999999999</v>
      </c>
      <c r="AM42" s="173">
        <v>109.37</v>
      </c>
      <c r="AN42" s="173"/>
      <c r="AO42" s="173"/>
      <c r="AP42" s="173"/>
      <c r="AQ42" s="173"/>
      <c r="AR42" s="173"/>
      <c r="AS42" s="173"/>
      <c r="AT42" s="173"/>
      <c r="AU42" s="173"/>
      <c r="AV42" s="173"/>
      <c r="AW42" s="173"/>
      <c r="AX42" s="173"/>
      <c r="AY42" s="173"/>
    </row>
    <row r="43" spans="1:51" ht="15" x14ac:dyDescent="0.25">
      <c r="A43" s="224">
        <v>44317</v>
      </c>
      <c r="B43" s="89"/>
      <c r="C43" s="89"/>
      <c r="D43" s="90">
        <v>531.97</v>
      </c>
      <c r="E43">
        <v>1191.9449999999999</v>
      </c>
      <c r="F43">
        <v>803.16099999999994</v>
      </c>
      <c r="G43">
        <v>633.03499999999997</v>
      </c>
      <c r="H43">
        <v>345.07100000000003</v>
      </c>
      <c r="I43">
        <v>470.38900000000001</v>
      </c>
      <c r="J43">
        <v>311.34399999999999</v>
      </c>
      <c r="K43">
        <v>242.673</v>
      </c>
      <c r="L43">
        <v>420.59</v>
      </c>
      <c r="M43">
        <v>336.83600000000001</v>
      </c>
      <c r="N43">
        <v>723.66499999999996</v>
      </c>
      <c r="O43">
        <v>403.37200000000001</v>
      </c>
      <c r="P43">
        <v>656.32500000000005</v>
      </c>
      <c r="Q43">
        <v>765.52599999999995</v>
      </c>
      <c r="R43">
        <v>940.90599999999995</v>
      </c>
      <c r="S43">
        <v>681.09400000000005</v>
      </c>
      <c r="T43">
        <v>541.89499999999998</v>
      </c>
      <c r="U43">
        <v>489.61799999999999</v>
      </c>
      <c r="V43">
        <v>420.76400000000001</v>
      </c>
      <c r="W43">
        <v>147.93899999999999</v>
      </c>
      <c r="X43">
        <v>517.048</v>
      </c>
      <c r="Y43">
        <v>389.94299999999998</v>
      </c>
      <c r="Z43">
        <v>574.72400000000005</v>
      </c>
      <c r="AA43">
        <v>654.72699999999998</v>
      </c>
      <c r="AB43">
        <v>432.80099999999999</v>
      </c>
      <c r="AC43">
        <v>670.77300000000002</v>
      </c>
      <c r="AD43">
        <v>717.37</v>
      </c>
      <c r="AE43">
        <v>397.58600000000001</v>
      </c>
      <c r="AF43">
        <v>908.08600000000001</v>
      </c>
      <c r="AG43">
        <v>217.35400000000001</v>
      </c>
      <c r="AH43">
        <v>379.08499999999998</v>
      </c>
      <c r="AI43" s="173">
        <v>608.28</v>
      </c>
      <c r="AJ43" s="173">
        <v>328.43700000000001</v>
      </c>
      <c r="AK43" s="173">
        <v>286.95100000000002</v>
      </c>
      <c r="AL43" s="173">
        <v>536.63699999999994</v>
      </c>
      <c r="AM43" s="173">
        <v>471.07600000000002</v>
      </c>
      <c r="AN43" s="173"/>
      <c r="AO43" s="173"/>
      <c r="AP43" s="173"/>
      <c r="AQ43" s="173"/>
      <c r="AR43" s="173"/>
      <c r="AS43" s="173"/>
      <c r="AT43" s="173"/>
      <c r="AU43" s="173"/>
      <c r="AV43" s="173"/>
      <c r="AW43" s="173"/>
      <c r="AX43" s="173"/>
      <c r="AY43" s="173"/>
    </row>
    <row r="44" spans="1:51" ht="15" x14ac:dyDescent="0.25">
      <c r="A44" s="224">
        <v>44348</v>
      </c>
      <c r="B44" s="89"/>
      <c r="C44" s="89"/>
      <c r="D44" s="90">
        <v>420.22</v>
      </c>
      <c r="E44">
        <v>1024.3050000000001</v>
      </c>
      <c r="F44">
        <v>453.58199999999999</v>
      </c>
      <c r="G44">
        <v>530.86699999999996</v>
      </c>
      <c r="H44">
        <v>110.05500000000001</v>
      </c>
      <c r="I44">
        <v>443.51299999999998</v>
      </c>
      <c r="J44">
        <v>200.15899999999999</v>
      </c>
      <c r="K44">
        <v>362.149</v>
      </c>
      <c r="L44">
        <v>416.23</v>
      </c>
      <c r="M44">
        <v>178.28700000000001</v>
      </c>
      <c r="N44">
        <v>704.94100000000003</v>
      </c>
      <c r="O44">
        <v>226.09100000000001</v>
      </c>
      <c r="P44">
        <v>887.35299999999995</v>
      </c>
      <c r="Q44">
        <v>562.45899999999995</v>
      </c>
      <c r="R44">
        <v>832.36800000000005</v>
      </c>
      <c r="S44">
        <v>515.23299999999995</v>
      </c>
      <c r="T44">
        <v>572.86699999999996</v>
      </c>
      <c r="U44">
        <v>311.69900000000001</v>
      </c>
      <c r="V44">
        <v>242.94800000000001</v>
      </c>
      <c r="W44">
        <v>142.52600000000001</v>
      </c>
      <c r="X44">
        <v>516.88099999999997</v>
      </c>
      <c r="Y44">
        <v>200.096</v>
      </c>
      <c r="Z44">
        <v>541.06500000000005</v>
      </c>
      <c r="AA44">
        <v>360.78300000000002</v>
      </c>
      <c r="AB44">
        <v>185.98</v>
      </c>
      <c r="AC44">
        <v>780.97</v>
      </c>
      <c r="AD44">
        <v>546.12599999999998</v>
      </c>
      <c r="AE44">
        <v>655.98099999999999</v>
      </c>
      <c r="AF44">
        <v>1281.383</v>
      </c>
      <c r="AG44">
        <v>73.741</v>
      </c>
      <c r="AH44">
        <v>210.65299999999999</v>
      </c>
      <c r="AI44" s="173">
        <v>556.99300000000005</v>
      </c>
      <c r="AJ44" s="173">
        <v>318.52499999999998</v>
      </c>
      <c r="AK44" s="173">
        <v>163.71299999999999</v>
      </c>
      <c r="AL44" s="173">
        <v>598.83699999999999</v>
      </c>
      <c r="AM44" s="173">
        <v>819.45</v>
      </c>
      <c r="AN44" s="173"/>
      <c r="AO44" s="173"/>
      <c r="AP44" s="173"/>
      <c r="AQ44" s="173"/>
      <c r="AR44" s="173"/>
      <c r="AS44" s="173"/>
      <c r="AT44" s="173"/>
      <c r="AU44" s="173"/>
      <c r="AV44" s="173"/>
      <c r="AW44" s="173"/>
      <c r="AX44" s="173"/>
      <c r="AY44" s="173"/>
    </row>
    <row r="45" spans="1:51" ht="15" x14ac:dyDescent="0.25">
      <c r="A45" s="224">
        <v>44378</v>
      </c>
      <c r="B45" s="89"/>
      <c r="C45" s="89"/>
      <c r="D45" s="90">
        <v>100.03</v>
      </c>
      <c r="E45">
        <v>223.98699999999999</v>
      </c>
      <c r="F45">
        <v>88.34</v>
      </c>
      <c r="G45">
        <v>108.53</v>
      </c>
      <c r="H45">
        <v>27.774000000000001</v>
      </c>
      <c r="I45">
        <v>59.85</v>
      </c>
      <c r="J45">
        <v>39.286000000000001</v>
      </c>
      <c r="K45">
        <v>67.795000000000002</v>
      </c>
      <c r="L45">
        <v>73.572999999999993</v>
      </c>
      <c r="M45">
        <v>37.462000000000003</v>
      </c>
      <c r="N45">
        <v>173.38900000000001</v>
      </c>
      <c r="O45">
        <v>44.756999999999998</v>
      </c>
      <c r="P45">
        <v>345.22500000000002</v>
      </c>
      <c r="Q45">
        <v>109.42100000000001</v>
      </c>
      <c r="R45">
        <v>152.32900000000001</v>
      </c>
      <c r="S45">
        <v>166.08799999999999</v>
      </c>
      <c r="T45">
        <v>136.102</v>
      </c>
      <c r="U45">
        <v>39.534999999999997</v>
      </c>
      <c r="V45">
        <v>35.488</v>
      </c>
      <c r="W45">
        <v>19.783999999999999</v>
      </c>
      <c r="X45">
        <v>78.247</v>
      </c>
      <c r="Y45">
        <v>38.674999999999997</v>
      </c>
      <c r="Z45">
        <v>114.86799999999999</v>
      </c>
      <c r="AA45">
        <v>52.466000000000001</v>
      </c>
      <c r="AB45">
        <v>34.962000000000003</v>
      </c>
      <c r="AC45">
        <v>185.75</v>
      </c>
      <c r="AD45">
        <v>117.167</v>
      </c>
      <c r="AE45">
        <v>108.14100000000001</v>
      </c>
      <c r="AF45">
        <v>479.71300000000002</v>
      </c>
      <c r="AG45">
        <v>19.184000000000001</v>
      </c>
      <c r="AH45">
        <v>30.111000000000001</v>
      </c>
      <c r="AI45" s="173">
        <v>76.665000000000006</v>
      </c>
      <c r="AJ45" s="173">
        <v>49.146999999999998</v>
      </c>
      <c r="AK45" s="173">
        <v>24.972999999999999</v>
      </c>
      <c r="AL45" s="173">
        <v>185.34800000000001</v>
      </c>
      <c r="AM45" s="173">
        <v>253.35499999999999</v>
      </c>
      <c r="AN45" s="173"/>
      <c r="AO45" s="173"/>
      <c r="AP45" s="173"/>
      <c r="AQ45" s="173"/>
      <c r="AR45" s="173"/>
      <c r="AS45" s="173"/>
      <c r="AT45" s="173"/>
      <c r="AU45" s="173"/>
      <c r="AV45" s="173"/>
      <c r="AW45" s="173"/>
      <c r="AX45" s="173"/>
      <c r="AY45" s="173"/>
    </row>
    <row r="46" spans="1:51" ht="15" x14ac:dyDescent="0.25">
      <c r="A46" s="224">
        <v>44409</v>
      </c>
      <c r="B46" s="89"/>
      <c r="C46" s="89"/>
      <c r="D46" s="90">
        <v>25.12</v>
      </c>
      <c r="E46">
        <v>46.527999999999999</v>
      </c>
      <c r="F46">
        <v>33.743000000000002</v>
      </c>
      <c r="G46">
        <v>31.238</v>
      </c>
      <c r="H46">
        <v>17.797000000000001</v>
      </c>
      <c r="I46">
        <v>18.266999999999999</v>
      </c>
      <c r="J46">
        <v>19.3</v>
      </c>
      <c r="K46">
        <v>17.309999999999999</v>
      </c>
      <c r="L46">
        <v>19.126000000000001</v>
      </c>
      <c r="M46">
        <v>14.393000000000001</v>
      </c>
      <c r="N46">
        <v>31.992999999999999</v>
      </c>
      <c r="O46">
        <v>17.329999999999998</v>
      </c>
      <c r="P46">
        <v>44.308</v>
      </c>
      <c r="Q46">
        <v>27.561</v>
      </c>
      <c r="R46">
        <v>40.966000000000001</v>
      </c>
      <c r="S46">
        <v>36.591000000000001</v>
      </c>
      <c r="T46">
        <v>29.271999999999998</v>
      </c>
      <c r="U46">
        <v>16.815000000000001</v>
      </c>
      <c r="V46">
        <v>16.422999999999998</v>
      </c>
      <c r="W46">
        <v>11.215</v>
      </c>
      <c r="X46">
        <v>18.896999999999998</v>
      </c>
      <c r="Y46">
        <v>15.654</v>
      </c>
      <c r="Z46">
        <v>23.291</v>
      </c>
      <c r="AA46">
        <v>20.353000000000002</v>
      </c>
      <c r="AB46">
        <v>16.472000000000001</v>
      </c>
      <c r="AC46">
        <v>31.376000000000001</v>
      </c>
      <c r="AD46">
        <v>28.036999999999999</v>
      </c>
      <c r="AE46">
        <v>24.786999999999999</v>
      </c>
      <c r="AF46">
        <v>56.7</v>
      </c>
      <c r="AG46">
        <v>14.965999999999999</v>
      </c>
      <c r="AH46">
        <v>15.955</v>
      </c>
      <c r="AI46" s="173">
        <v>30.423999999999999</v>
      </c>
      <c r="AJ46" s="173">
        <v>15.786</v>
      </c>
      <c r="AK46" s="173">
        <v>10.683999999999999</v>
      </c>
      <c r="AL46" s="173">
        <v>28.462</v>
      </c>
      <c r="AM46" s="173">
        <v>38.106999999999999</v>
      </c>
      <c r="AN46" s="173"/>
      <c r="AO46" s="173"/>
      <c r="AP46" s="173"/>
      <c r="AQ46" s="173"/>
      <c r="AR46" s="173"/>
      <c r="AS46" s="173"/>
      <c r="AT46" s="173"/>
      <c r="AU46" s="173"/>
      <c r="AV46" s="173"/>
      <c r="AW46" s="173"/>
      <c r="AX46" s="173"/>
      <c r="AY46" s="173"/>
    </row>
    <row r="47" spans="1:51" ht="15" x14ac:dyDescent="0.25">
      <c r="A47" s="224">
        <v>44440</v>
      </c>
      <c r="B47" s="89"/>
      <c r="C47" s="89"/>
      <c r="D47" s="90">
        <v>18.899999999999999</v>
      </c>
      <c r="E47">
        <v>28.042000000000002</v>
      </c>
      <c r="F47">
        <v>20.673999999999999</v>
      </c>
      <c r="G47">
        <v>22.625</v>
      </c>
      <c r="H47">
        <v>10.426</v>
      </c>
      <c r="I47">
        <v>17.295000000000002</v>
      </c>
      <c r="J47">
        <v>10.109</v>
      </c>
      <c r="K47">
        <v>8.2870000000000008</v>
      </c>
      <c r="L47">
        <v>12.087</v>
      </c>
      <c r="M47">
        <v>7.141</v>
      </c>
      <c r="N47">
        <v>17.552</v>
      </c>
      <c r="O47">
        <v>9.4909999999999997</v>
      </c>
      <c r="P47">
        <v>16.481000000000002</v>
      </c>
      <c r="Q47">
        <v>15.943</v>
      </c>
      <c r="R47">
        <v>105.044</v>
      </c>
      <c r="S47">
        <v>17.574000000000002</v>
      </c>
      <c r="T47">
        <v>15.898</v>
      </c>
      <c r="U47">
        <v>23.114000000000001</v>
      </c>
      <c r="V47">
        <v>9.4</v>
      </c>
      <c r="W47">
        <v>5.6609999999999996</v>
      </c>
      <c r="X47">
        <v>14.451000000000001</v>
      </c>
      <c r="Y47">
        <v>15.869</v>
      </c>
      <c r="Z47">
        <v>13.993</v>
      </c>
      <c r="AA47">
        <v>31.68</v>
      </c>
      <c r="AB47">
        <v>18.681000000000001</v>
      </c>
      <c r="AC47">
        <v>18.18</v>
      </c>
      <c r="AD47">
        <v>15.487</v>
      </c>
      <c r="AE47">
        <v>12.364000000000001</v>
      </c>
      <c r="AF47">
        <v>29.411999999999999</v>
      </c>
      <c r="AG47">
        <v>8.3879999999999999</v>
      </c>
      <c r="AH47">
        <v>19.574999999999999</v>
      </c>
      <c r="AI47" s="173">
        <v>28.876000000000001</v>
      </c>
      <c r="AJ47" s="173">
        <v>8.3710000000000004</v>
      </c>
      <c r="AK47" s="173">
        <v>5.758</v>
      </c>
      <c r="AL47" s="173">
        <v>19.812999999999999</v>
      </c>
      <c r="AM47" s="173">
        <v>14.032999999999999</v>
      </c>
      <c r="AN47" s="173"/>
      <c r="AO47" s="173"/>
      <c r="AP47" s="173"/>
      <c r="AQ47" s="173"/>
      <c r="AR47" s="173"/>
      <c r="AS47" s="173"/>
      <c r="AT47" s="173"/>
      <c r="AU47" s="173"/>
      <c r="AV47" s="173"/>
      <c r="AW47" s="173"/>
      <c r="AX47" s="173"/>
      <c r="AY47" s="173"/>
    </row>
    <row r="48" spans="1:51" ht="15" x14ac:dyDescent="0.25">
      <c r="A48" s="224">
        <v>44470</v>
      </c>
      <c r="B48" s="89"/>
      <c r="C48" s="89"/>
      <c r="D48" s="90">
        <v>32.32</v>
      </c>
      <c r="E48">
        <v>35.149000000000001</v>
      </c>
      <c r="F48">
        <v>49.079000000000001</v>
      </c>
      <c r="G48">
        <v>56.116999999999997</v>
      </c>
      <c r="H48">
        <v>13.19</v>
      </c>
      <c r="I48">
        <v>16.033999999999999</v>
      </c>
      <c r="J48">
        <v>11.955</v>
      </c>
      <c r="K48">
        <v>24.414000000000001</v>
      </c>
      <c r="L48">
        <v>12.797000000000001</v>
      </c>
      <c r="M48">
        <v>9.5739999999999998</v>
      </c>
      <c r="N48">
        <v>35.545999999999999</v>
      </c>
      <c r="O48">
        <v>25.347999999999999</v>
      </c>
      <c r="P48">
        <v>38.164999999999999</v>
      </c>
      <c r="Q48">
        <v>23.346</v>
      </c>
      <c r="R48">
        <v>81.739000000000004</v>
      </c>
      <c r="S48">
        <v>41.722000000000001</v>
      </c>
      <c r="T48">
        <v>19.039000000000001</v>
      </c>
      <c r="U48">
        <v>33.198</v>
      </c>
      <c r="V48">
        <v>14.085000000000001</v>
      </c>
      <c r="W48">
        <v>14.228999999999999</v>
      </c>
      <c r="X48">
        <v>14.239000000000001</v>
      </c>
      <c r="Y48">
        <v>29.195</v>
      </c>
      <c r="Z48">
        <v>30.099</v>
      </c>
      <c r="AA48">
        <v>52.481999999999999</v>
      </c>
      <c r="AB48">
        <v>41.238</v>
      </c>
      <c r="AC48">
        <v>19.748999999999999</v>
      </c>
      <c r="AD48">
        <v>27.206</v>
      </c>
      <c r="AE48">
        <v>20.387</v>
      </c>
      <c r="AF48">
        <v>32.997999999999998</v>
      </c>
      <c r="AG48">
        <v>12.176</v>
      </c>
      <c r="AH48">
        <v>49.213999999999999</v>
      </c>
      <c r="AI48" s="173">
        <v>30.178000000000001</v>
      </c>
      <c r="AJ48" s="173">
        <v>11.513</v>
      </c>
      <c r="AK48" s="173">
        <v>38.164999999999999</v>
      </c>
      <c r="AL48" s="173">
        <v>25.853000000000002</v>
      </c>
      <c r="AM48" s="173">
        <v>33.024000000000001</v>
      </c>
      <c r="AN48" s="173"/>
      <c r="AO48" s="173"/>
      <c r="AP48" s="173"/>
      <c r="AQ48" s="173"/>
      <c r="AR48" s="173"/>
      <c r="AS48" s="173"/>
      <c r="AT48" s="173"/>
      <c r="AU48" s="173"/>
      <c r="AV48" s="173"/>
      <c r="AW48" s="173"/>
      <c r="AX48" s="173"/>
      <c r="AY48" s="173"/>
    </row>
    <row r="49" spans="1:1005" ht="15" x14ac:dyDescent="0.25">
      <c r="A49" s="224">
        <v>44501</v>
      </c>
      <c r="B49" s="89"/>
      <c r="C49" s="89"/>
      <c r="D49" s="90">
        <v>31.63</v>
      </c>
      <c r="E49">
        <v>51.536999999999999</v>
      </c>
      <c r="F49">
        <v>46.009</v>
      </c>
      <c r="G49">
        <v>53.576999999999998</v>
      </c>
      <c r="H49">
        <v>23.527000000000001</v>
      </c>
      <c r="I49">
        <v>21.600999999999999</v>
      </c>
      <c r="J49">
        <v>20.210999999999999</v>
      </c>
      <c r="K49">
        <v>37.472999999999999</v>
      </c>
      <c r="L49">
        <v>23.1</v>
      </c>
      <c r="M49">
        <v>20.719000000000001</v>
      </c>
      <c r="N49">
        <v>32.819000000000003</v>
      </c>
      <c r="O49">
        <v>26.617000000000001</v>
      </c>
      <c r="P49">
        <v>40.54</v>
      </c>
      <c r="Q49">
        <v>56.006</v>
      </c>
      <c r="R49">
        <v>40.392000000000003</v>
      </c>
      <c r="S49">
        <v>41.881</v>
      </c>
      <c r="T49">
        <v>24.417000000000002</v>
      </c>
      <c r="U49">
        <v>22.638999999999999</v>
      </c>
      <c r="V49">
        <v>20.719000000000001</v>
      </c>
      <c r="W49">
        <v>17.925000000000001</v>
      </c>
      <c r="X49">
        <v>23.35</v>
      </c>
      <c r="Y49">
        <v>39.222000000000001</v>
      </c>
      <c r="Z49">
        <v>31.393999999999998</v>
      </c>
      <c r="AA49">
        <v>52.344999999999999</v>
      </c>
      <c r="AB49">
        <v>35.229999999999997</v>
      </c>
      <c r="AC49">
        <v>27.803000000000001</v>
      </c>
      <c r="AD49">
        <v>37.299999999999997</v>
      </c>
      <c r="AE49">
        <v>52.405000000000001</v>
      </c>
      <c r="AF49">
        <v>33.648000000000003</v>
      </c>
      <c r="AG49">
        <v>20.95</v>
      </c>
      <c r="AH49">
        <v>49.613999999999997</v>
      </c>
      <c r="AI49" s="173">
        <v>28.170999999999999</v>
      </c>
      <c r="AJ49" s="173">
        <v>22.48</v>
      </c>
      <c r="AK49" s="173">
        <v>35.241</v>
      </c>
      <c r="AL49" s="173">
        <v>32.451999999999998</v>
      </c>
      <c r="AM49" s="173">
        <v>34.058999999999997</v>
      </c>
      <c r="AN49" s="173"/>
      <c r="AO49" s="173"/>
      <c r="AP49" s="173"/>
      <c r="AQ49" s="173"/>
      <c r="AR49" s="173"/>
      <c r="AS49" s="173"/>
      <c r="AT49" s="173"/>
      <c r="AU49" s="173"/>
      <c r="AV49" s="173"/>
      <c r="AW49" s="173"/>
      <c r="AX49" s="173"/>
      <c r="AY49" s="173"/>
    </row>
    <row r="50" spans="1:1005" ht="15" x14ac:dyDescent="0.25">
      <c r="A50" s="224">
        <v>44531</v>
      </c>
      <c r="B50" s="89"/>
      <c r="C50" s="89"/>
      <c r="D50" s="90">
        <v>25.27</v>
      </c>
      <c r="E50">
        <v>39.225000000000001</v>
      </c>
      <c r="F50">
        <v>36.552</v>
      </c>
      <c r="G50">
        <v>38.512</v>
      </c>
      <c r="H50">
        <v>24.166</v>
      </c>
      <c r="I50">
        <v>23.143999999999998</v>
      </c>
      <c r="J50">
        <v>20.579000000000001</v>
      </c>
      <c r="K50">
        <v>25.876000000000001</v>
      </c>
      <c r="L50">
        <v>21.605</v>
      </c>
      <c r="M50">
        <v>18.914999999999999</v>
      </c>
      <c r="N50">
        <v>26.942</v>
      </c>
      <c r="O50">
        <v>23.481999999999999</v>
      </c>
      <c r="P50">
        <v>42.106999999999999</v>
      </c>
      <c r="Q50">
        <v>51.603999999999999</v>
      </c>
      <c r="R50">
        <v>32.131</v>
      </c>
      <c r="S50">
        <v>44.704999999999998</v>
      </c>
      <c r="T50">
        <v>25.687000000000001</v>
      </c>
      <c r="U50">
        <v>22.42</v>
      </c>
      <c r="V50">
        <v>20.462</v>
      </c>
      <c r="W50">
        <v>19.387</v>
      </c>
      <c r="X50">
        <v>26.143999999999998</v>
      </c>
      <c r="Y50">
        <v>23.052</v>
      </c>
      <c r="Z50">
        <v>26.494</v>
      </c>
      <c r="AA50">
        <v>31.550999999999998</v>
      </c>
      <c r="AB50">
        <v>23.277000000000001</v>
      </c>
      <c r="AC50">
        <v>28.97</v>
      </c>
      <c r="AD50">
        <v>28.08</v>
      </c>
      <c r="AE50">
        <v>32.588999999999999</v>
      </c>
      <c r="AF50">
        <v>32.814999999999998</v>
      </c>
      <c r="AG50">
        <v>22.312000000000001</v>
      </c>
      <c r="AH50">
        <v>29.193999999999999</v>
      </c>
      <c r="AI50" s="173">
        <v>30.841999999999999</v>
      </c>
      <c r="AJ50" s="173">
        <v>25.626999999999999</v>
      </c>
      <c r="AK50" s="173">
        <v>34.572000000000003</v>
      </c>
      <c r="AL50" s="173">
        <v>25.788</v>
      </c>
      <c r="AM50" s="173">
        <v>26.925000000000001</v>
      </c>
      <c r="AN50" s="173"/>
      <c r="AO50" s="173"/>
      <c r="AP50" s="173"/>
      <c r="AQ50" s="173"/>
      <c r="AR50" s="173"/>
      <c r="AS50" s="173"/>
      <c r="AT50" s="173"/>
      <c r="AU50" s="173"/>
      <c r="AV50" s="173"/>
      <c r="AW50" s="173"/>
      <c r="AX50" s="173"/>
      <c r="AY50" s="173"/>
    </row>
    <row r="51" spans="1:1005" ht="15" x14ac:dyDescent="0.25">
      <c r="A51" s="224">
        <v>44562</v>
      </c>
      <c r="B51" s="89"/>
      <c r="C51" s="89"/>
      <c r="D51" s="90">
        <v>25.07</v>
      </c>
      <c r="E51">
        <v>33.341000000000001</v>
      </c>
      <c r="F51">
        <v>30.893000000000001</v>
      </c>
      <c r="G51">
        <v>29.58</v>
      </c>
      <c r="H51">
        <v>20.443000000000001</v>
      </c>
      <c r="I51">
        <v>20.599</v>
      </c>
      <c r="J51">
        <v>18.648</v>
      </c>
      <c r="K51">
        <v>19.917000000000002</v>
      </c>
      <c r="L51">
        <v>19.349</v>
      </c>
      <c r="M51">
        <v>16.984999999999999</v>
      </c>
      <c r="N51">
        <v>24.791</v>
      </c>
      <c r="O51">
        <v>22.439</v>
      </c>
      <c r="P51">
        <v>26.725000000000001</v>
      </c>
      <c r="Q51">
        <v>34.601999999999997</v>
      </c>
      <c r="R51">
        <v>31.276</v>
      </c>
      <c r="S51">
        <v>28.707999999999998</v>
      </c>
      <c r="T51">
        <v>26.937000000000001</v>
      </c>
      <c r="U51">
        <v>20.959</v>
      </c>
      <c r="V51">
        <v>19.004999999999999</v>
      </c>
      <c r="W51">
        <v>15.403</v>
      </c>
      <c r="X51">
        <v>20.667999999999999</v>
      </c>
      <c r="Y51">
        <v>29.960999999999999</v>
      </c>
      <c r="Z51">
        <v>23.963000000000001</v>
      </c>
      <c r="AA51">
        <v>26.6</v>
      </c>
      <c r="AB51">
        <v>20.699000000000002</v>
      </c>
      <c r="AC51">
        <v>25.222000000000001</v>
      </c>
      <c r="AD51">
        <v>24.704000000000001</v>
      </c>
      <c r="AE51">
        <v>25.565000000000001</v>
      </c>
      <c r="AF51">
        <v>30.827000000000002</v>
      </c>
      <c r="AG51">
        <v>18.808</v>
      </c>
      <c r="AH51">
        <v>21.193000000000001</v>
      </c>
      <c r="AI51" s="173">
        <v>23.148</v>
      </c>
      <c r="AJ51" s="173">
        <v>25.890999999999998</v>
      </c>
      <c r="AK51" s="173">
        <v>24.707000000000001</v>
      </c>
      <c r="AL51" s="173">
        <v>22.917999999999999</v>
      </c>
      <c r="AM51" s="173">
        <v>23.265999999999998</v>
      </c>
      <c r="AN51" s="173"/>
      <c r="AO51" s="173"/>
      <c r="AP51" s="173"/>
      <c r="AQ51" s="173"/>
      <c r="AR51" s="173"/>
      <c r="AS51" s="173"/>
      <c r="AT51" s="173"/>
      <c r="AU51" s="173"/>
      <c r="AV51" s="173"/>
      <c r="AW51" s="173"/>
      <c r="AX51" s="173"/>
      <c r="AY51" s="173"/>
    </row>
    <row r="52" spans="1:1005" ht="15" x14ac:dyDescent="0.25">
      <c r="A52" s="224">
        <v>44593</v>
      </c>
      <c r="B52" s="89"/>
      <c r="C52" s="89"/>
      <c r="D52" s="90">
        <v>27.87</v>
      </c>
      <c r="E52">
        <v>28.23</v>
      </c>
      <c r="F52">
        <v>69.891000000000005</v>
      </c>
      <c r="G52">
        <v>43.655999999999999</v>
      </c>
      <c r="H52">
        <v>17.111000000000001</v>
      </c>
      <c r="I52">
        <v>17.469000000000001</v>
      </c>
      <c r="J52">
        <v>16.623000000000001</v>
      </c>
      <c r="K52">
        <v>18.402999999999999</v>
      </c>
      <c r="L52">
        <v>17.978999999999999</v>
      </c>
      <c r="M52">
        <v>15.483000000000001</v>
      </c>
      <c r="N52">
        <v>22.088999999999999</v>
      </c>
      <c r="O52">
        <v>34.543999999999997</v>
      </c>
      <c r="P52">
        <v>31.364000000000001</v>
      </c>
      <c r="Q52">
        <v>33.372</v>
      </c>
      <c r="R52">
        <v>30.245999999999999</v>
      </c>
      <c r="S52">
        <v>39.595999999999997</v>
      </c>
      <c r="T52">
        <v>34.368000000000002</v>
      </c>
      <c r="U52">
        <v>18.907</v>
      </c>
      <c r="V52">
        <v>16.440000000000001</v>
      </c>
      <c r="W52">
        <v>21.143999999999998</v>
      </c>
      <c r="X52">
        <v>20.196000000000002</v>
      </c>
      <c r="Y52">
        <v>28.81</v>
      </c>
      <c r="Z52">
        <v>18.928999999999998</v>
      </c>
      <c r="AA52">
        <v>29.126999999999999</v>
      </c>
      <c r="AB52">
        <v>17.510999999999999</v>
      </c>
      <c r="AC52">
        <v>26.847000000000001</v>
      </c>
      <c r="AD52">
        <v>20.925999999999998</v>
      </c>
      <c r="AE52">
        <v>20.477</v>
      </c>
      <c r="AF52">
        <v>27.128</v>
      </c>
      <c r="AG52">
        <v>15.877000000000001</v>
      </c>
      <c r="AH52">
        <v>23.324000000000002</v>
      </c>
      <c r="AI52" s="173">
        <v>43.805999999999997</v>
      </c>
      <c r="AJ52" s="173">
        <v>20.526</v>
      </c>
      <c r="AK52" s="173">
        <v>24.085000000000001</v>
      </c>
      <c r="AL52" s="173">
        <v>21.925999999999998</v>
      </c>
      <c r="AM52" s="173">
        <v>19.701000000000001</v>
      </c>
      <c r="AN52" s="173"/>
      <c r="AO52" s="173"/>
      <c r="AP52" s="173"/>
      <c r="AQ52" s="173"/>
      <c r="AR52" s="173"/>
      <c r="AS52" s="173"/>
      <c r="AT52" s="173"/>
      <c r="AU52" s="173"/>
      <c r="AV52" s="173"/>
      <c r="AW52" s="173"/>
      <c r="AX52" s="173"/>
      <c r="AY52" s="173"/>
    </row>
    <row r="53" spans="1:1005" ht="15" x14ac:dyDescent="0.25">
      <c r="A53" s="224">
        <v>44621</v>
      </c>
      <c r="B53" s="89"/>
      <c r="C53" s="89"/>
      <c r="D53" s="90">
        <v>76.75</v>
      </c>
      <c r="E53">
        <v>64.834000000000003</v>
      </c>
      <c r="F53">
        <v>240.29400000000001</v>
      </c>
      <c r="G53">
        <v>60.37</v>
      </c>
      <c r="H53">
        <v>32.127000000000002</v>
      </c>
      <c r="I53">
        <v>93.263999999999996</v>
      </c>
      <c r="J53">
        <v>60.603000000000002</v>
      </c>
      <c r="K53">
        <v>48.591000000000001</v>
      </c>
      <c r="L53">
        <v>57.795000000000002</v>
      </c>
      <c r="M53">
        <v>65.075000000000003</v>
      </c>
      <c r="N53">
        <v>79.78</v>
      </c>
      <c r="O53">
        <v>93.784000000000006</v>
      </c>
      <c r="P53">
        <v>77.623999999999995</v>
      </c>
      <c r="Q53">
        <v>114.404</v>
      </c>
      <c r="R53">
        <v>89.581000000000003</v>
      </c>
      <c r="S53">
        <v>97.757999999999996</v>
      </c>
      <c r="T53">
        <v>58.542999999999999</v>
      </c>
      <c r="U53">
        <v>58.3</v>
      </c>
      <c r="V53">
        <v>34.908000000000001</v>
      </c>
      <c r="W53">
        <v>60.734999999999999</v>
      </c>
      <c r="X53">
        <v>109.67</v>
      </c>
      <c r="Y53">
        <v>46.322000000000003</v>
      </c>
      <c r="Z53">
        <v>45.975999999999999</v>
      </c>
      <c r="AA53">
        <v>141.80199999999999</v>
      </c>
      <c r="AB53">
        <v>33.792999999999999</v>
      </c>
      <c r="AC53">
        <v>107.958</v>
      </c>
      <c r="AD53">
        <v>36.700000000000003</v>
      </c>
      <c r="AE53">
        <v>85.210999999999999</v>
      </c>
      <c r="AF53">
        <v>86.25</v>
      </c>
      <c r="AG53">
        <v>47.091999999999999</v>
      </c>
      <c r="AH53">
        <v>63.244999999999997</v>
      </c>
      <c r="AI53" s="173">
        <v>87.662999999999997</v>
      </c>
      <c r="AJ53" s="173">
        <v>40.295999999999999</v>
      </c>
      <c r="AK53" s="173">
        <v>72.957999999999998</v>
      </c>
      <c r="AL53" s="173">
        <v>68.513999999999996</v>
      </c>
      <c r="AM53" s="173">
        <v>35.863999999999997</v>
      </c>
      <c r="AN53" s="173"/>
      <c r="AO53" s="173"/>
      <c r="AP53" s="173"/>
      <c r="AQ53" s="173"/>
      <c r="AR53" s="173"/>
      <c r="AS53" s="173"/>
      <c r="AT53" s="173"/>
      <c r="AU53" s="173"/>
      <c r="AV53" s="173"/>
      <c r="AW53" s="173"/>
      <c r="AX53" s="173"/>
      <c r="AY53" s="173"/>
    </row>
    <row r="54" spans="1:1005" ht="15" x14ac:dyDescent="0.25">
      <c r="A54" s="224">
        <v>44652</v>
      </c>
      <c r="B54" s="89"/>
      <c r="C54" s="89"/>
      <c r="D54" s="90">
        <v>215.16</v>
      </c>
      <c r="E54">
        <v>341.49400000000003</v>
      </c>
      <c r="F54">
        <v>502.327</v>
      </c>
      <c r="G54">
        <v>169.624</v>
      </c>
      <c r="H54">
        <v>173.78100000000001</v>
      </c>
      <c r="I54">
        <v>253.059</v>
      </c>
      <c r="J54">
        <v>171.55199999999999</v>
      </c>
      <c r="K54">
        <v>125.797</v>
      </c>
      <c r="L54">
        <v>139.01400000000001</v>
      </c>
      <c r="M54">
        <v>238.465</v>
      </c>
      <c r="N54">
        <v>174.28200000000001</v>
      </c>
      <c r="O54">
        <v>116.149</v>
      </c>
      <c r="P54">
        <v>330.27800000000002</v>
      </c>
      <c r="Q54">
        <v>301.38200000000001</v>
      </c>
      <c r="R54">
        <v>241.267</v>
      </c>
      <c r="S54">
        <v>216.84399999999999</v>
      </c>
      <c r="T54">
        <v>187.45099999999999</v>
      </c>
      <c r="U54">
        <v>166.548</v>
      </c>
      <c r="V54">
        <v>121.074</v>
      </c>
      <c r="W54">
        <v>194.29</v>
      </c>
      <c r="X54">
        <v>248.34700000000001</v>
      </c>
      <c r="Y54">
        <v>170.76400000000001</v>
      </c>
      <c r="Z54">
        <v>328.61900000000003</v>
      </c>
      <c r="AA54">
        <v>188.59399999999999</v>
      </c>
      <c r="AB54">
        <v>136.32400000000001</v>
      </c>
      <c r="AC54">
        <v>268.42099999999999</v>
      </c>
      <c r="AD54">
        <v>161.69300000000001</v>
      </c>
      <c r="AE54">
        <v>401.84699999999998</v>
      </c>
      <c r="AF54">
        <v>170.01599999999999</v>
      </c>
      <c r="AG54">
        <v>125.32899999999999</v>
      </c>
      <c r="AH54">
        <v>219.459</v>
      </c>
      <c r="AI54" s="173">
        <v>116.428</v>
      </c>
      <c r="AJ54" s="173">
        <v>89.597999999999999</v>
      </c>
      <c r="AK54" s="173">
        <v>173.084</v>
      </c>
      <c r="AL54" s="173">
        <v>108.988</v>
      </c>
      <c r="AM54" s="173">
        <v>231.64500000000001</v>
      </c>
      <c r="AN54" s="173"/>
      <c r="AO54" s="173"/>
      <c r="AP54" s="173"/>
      <c r="AQ54" s="173"/>
      <c r="AR54" s="173"/>
      <c r="AS54" s="173"/>
      <c r="AT54" s="173"/>
      <c r="AU54" s="173"/>
      <c r="AV54" s="173"/>
      <c r="AW54" s="173"/>
      <c r="AX54" s="173"/>
      <c r="AY54" s="173"/>
    </row>
    <row r="55" spans="1:1005" ht="15" x14ac:dyDescent="0.25">
      <c r="A55" s="224">
        <v>44682</v>
      </c>
      <c r="B55" s="89"/>
      <c r="C55" s="89"/>
      <c r="D55" s="90">
        <v>531.97</v>
      </c>
      <c r="E55">
        <v>803.72500000000002</v>
      </c>
      <c r="F55">
        <v>633.06899999999996</v>
      </c>
      <c r="G55">
        <v>346.11099999999999</v>
      </c>
      <c r="H55">
        <v>451.71600000000001</v>
      </c>
      <c r="I55">
        <v>312.101</v>
      </c>
      <c r="J55">
        <v>242.74</v>
      </c>
      <c r="K55">
        <v>421.1</v>
      </c>
      <c r="L55">
        <v>328.05900000000003</v>
      </c>
      <c r="M55">
        <v>723.12400000000002</v>
      </c>
      <c r="N55">
        <v>403.46800000000002</v>
      </c>
      <c r="O55">
        <v>656.14200000000005</v>
      </c>
      <c r="P55">
        <v>756.44299999999998</v>
      </c>
      <c r="Q55">
        <v>940.98500000000001</v>
      </c>
      <c r="R55">
        <v>681.20600000000002</v>
      </c>
      <c r="S55">
        <v>542.21900000000005</v>
      </c>
      <c r="T55">
        <v>483.036</v>
      </c>
      <c r="U55">
        <v>421.25900000000001</v>
      </c>
      <c r="V55">
        <v>148.43100000000001</v>
      </c>
      <c r="W55">
        <v>517.18100000000004</v>
      </c>
      <c r="X55">
        <v>386.459</v>
      </c>
      <c r="Y55">
        <v>574.45000000000005</v>
      </c>
      <c r="Z55">
        <v>654.70799999999997</v>
      </c>
      <c r="AA55">
        <v>432.971</v>
      </c>
      <c r="AB55">
        <v>647.00300000000004</v>
      </c>
      <c r="AC55">
        <v>718.26</v>
      </c>
      <c r="AD55">
        <v>397.69799999999998</v>
      </c>
      <c r="AE55">
        <v>909.68499999999995</v>
      </c>
      <c r="AF55">
        <v>221.614</v>
      </c>
      <c r="AG55">
        <v>379.09500000000003</v>
      </c>
      <c r="AH55">
        <v>609.72299999999996</v>
      </c>
      <c r="AI55" s="173">
        <v>328.39</v>
      </c>
      <c r="AJ55" s="173">
        <v>277.56599999999997</v>
      </c>
      <c r="AK55" s="173">
        <v>538.34199999999998</v>
      </c>
      <c r="AL55" s="173">
        <v>470.45299999999997</v>
      </c>
      <c r="AM55" s="173">
        <v>1190.04</v>
      </c>
      <c r="AN55" s="173"/>
      <c r="AO55" s="173"/>
      <c r="AP55" s="173"/>
      <c r="AQ55" s="173"/>
      <c r="AR55" s="173"/>
      <c r="AS55" s="173"/>
      <c r="AT55" s="173"/>
      <c r="AU55" s="173"/>
      <c r="AV55" s="173"/>
      <c r="AW55" s="173"/>
      <c r="AX55" s="173"/>
      <c r="AY55" s="173"/>
    </row>
    <row r="56" spans="1:1005" ht="15" x14ac:dyDescent="0.25">
      <c r="A56" s="224">
        <v>44713</v>
      </c>
      <c r="B56" s="89"/>
      <c r="C56" s="89"/>
      <c r="D56" s="90">
        <v>420.22</v>
      </c>
      <c r="E56">
        <v>453.79599999999999</v>
      </c>
      <c r="F56">
        <v>530.89200000000005</v>
      </c>
      <c r="G56">
        <v>110.88500000000001</v>
      </c>
      <c r="H56">
        <v>459.68400000000003</v>
      </c>
      <c r="I56">
        <v>200.67699999999999</v>
      </c>
      <c r="J56">
        <v>362.18700000000001</v>
      </c>
      <c r="K56">
        <v>416.40300000000002</v>
      </c>
      <c r="L56">
        <v>188.92</v>
      </c>
      <c r="M56">
        <v>704.76900000000001</v>
      </c>
      <c r="N56">
        <v>226.155</v>
      </c>
      <c r="O56">
        <v>887.25300000000004</v>
      </c>
      <c r="P56">
        <v>572.65099999999995</v>
      </c>
      <c r="Q56">
        <v>832.45600000000002</v>
      </c>
      <c r="R56">
        <v>515.33199999999999</v>
      </c>
      <c r="S56">
        <v>573.05700000000002</v>
      </c>
      <c r="T56">
        <v>326.77</v>
      </c>
      <c r="U56">
        <v>243.178</v>
      </c>
      <c r="V56">
        <v>142.797</v>
      </c>
      <c r="W56">
        <v>516.93499999999995</v>
      </c>
      <c r="X56">
        <v>205.02799999999999</v>
      </c>
      <c r="Y56">
        <v>541.01300000000003</v>
      </c>
      <c r="Z56">
        <v>360.74299999999999</v>
      </c>
      <c r="AA56">
        <v>186.05</v>
      </c>
      <c r="AB56">
        <v>791.13300000000004</v>
      </c>
      <c r="AC56">
        <v>546.28700000000003</v>
      </c>
      <c r="AD56">
        <v>656.096</v>
      </c>
      <c r="AE56">
        <v>1281.8499999999999</v>
      </c>
      <c r="AF56">
        <v>76.335999999999999</v>
      </c>
      <c r="AG56">
        <v>210.69800000000001</v>
      </c>
      <c r="AH56">
        <v>557.846</v>
      </c>
      <c r="AI56" s="173">
        <v>318.47500000000002</v>
      </c>
      <c r="AJ56" s="173">
        <v>172.279</v>
      </c>
      <c r="AK56" s="173">
        <v>599.29300000000001</v>
      </c>
      <c r="AL56" s="173">
        <v>819.24599999999998</v>
      </c>
      <c r="AM56" s="173">
        <v>1023.929</v>
      </c>
      <c r="AN56" s="173"/>
      <c r="AO56" s="173"/>
      <c r="AP56" s="173"/>
      <c r="AQ56" s="173"/>
      <c r="AR56" s="173"/>
      <c r="AS56" s="173"/>
      <c r="AT56" s="173"/>
      <c r="AU56" s="173"/>
      <c r="AV56" s="173"/>
      <c r="AW56" s="173"/>
      <c r="AX56" s="173"/>
      <c r="AY56" s="173"/>
    </row>
    <row r="57" spans="1:1005" ht="15" x14ac:dyDescent="0.25">
      <c r="A57" s="224">
        <v>44743</v>
      </c>
      <c r="B57" s="89"/>
      <c r="C57" s="89"/>
      <c r="D57" s="90">
        <v>100.03</v>
      </c>
      <c r="E57">
        <v>88.522000000000006</v>
      </c>
      <c r="F57">
        <v>108.568</v>
      </c>
      <c r="G57">
        <v>28.635999999999999</v>
      </c>
      <c r="H57">
        <v>64.721000000000004</v>
      </c>
      <c r="I57">
        <v>39.773000000000003</v>
      </c>
      <c r="J57">
        <v>67.852999999999994</v>
      </c>
      <c r="K57">
        <v>73.730999999999995</v>
      </c>
      <c r="L57">
        <v>38.985999999999997</v>
      </c>
      <c r="M57">
        <v>173.27699999999999</v>
      </c>
      <c r="N57">
        <v>44.829000000000001</v>
      </c>
      <c r="O57">
        <v>345.22699999999998</v>
      </c>
      <c r="P57">
        <v>116.908</v>
      </c>
      <c r="Q57">
        <v>152.423</v>
      </c>
      <c r="R57">
        <v>166.14</v>
      </c>
      <c r="S57">
        <v>136.37899999999999</v>
      </c>
      <c r="T57">
        <v>41.965000000000003</v>
      </c>
      <c r="U57">
        <v>35.722999999999999</v>
      </c>
      <c r="V57">
        <v>20.045000000000002</v>
      </c>
      <c r="W57">
        <v>78.284000000000006</v>
      </c>
      <c r="X57">
        <v>40.744</v>
      </c>
      <c r="Y57">
        <v>114.881</v>
      </c>
      <c r="Z57">
        <v>52.432000000000002</v>
      </c>
      <c r="AA57">
        <v>35.073</v>
      </c>
      <c r="AB57">
        <v>200.76300000000001</v>
      </c>
      <c r="AC57">
        <v>117.319</v>
      </c>
      <c r="AD57">
        <v>108.26</v>
      </c>
      <c r="AE57">
        <v>479.98899999999998</v>
      </c>
      <c r="AF57">
        <v>19.591000000000001</v>
      </c>
      <c r="AG57">
        <v>30.193000000000001</v>
      </c>
      <c r="AH57">
        <v>77.36</v>
      </c>
      <c r="AI57" s="173">
        <v>49.143999999999998</v>
      </c>
      <c r="AJ57" s="173">
        <v>26.91</v>
      </c>
      <c r="AK57" s="173">
        <v>185.649</v>
      </c>
      <c r="AL57" s="173">
        <v>253.26300000000001</v>
      </c>
      <c r="AM57" s="173">
        <v>223.822</v>
      </c>
      <c r="AN57" s="173"/>
      <c r="AO57" s="173"/>
      <c r="AP57" s="173"/>
      <c r="AQ57" s="173"/>
      <c r="AR57" s="173"/>
      <c r="AS57" s="173"/>
      <c r="AT57" s="173"/>
      <c r="AU57" s="173"/>
      <c r="AV57" s="173"/>
      <c r="AW57" s="173"/>
      <c r="AX57" s="173"/>
      <c r="AY57" s="173"/>
    </row>
    <row r="58" spans="1:1005" ht="15" x14ac:dyDescent="0.25">
      <c r="A58" s="224">
        <v>44774</v>
      </c>
      <c r="B58" s="89"/>
      <c r="C58" s="89"/>
      <c r="D58" s="90">
        <v>25.12</v>
      </c>
      <c r="E58">
        <v>33.963999999999999</v>
      </c>
      <c r="F58">
        <v>31.279</v>
      </c>
      <c r="G58">
        <v>18.632000000000001</v>
      </c>
      <c r="H58">
        <v>18.870999999999999</v>
      </c>
      <c r="I58">
        <v>19.774999999999999</v>
      </c>
      <c r="J58">
        <v>17.363</v>
      </c>
      <c r="K58">
        <v>19.274999999999999</v>
      </c>
      <c r="L58">
        <v>14.654999999999999</v>
      </c>
      <c r="M58">
        <v>31.896999999999998</v>
      </c>
      <c r="N58">
        <v>17.411999999999999</v>
      </c>
      <c r="O58">
        <v>44.320999999999998</v>
      </c>
      <c r="P58">
        <v>28.254999999999999</v>
      </c>
      <c r="Q58">
        <v>41.06</v>
      </c>
      <c r="R58">
        <v>36.630000000000003</v>
      </c>
      <c r="S58">
        <v>29.542000000000002</v>
      </c>
      <c r="T58">
        <v>17.420999999999999</v>
      </c>
      <c r="U58">
        <v>16.687000000000001</v>
      </c>
      <c r="V58">
        <v>11.419</v>
      </c>
      <c r="W58">
        <v>18.962</v>
      </c>
      <c r="X58">
        <v>15.802</v>
      </c>
      <c r="Y58">
        <v>23.3</v>
      </c>
      <c r="Z58">
        <v>20.352</v>
      </c>
      <c r="AA58">
        <v>16.573</v>
      </c>
      <c r="AB58">
        <v>32.162999999999997</v>
      </c>
      <c r="AC58">
        <v>28.215</v>
      </c>
      <c r="AD58">
        <v>24.88</v>
      </c>
      <c r="AE58">
        <v>56.927</v>
      </c>
      <c r="AF58">
        <v>15.226000000000001</v>
      </c>
      <c r="AG58">
        <v>16.036000000000001</v>
      </c>
      <c r="AH58">
        <v>31.19</v>
      </c>
      <c r="AI58" s="173">
        <v>15.789</v>
      </c>
      <c r="AJ58" s="173">
        <v>10.795999999999999</v>
      </c>
      <c r="AK58" s="173">
        <v>28.738</v>
      </c>
      <c r="AL58" s="173">
        <v>38.024999999999999</v>
      </c>
      <c r="AM58" s="173">
        <v>46.389000000000003</v>
      </c>
      <c r="AN58" s="173"/>
      <c r="AO58" s="173"/>
      <c r="AP58" s="173"/>
      <c r="AQ58" s="173"/>
      <c r="AR58" s="173"/>
      <c r="AS58" s="173"/>
      <c r="AT58" s="173"/>
      <c r="AU58" s="173"/>
      <c r="AV58" s="173"/>
      <c r="AW58" s="173"/>
      <c r="AX58" s="173"/>
      <c r="AY58" s="173"/>
    </row>
    <row r="59" spans="1:1005" ht="15" x14ac:dyDescent="0.25">
      <c r="A59" s="224">
        <v>44805</v>
      </c>
      <c r="B59" s="89"/>
      <c r="C59" s="89"/>
      <c r="D59" s="90">
        <v>18.899999999999999</v>
      </c>
      <c r="E59">
        <v>20.872</v>
      </c>
      <c r="F59">
        <v>22.664999999999999</v>
      </c>
      <c r="G59">
        <v>11.065</v>
      </c>
      <c r="H59">
        <v>17.472000000000001</v>
      </c>
      <c r="I59">
        <v>10.538</v>
      </c>
      <c r="J59">
        <v>8.3469999999999995</v>
      </c>
      <c r="K59">
        <v>12.221</v>
      </c>
      <c r="L59">
        <v>7.2590000000000003</v>
      </c>
      <c r="M59">
        <v>17.463999999999999</v>
      </c>
      <c r="N59">
        <v>9.5730000000000004</v>
      </c>
      <c r="O59">
        <v>16.497</v>
      </c>
      <c r="P59">
        <v>15.903</v>
      </c>
      <c r="Q59">
        <v>105.142</v>
      </c>
      <c r="R59">
        <v>17.609000000000002</v>
      </c>
      <c r="S59">
        <v>16.149000000000001</v>
      </c>
      <c r="T59">
        <v>21.984999999999999</v>
      </c>
      <c r="U59">
        <v>9.66</v>
      </c>
      <c r="V59">
        <v>5.8460000000000001</v>
      </c>
      <c r="W59">
        <v>14.502000000000001</v>
      </c>
      <c r="X59">
        <v>15.016999999999999</v>
      </c>
      <c r="Y59">
        <v>14.003</v>
      </c>
      <c r="Z59">
        <v>31.658000000000001</v>
      </c>
      <c r="AA59">
        <v>18.789000000000001</v>
      </c>
      <c r="AB59">
        <v>18.21</v>
      </c>
      <c r="AC59">
        <v>15.654999999999999</v>
      </c>
      <c r="AD59">
        <v>12.468999999999999</v>
      </c>
      <c r="AE59">
        <v>29.623000000000001</v>
      </c>
      <c r="AF59">
        <v>8.4870000000000001</v>
      </c>
      <c r="AG59">
        <v>19.655000000000001</v>
      </c>
      <c r="AH59">
        <v>29.49</v>
      </c>
      <c r="AI59" s="173">
        <v>8.3670000000000009</v>
      </c>
      <c r="AJ59" s="173">
        <v>5.758</v>
      </c>
      <c r="AK59" s="173">
        <v>20.068000000000001</v>
      </c>
      <c r="AL59" s="173">
        <v>13.977</v>
      </c>
      <c r="AM59" s="173">
        <v>27.922000000000001</v>
      </c>
      <c r="AN59" s="173"/>
      <c r="AO59" s="173"/>
      <c r="AP59" s="173"/>
      <c r="AQ59" s="173"/>
      <c r="AR59" s="173"/>
      <c r="AS59" s="173"/>
      <c r="AT59" s="173"/>
      <c r="AU59" s="173"/>
      <c r="AV59" s="173"/>
      <c r="AW59" s="173"/>
      <c r="AX59" s="173"/>
      <c r="AY59" s="173"/>
    </row>
    <row r="60" spans="1:1005" ht="15" x14ac:dyDescent="0.25">
      <c r="A60" s="224">
        <v>44835</v>
      </c>
      <c r="B60" s="89"/>
      <c r="C60" s="89"/>
      <c r="D60" s="90">
        <v>32.32</v>
      </c>
      <c r="E60">
        <v>49.289000000000001</v>
      </c>
      <c r="F60">
        <v>56.16</v>
      </c>
      <c r="G60">
        <v>13.842000000000001</v>
      </c>
      <c r="H60">
        <v>16.588000000000001</v>
      </c>
      <c r="I60">
        <v>12.439</v>
      </c>
      <c r="J60">
        <v>24.471</v>
      </c>
      <c r="K60">
        <v>12.94</v>
      </c>
      <c r="L60">
        <v>9.7330000000000005</v>
      </c>
      <c r="M60">
        <v>35.445</v>
      </c>
      <c r="N60">
        <v>25.433</v>
      </c>
      <c r="O60">
        <v>38.173999999999999</v>
      </c>
      <c r="P60">
        <v>23.777999999999999</v>
      </c>
      <c r="Q60">
        <v>81.826999999999998</v>
      </c>
      <c r="R60">
        <v>41.753999999999998</v>
      </c>
      <c r="S60">
        <v>19.286999999999999</v>
      </c>
      <c r="T60">
        <v>35.473999999999997</v>
      </c>
      <c r="U60">
        <v>14.353999999999999</v>
      </c>
      <c r="V60">
        <v>14.515000000000001</v>
      </c>
      <c r="W60">
        <v>14.282999999999999</v>
      </c>
      <c r="X60">
        <v>29.806000000000001</v>
      </c>
      <c r="Y60">
        <v>30.108000000000001</v>
      </c>
      <c r="Z60">
        <v>52.457000000000001</v>
      </c>
      <c r="AA60">
        <v>41.350999999999999</v>
      </c>
      <c r="AB60">
        <v>19.751000000000001</v>
      </c>
      <c r="AC60">
        <v>27.373999999999999</v>
      </c>
      <c r="AD60">
        <v>20.492000000000001</v>
      </c>
      <c r="AE60">
        <v>33.201000000000001</v>
      </c>
      <c r="AF60">
        <v>12.28</v>
      </c>
      <c r="AG60">
        <v>49.307000000000002</v>
      </c>
      <c r="AH60">
        <v>30.85</v>
      </c>
      <c r="AI60" s="173">
        <v>11.510999999999999</v>
      </c>
      <c r="AJ60" s="173">
        <v>37.872</v>
      </c>
      <c r="AK60" s="173">
        <v>26.117999999999999</v>
      </c>
      <c r="AL60" s="173">
        <v>32.957000000000001</v>
      </c>
      <c r="AM60" s="173">
        <v>35.026000000000003</v>
      </c>
      <c r="AN60" s="173"/>
      <c r="AO60" s="173"/>
      <c r="AP60" s="173"/>
      <c r="AQ60" s="173"/>
      <c r="AR60" s="173"/>
      <c r="AS60" s="173"/>
      <c r="AT60" s="173"/>
      <c r="AU60" s="173"/>
      <c r="AV60" s="173"/>
      <c r="AW60" s="173"/>
      <c r="AX60" s="173"/>
      <c r="AY60" s="173"/>
    </row>
    <row r="61" spans="1:1005" ht="15" x14ac:dyDescent="0.25">
      <c r="A61" s="224">
        <v>44866</v>
      </c>
      <c r="B61" s="89"/>
      <c r="C61" s="89"/>
      <c r="D61" s="90">
        <v>31.63</v>
      </c>
      <c r="E61">
        <v>46.189</v>
      </c>
      <c r="F61">
        <v>53.616</v>
      </c>
      <c r="G61">
        <v>24.231999999999999</v>
      </c>
      <c r="H61">
        <v>21.849</v>
      </c>
      <c r="I61">
        <v>20.67</v>
      </c>
      <c r="J61">
        <v>37.521999999999998</v>
      </c>
      <c r="K61">
        <v>23.238</v>
      </c>
      <c r="L61">
        <v>20.754000000000001</v>
      </c>
      <c r="M61">
        <v>32.735999999999997</v>
      </c>
      <c r="N61">
        <v>26.69</v>
      </c>
      <c r="O61">
        <v>40.552</v>
      </c>
      <c r="P61">
        <v>54.454999999999998</v>
      </c>
      <c r="Q61">
        <v>40.47</v>
      </c>
      <c r="R61">
        <v>41.917000000000002</v>
      </c>
      <c r="S61">
        <v>24.646000000000001</v>
      </c>
      <c r="T61">
        <v>23.204000000000001</v>
      </c>
      <c r="U61">
        <v>20.966000000000001</v>
      </c>
      <c r="V61">
        <v>18.212</v>
      </c>
      <c r="W61">
        <v>23.388999999999999</v>
      </c>
      <c r="X61">
        <v>39.884</v>
      </c>
      <c r="Y61">
        <v>31.399000000000001</v>
      </c>
      <c r="Z61">
        <v>52.329000000000001</v>
      </c>
      <c r="AA61">
        <v>35.326999999999998</v>
      </c>
      <c r="AB61">
        <v>27.72</v>
      </c>
      <c r="AC61">
        <v>37.453000000000003</v>
      </c>
      <c r="AD61">
        <v>52.506</v>
      </c>
      <c r="AE61">
        <v>33.834000000000003</v>
      </c>
      <c r="AF61">
        <v>21.100999999999999</v>
      </c>
      <c r="AG61">
        <v>49.689</v>
      </c>
      <c r="AH61">
        <v>28.748999999999999</v>
      </c>
      <c r="AI61" s="173">
        <v>22.478999999999999</v>
      </c>
      <c r="AJ61" s="173">
        <v>36.279000000000003</v>
      </c>
      <c r="AK61" s="173">
        <v>32.713999999999999</v>
      </c>
      <c r="AL61" s="173">
        <v>33.997999999999998</v>
      </c>
      <c r="AM61" s="173">
        <v>51.423000000000002</v>
      </c>
      <c r="AN61" s="173"/>
      <c r="AO61" s="173"/>
      <c r="AP61" s="173"/>
      <c r="AQ61" s="173"/>
      <c r="AR61" s="173"/>
      <c r="AS61" s="173"/>
      <c r="AT61" s="173"/>
      <c r="AU61" s="173"/>
      <c r="AV61" s="173"/>
      <c r="AW61" s="173"/>
      <c r="AX61" s="173"/>
      <c r="AY61" s="173"/>
    </row>
    <row r="62" spans="1:1005" ht="15" x14ac:dyDescent="0.25">
      <c r="A62" s="224">
        <v>44896</v>
      </c>
      <c r="B62" s="89"/>
      <c r="C62" s="89"/>
      <c r="D62" s="90">
        <v>25.27</v>
      </c>
      <c r="E62">
        <v>36.731000000000002</v>
      </c>
      <c r="F62">
        <v>38.548000000000002</v>
      </c>
      <c r="G62">
        <v>24.86</v>
      </c>
      <c r="H62">
        <v>23.614000000000001</v>
      </c>
      <c r="I62">
        <v>21.024000000000001</v>
      </c>
      <c r="J62">
        <v>25.922999999999998</v>
      </c>
      <c r="K62">
        <v>21.736000000000001</v>
      </c>
      <c r="L62">
        <v>19.125</v>
      </c>
      <c r="M62">
        <v>26.864000000000001</v>
      </c>
      <c r="N62">
        <v>23.555</v>
      </c>
      <c r="O62">
        <v>42.121000000000002</v>
      </c>
      <c r="P62">
        <v>53.906999999999996</v>
      </c>
      <c r="Q62">
        <v>32.209000000000003</v>
      </c>
      <c r="R62">
        <v>44.74</v>
      </c>
      <c r="S62">
        <v>25.911999999999999</v>
      </c>
      <c r="T62">
        <v>22.876999999999999</v>
      </c>
      <c r="U62">
        <v>20.704000000000001</v>
      </c>
      <c r="V62">
        <v>19.670000000000002</v>
      </c>
      <c r="W62">
        <v>26.18</v>
      </c>
      <c r="X62">
        <v>23.373000000000001</v>
      </c>
      <c r="Y62">
        <v>26.498000000000001</v>
      </c>
      <c r="Z62">
        <v>31.539000000000001</v>
      </c>
      <c r="AA62">
        <v>23.372</v>
      </c>
      <c r="AB62">
        <v>29.209</v>
      </c>
      <c r="AC62">
        <v>28.233000000000001</v>
      </c>
      <c r="AD62">
        <v>32.685000000000002</v>
      </c>
      <c r="AE62">
        <v>32.997</v>
      </c>
      <c r="AF62">
        <v>22.616</v>
      </c>
      <c r="AG62">
        <v>29.266999999999999</v>
      </c>
      <c r="AH62">
        <v>31.448</v>
      </c>
      <c r="AI62" s="173">
        <v>25.628</v>
      </c>
      <c r="AJ62" s="173">
        <v>34.366999999999997</v>
      </c>
      <c r="AK62" s="173">
        <v>26.029</v>
      </c>
      <c r="AL62" s="173">
        <v>26.87</v>
      </c>
      <c r="AM62" s="173">
        <v>39.122</v>
      </c>
      <c r="AN62" s="173"/>
      <c r="AO62" s="173"/>
      <c r="AP62" s="173"/>
      <c r="AQ62" s="173"/>
      <c r="AR62" s="173"/>
      <c r="AS62" s="173"/>
      <c r="AT62" s="173"/>
      <c r="AU62" s="173"/>
      <c r="AV62" s="173"/>
      <c r="AW62" s="173"/>
      <c r="AX62" s="173"/>
      <c r="AY62" s="173"/>
    </row>
    <row r="63" spans="1:1005" ht="15" x14ac:dyDescent="0.25">
      <c r="A63" s="224">
        <v>44927</v>
      </c>
      <c r="B63" s="89"/>
      <c r="C63" s="89"/>
      <c r="D63" s="90">
        <v>25.07</v>
      </c>
      <c r="E63">
        <v>31.061</v>
      </c>
      <c r="F63">
        <v>29.614000000000001</v>
      </c>
      <c r="G63">
        <v>21.088999999999999</v>
      </c>
      <c r="H63">
        <v>20.943000000000001</v>
      </c>
      <c r="I63">
        <v>19.071999999999999</v>
      </c>
      <c r="J63">
        <v>19.962</v>
      </c>
      <c r="K63">
        <v>19.474</v>
      </c>
      <c r="L63">
        <v>17.088000000000001</v>
      </c>
      <c r="M63">
        <v>24.718</v>
      </c>
      <c r="N63">
        <v>22.507000000000001</v>
      </c>
      <c r="O63">
        <v>26.739000000000001</v>
      </c>
      <c r="P63">
        <v>35.182000000000002</v>
      </c>
      <c r="Q63">
        <v>31.35</v>
      </c>
      <c r="R63">
        <v>28.734999999999999</v>
      </c>
      <c r="S63">
        <v>27.158000000000001</v>
      </c>
      <c r="T63">
        <v>21.382999999999999</v>
      </c>
      <c r="U63">
        <v>19.234000000000002</v>
      </c>
      <c r="V63">
        <v>15.670999999999999</v>
      </c>
      <c r="W63">
        <v>20.706</v>
      </c>
      <c r="X63">
        <v>29.742999999999999</v>
      </c>
      <c r="Y63">
        <v>23.966999999999999</v>
      </c>
      <c r="Z63">
        <v>26.588000000000001</v>
      </c>
      <c r="AA63">
        <v>20.79</v>
      </c>
      <c r="AB63">
        <v>25.190999999999999</v>
      </c>
      <c r="AC63">
        <v>24.850999999999999</v>
      </c>
      <c r="AD63">
        <v>25.652000000000001</v>
      </c>
      <c r="AE63">
        <v>31</v>
      </c>
      <c r="AF63">
        <v>18.972999999999999</v>
      </c>
      <c r="AG63">
        <v>21.263000000000002</v>
      </c>
      <c r="AH63">
        <v>23.69</v>
      </c>
      <c r="AI63" s="173">
        <v>25.893000000000001</v>
      </c>
      <c r="AJ63" s="173">
        <v>25.327999999999999</v>
      </c>
      <c r="AK63" s="173">
        <v>23.146000000000001</v>
      </c>
      <c r="AL63" s="173">
        <v>23.216999999999999</v>
      </c>
      <c r="AM63" s="173">
        <v>33.244</v>
      </c>
      <c r="AN63" s="173"/>
      <c r="AO63" s="173"/>
      <c r="AP63" s="173"/>
      <c r="AQ63" s="173"/>
      <c r="AR63" s="173"/>
      <c r="AS63" s="173"/>
      <c r="AT63" s="173"/>
      <c r="AU63" s="173"/>
      <c r="AV63" s="173"/>
      <c r="AW63" s="173"/>
      <c r="AX63" s="173"/>
      <c r="AY63" s="173"/>
    </row>
    <row r="64" spans="1:1005" ht="15" x14ac:dyDescent="0.25">
      <c r="A64" s="224">
        <v>44958</v>
      </c>
      <c r="B64" s="89"/>
      <c r="C64" s="89"/>
      <c r="D64" s="164">
        <v>27.87</v>
      </c>
      <c r="E64">
        <v>69.891000000000005</v>
      </c>
      <c r="F64">
        <v>43.655999999999999</v>
      </c>
      <c r="G64">
        <v>17.111000000000001</v>
      </c>
      <c r="H64">
        <v>17.469000000000001</v>
      </c>
      <c r="I64">
        <v>16.623000000000001</v>
      </c>
      <c r="J64">
        <v>18.402999999999999</v>
      </c>
      <c r="K64">
        <v>17.978999999999999</v>
      </c>
      <c r="L64">
        <v>15.483000000000001</v>
      </c>
      <c r="M64">
        <v>22.088999999999999</v>
      </c>
      <c r="N64">
        <v>34.543999999999997</v>
      </c>
      <c r="O64">
        <v>31.364000000000001</v>
      </c>
      <c r="P64">
        <v>33.372</v>
      </c>
      <c r="Q64">
        <v>30.245999999999999</v>
      </c>
      <c r="R64">
        <v>39.595999999999997</v>
      </c>
      <c r="S64">
        <v>34.368000000000002</v>
      </c>
      <c r="T64">
        <v>18.907</v>
      </c>
      <c r="U64">
        <v>16.440000000000001</v>
      </c>
      <c r="V64">
        <v>21.143999999999998</v>
      </c>
      <c r="W64">
        <v>20.196000000000002</v>
      </c>
      <c r="X64">
        <v>28.81</v>
      </c>
      <c r="Y64">
        <v>18.928999999999998</v>
      </c>
      <c r="Z64">
        <v>29.126999999999999</v>
      </c>
      <c r="AA64">
        <v>17.510999999999999</v>
      </c>
      <c r="AB64">
        <v>26.847000000000001</v>
      </c>
      <c r="AC64">
        <v>20.925999999999998</v>
      </c>
      <c r="AD64">
        <v>20.477</v>
      </c>
      <c r="AE64">
        <v>27.128</v>
      </c>
      <c r="AF64">
        <v>15.877000000000001</v>
      </c>
      <c r="AG64">
        <v>23.324000000000002</v>
      </c>
      <c r="AH64">
        <v>43.805999999999997</v>
      </c>
      <c r="AI64" s="173">
        <v>20.526</v>
      </c>
      <c r="AJ64" s="173">
        <v>24.085000000000001</v>
      </c>
      <c r="AK64" s="173">
        <v>21.925999999999998</v>
      </c>
      <c r="AL64" s="173">
        <v>19.701000000000001</v>
      </c>
      <c r="AM64" s="173">
        <v>19.701000000000001</v>
      </c>
      <c r="AN64" s="173"/>
      <c r="AO64" s="173"/>
      <c r="AP64" s="173"/>
      <c r="AQ64" s="173"/>
      <c r="AR64" s="173"/>
      <c r="AS64" s="173"/>
      <c r="AT64" s="173"/>
      <c r="AU64" s="173"/>
      <c r="AV64" s="173"/>
      <c r="AW64" s="173"/>
      <c r="AX64" s="173"/>
      <c r="AY64" s="173"/>
      <c r="ALQ64" t="e">
        <v>#N/A</v>
      </c>
    </row>
    <row r="65" spans="1:1005" ht="15" x14ac:dyDescent="0.25">
      <c r="A65" s="224">
        <v>44986</v>
      </c>
      <c r="B65" s="89"/>
      <c r="C65" s="89"/>
      <c r="D65" s="164">
        <v>76.75</v>
      </c>
      <c r="E65">
        <v>240.29400000000001</v>
      </c>
      <c r="F65">
        <v>60.37</v>
      </c>
      <c r="G65">
        <v>32.127000000000002</v>
      </c>
      <c r="H65">
        <v>93.263999999999996</v>
      </c>
      <c r="I65">
        <v>60.603000000000002</v>
      </c>
      <c r="J65">
        <v>48.591000000000001</v>
      </c>
      <c r="K65">
        <v>57.795000000000002</v>
      </c>
      <c r="L65">
        <v>65.075000000000003</v>
      </c>
      <c r="M65">
        <v>79.78</v>
      </c>
      <c r="N65">
        <v>93.784000000000006</v>
      </c>
      <c r="O65">
        <v>77.623999999999995</v>
      </c>
      <c r="P65">
        <v>114.404</v>
      </c>
      <c r="Q65">
        <v>89.581000000000003</v>
      </c>
      <c r="R65">
        <v>97.757999999999996</v>
      </c>
      <c r="S65">
        <v>58.542999999999999</v>
      </c>
      <c r="T65">
        <v>58.3</v>
      </c>
      <c r="U65">
        <v>34.908000000000001</v>
      </c>
      <c r="V65">
        <v>60.734999999999999</v>
      </c>
      <c r="W65">
        <v>109.67</v>
      </c>
      <c r="X65">
        <v>46.322000000000003</v>
      </c>
      <c r="Y65">
        <v>45.975999999999999</v>
      </c>
      <c r="Z65">
        <v>141.80199999999999</v>
      </c>
      <c r="AA65">
        <v>33.792999999999999</v>
      </c>
      <c r="AB65">
        <v>107.958</v>
      </c>
      <c r="AC65">
        <v>36.700000000000003</v>
      </c>
      <c r="AD65">
        <v>85.210999999999999</v>
      </c>
      <c r="AE65">
        <v>86.25</v>
      </c>
      <c r="AF65">
        <v>47.091999999999999</v>
      </c>
      <c r="AG65">
        <v>63.244999999999997</v>
      </c>
      <c r="AH65">
        <v>87.662999999999997</v>
      </c>
      <c r="AI65" s="173">
        <v>40.295999999999999</v>
      </c>
      <c r="AJ65" s="173">
        <v>72.957999999999998</v>
      </c>
      <c r="AK65" s="173">
        <v>68.513999999999996</v>
      </c>
      <c r="AL65" s="173">
        <v>35.863999999999997</v>
      </c>
      <c r="AM65" s="173">
        <v>35.863999999999997</v>
      </c>
      <c r="AN65" s="173"/>
      <c r="AO65" s="173"/>
      <c r="AP65" s="173"/>
      <c r="AQ65" s="173"/>
      <c r="AR65" s="173"/>
      <c r="AS65" s="173"/>
      <c r="AT65" s="173"/>
      <c r="AU65" s="173"/>
      <c r="AV65" s="173"/>
      <c r="AW65" s="173"/>
      <c r="AX65" s="173"/>
      <c r="AY65" s="173"/>
      <c r="ALQ65" t="e">
        <v>#N/A</v>
      </c>
    </row>
    <row r="66" spans="1:1005" ht="15" x14ac:dyDescent="0.25">
      <c r="A66" s="224">
        <v>45017</v>
      </c>
      <c r="B66" s="89"/>
      <c r="C66" s="89"/>
      <c r="D66" s="164">
        <v>215.16</v>
      </c>
      <c r="E66">
        <v>502.327</v>
      </c>
      <c r="F66">
        <v>169.624</v>
      </c>
      <c r="G66">
        <v>173.78100000000001</v>
      </c>
      <c r="H66">
        <v>253.059</v>
      </c>
      <c r="I66">
        <v>171.55199999999999</v>
      </c>
      <c r="J66">
        <v>125.797</v>
      </c>
      <c r="K66">
        <v>139.01400000000001</v>
      </c>
      <c r="L66">
        <v>238.465</v>
      </c>
      <c r="M66">
        <v>174.28200000000001</v>
      </c>
      <c r="N66">
        <v>116.149</v>
      </c>
      <c r="O66">
        <v>330.27800000000002</v>
      </c>
      <c r="P66">
        <v>301.38200000000001</v>
      </c>
      <c r="Q66">
        <v>241.267</v>
      </c>
      <c r="R66">
        <v>216.84399999999999</v>
      </c>
      <c r="S66">
        <v>187.45099999999999</v>
      </c>
      <c r="T66">
        <v>166.548</v>
      </c>
      <c r="U66">
        <v>121.074</v>
      </c>
      <c r="V66">
        <v>194.29</v>
      </c>
      <c r="W66">
        <v>248.34700000000001</v>
      </c>
      <c r="X66">
        <v>170.76400000000001</v>
      </c>
      <c r="Y66">
        <v>328.61900000000003</v>
      </c>
      <c r="Z66">
        <v>188.59399999999999</v>
      </c>
      <c r="AA66">
        <v>136.32400000000001</v>
      </c>
      <c r="AB66">
        <v>268.42099999999999</v>
      </c>
      <c r="AC66">
        <v>161.69300000000001</v>
      </c>
      <c r="AD66">
        <v>401.84699999999998</v>
      </c>
      <c r="AE66">
        <v>170.01599999999999</v>
      </c>
      <c r="AF66">
        <v>125.32899999999999</v>
      </c>
      <c r="AG66">
        <v>219.459</v>
      </c>
      <c r="AH66">
        <v>116.428</v>
      </c>
      <c r="AI66" s="173">
        <v>89.597999999999999</v>
      </c>
      <c r="AJ66" s="173">
        <v>173.084</v>
      </c>
      <c r="AK66" s="173">
        <v>108.988</v>
      </c>
      <c r="AL66" s="173">
        <v>231.64500000000001</v>
      </c>
      <c r="AM66" s="173">
        <v>231.64500000000001</v>
      </c>
      <c r="AN66" s="173"/>
      <c r="AO66" s="173"/>
      <c r="AP66" s="173"/>
      <c r="AQ66" s="173"/>
      <c r="AR66" s="173"/>
      <c r="AS66" s="173"/>
      <c r="AT66" s="173"/>
      <c r="AU66" s="173"/>
      <c r="AV66" s="173"/>
      <c r="AW66" s="173"/>
      <c r="AX66" s="173"/>
      <c r="AY66" s="173"/>
      <c r="ALQ66" t="e">
        <v>#N/A</v>
      </c>
    </row>
    <row r="67" spans="1:1005" ht="15" x14ac:dyDescent="0.25">
      <c r="A67" s="224">
        <v>45047</v>
      </c>
      <c r="B67" s="89"/>
      <c r="C67" s="89"/>
      <c r="D67" s="164">
        <v>531.97</v>
      </c>
      <c r="E67">
        <v>633.06899999999996</v>
      </c>
      <c r="F67">
        <v>346.11099999999999</v>
      </c>
      <c r="G67">
        <v>451.71600000000001</v>
      </c>
      <c r="H67">
        <v>312.101</v>
      </c>
      <c r="I67">
        <v>242.74</v>
      </c>
      <c r="J67">
        <v>421.1</v>
      </c>
      <c r="K67">
        <v>328.05900000000003</v>
      </c>
      <c r="L67">
        <v>723.12400000000002</v>
      </c>
      <c r="M67">
        <v>403.46800000000002</v>
      </c>
      <c r="N67">
        <v>656.14200000000005</v>
      </c>
      <c r="O67">
        <v>756.44299999999998</v>
      </c>
      <c r="P67">
        <v>940.98500000000001</v>
      </c>
      <c r="Q67">
        <v>681.20600000000002</v>
      </c>
      <c r="R67">
        <v>542.21900000000005</v>
      </c>
      <c r="S67">
        <v>483.036</v>
      </c>
      <c r="T67">
        <v>421.25900000000001</v>
      </c>
      <c r="U67">
        <v>148.43100000000001</v>
      </c>
      <c r="V67">
        <v>517.18100000000004</v>
      </c>
      <c r="W67">
        <v>386.459</v>
      </c>
      <c r="X67">
        <v>574.45000000000005</v>
      </c>
      <c r="Y67">
        <v>654.70799999999997</v>
      </c>
      <c r="Z67">
        <v>432.971</v>
      </c>
      <c r="AA67">
        <v>647.00300000000004</v>
      </c>
      <c r="AB67">
        <v>718.26</v>
      </c>
      <c r="AC67">
        <v>397.69799999999998</v>
      </c>
      <c r="AD67">
        <v>909.68499999999995</v>
      </c>
      <c r="AE67">
        <v>221.614</v>
      </c>
      <c r="AF67">
        <v>379.09500000000003</v>
      </c>
      <c r="AG67">
        <v>609.72299999999996</v>
      </c>
      <c r="AH67">
        <v>328.39</v>
      </c>
      <c r="AI67" s="173">
        <v>277.56599999999997</v>
      </c>
      <c r="AJ67" s="173">
        <v>538.34199999999998</v>
      </c>
      <c r="AK67" s="173">
        <v>470.45299999999997</v>
      </c>
      <c r="AL67" s="173">
        <v>1190.04</v>
      </c>
      <c r="AM67" s="173">
        <v>1190.04</v>
      </c>
      <c r="AN67" s="173"/>
      <c r="AO67" s="173"/>
      <c r="AP67" s="173"/>
      <c r="AQ67" s="173"/>
      <c r="AR67" s="173"/>
      <c r="AS67" s="173"/>
      <c r="AT67" s="173"/>
      <c r="AU67" s="173"/>
      <c r="AV67" s="173"/>
      <c r="AW67" s="173"/>
      <c r="AX67" s="173"/>
      <c r="AY67" s="173"/>
      <c r="ALQ67" t="e">
        <v>#N/A</v>
      </c>
    </row>
    <row r="68" spans="1:1005" ht="15" x14ac:dyDescent="0.25">
      <c r="A68" s="224">
        <v>45078</v>
      </c>
      <c r="B68" s="89"/>
      <c r="C68" s="89"/>
      <c r="D68" s="164">
        <v>420.22</v>
      </c>
      <c r="E68">
        <v>530.89200000000005</v>
      </c>
      <c r="F68">
        <v>110.88500000000001</v>
      </c>
      <c r="G68">
        <v>459.68400000000003</v>
      </c>
      <c r="H68">
        <v>200.67699999999999</v>
      </c>
      <c r="I68">
        <v>362.18700000000001</v>
      </c>
      <c r="J68">
        <v>416.40300000000002</v>
      </c>
      <c r="K68">
        <v>188.92</v>
      </c>
      <c r="L68">
        <v>704.76900000000001</v>
      </c>
      <c r="M68">
        <v>226.155</v>
      </c>
      <c r="N68">
        <v>887.25300000000004</v>
      </c>
      <c r="O68">
        <v>572.65099999999995</v>
      </c>
      <c r="P68">
        <v>832.45600000000002</v>
      </c>
      <c r="Q68">
        <v>515.33199999999999</v>
      </c>
      <c r="R68">
        <v>573.05700000000002</v>
      </c>
      <c r="S68">
        <v>326.77</v>
      </c>
      <c r="T68">
        <v>243.178</v>
      </c>
      <c r="U68">
        <v>142.797</v>
      </c>
      <c r="V68">
        <v>516.93499999999995</v>
      </c>
      <c r="W68">
        <v>205.02799999999999</v>
      </c>
      <c r="X68">
        <v>541.01300000000003</v>
      </c>
      <c r="Y68">
        <v>360.74299999999999</v>
      </c>
      <c r="Z68">
        <v>186.05</v>
      </c>
      <c r="AA68">
        <v>791.13300000000004</v>
      </c>
      <c r="AB68">
        <v>546.28700000000003</v>
      </c>
      <c r="AC68">
        <v>656.096</v>
      </c>
      <c r="AD68">
        <v>1281.8499999999999</v>
      </c>
      <c r="AE68">
        <v>76.335999999999999</v>
      </c>
      <c r="AF68">
        <v>210.69800000000001</v>
      </c>
      <c r="AG68">
        <v>557.846</v>
      </c>
      <c r="AH68">
        <v>318.47500000000002</v>
      </c>
      <c r="AI68" s="173">
        <v>172.279</v>
      </c>
      <c r="AJ68" s="173">
        <v>599.29300000000001</v>
      </c>
      <c r="AK68" s="173">
        <v>819.24599999999998</v>
      </c>
      <c r="AL68" s="173">
        <v>1023.929</v>
      </c>
      <c r="AM68" s="173">
        <v>1023.929</v>
      </c>
      <c r="AN68" s="173"/>
      <c r="AO68" s="173"/>
      <c r="AP68" s="173"/>
      <c r="AQ68" s="173"/>
      <c r="AR68" s="173"/>
      <c r="AS68" s="173"/>
      <c r="AT68" s="173"/>
      <c r="AU68" s="173"/>
      <c r="AV68" s="173"/>
      <c r="AW68" s="173"/>
      <c r="AX68" s="173"/>
      <c r="AY68" s="173"/>
      <c r="ALQ68" t="e">
        <v>#N/A</v>
      </c>
    </row>
    <row r="69" spans="1:1005" ht="15" x14ac:dyDescent="0.25">
      <c r="A69" s="224">
        <v>45108</v>
      </c>
      <c r="B69" s="89"/>
      <c r="C69" s="89"/>
      <c r="D69" s="164">
        <v>100.03</v>
      </c>
      <c r="E69">
        <v>108.568</v>
      </c>
      <c r="F69">
        <v>28.635999999999999</v>
      </c>
      <c r="G69">
        <v>64.721000000000004</v>
      </c>
      <c r="H69">
        <v>39.773000000000003</v>
      </c>
      <c r="I69">
        <v>67.852999999999994</v>
      </c>
      <c r="J69">
        <v>73.730999999999995</v>
      </c>
      <c r="K69">
        <v>38.985999999999997</v>
      </c>
      <c r="L69">
        <v>173.27699999999999</v>
      </c>
      <c r="M69">
        <v>44.829000000000001</v>
      </c>
      <c r="N69">
        <v>345.22699999999998</v>
      </c>
      <c r="O69">
        <v>116.908</v>
      </c>
      <c r="P69">
        <v>152.423</v>
      </c>
      <c r="Q69">
        <v>166.14</v>
      </c>
      <c r="R69">
        <v>136.37899999999999</v>
      </c>
      <c r="S69">
        <v>41.965000000000003</v>
      </c>
      <c r="T69">
        <v>35.722999999999999</v>
      </c>
      <c r="U69">
        <v>20.045000000000002</v>
      </c>
      <c r="V69">
        <v>78.284000000000006</v>
      </c>
      <c r="W69">
        <v>40.744</v>
      </c>
      <c r="X69">
        <v>114.881</v>
      </c>
      <c r="Y69">
        <v>52.432000000000002</v>
      </c>
      <c r="Z69">
        <v>35.073</v>
      </c>
      <c r="AA69">
        <v>200.76300000000001</v>
      </c>
      <c r="AB69">
        <v>117.319</v>
      </c>
      <c r="AC69">
        <v>108.26</v>
      </c>
      <c r="AD69">
        <v>479.98899999999998</v>
      </c>
      <c r="AE69">
        <v>19.591000000000001</v>
      </c>
      <c r="AF69">
        <v>30.193000000000001</v>
      </c>
      <c r="AG69">
        <v>77.36</v>
      </c>
      <c r="AH69">
        <v>49.143999999999998</v>
      </c>
      <c r="AI69" s="173">
        <v>26.91</v>
      </c>
      <c r="AJ69" s="173">
        <v>185.649</v>
      </c>
      <c r="AK69" s="173">
        <v>253.26300000000001</v>
      </c>
      <c r="AL69" s="173">
        <v>223.822</v>
      </c>
      <c r="AM69" s="173">
        <v>223.822</v>
      </c>
      <c r="AN69" s="173"/>
      <c r="AO69" s="173"/>
      <c r="AP69" s="173"/>
      <c r="AQ69" s="173"/>
      <c r="AR69" s="173"/>
      <c r="AS69" s="173"/>
      <c r="AT69" s="173"/>
      <c r="AU69" s="173"/>
      <c r="AV69" s="173"/>
      <c r="AW69" s="173"/>
      <c r="AX69" s="173"/>
      <c r="AY69" s="173"/>
      <c r="ALQ69" t="e">
        <v>#N/A</v>
      </c>
    </row>
    <row r="70" spans="1:1005" ht="15" x14ac:dyDescent="0.25">
      <c r="A70" s="224">
        <v>45139</v>
      </c>
      <c r="B70" s="89"/>
      <c r="C70" s="89"/>
      <c r="D70" s="164">
        <v>25.12</v>
      </c>
      <c r="E70">
        <v>31.279</v>
      </c>
      <c r="F70">
        <v>18.632000000000001</v>
      </c>
      <c r="G70">
        <v>18.870999999999999</v>
      </c>
      <c r="H70">
        <v>19.774999999999999</v>
      </c>
      <c r="I70">
        <v>17.363</v>
      </c>
      <c r="J70">
        <v>19.274999999999999</v>
      </c>
      <c r="K70">
        <v>14.654999999999999</v>
      </c>
      <c r="L70">
        <v>31.896999999999998</v>
      </c>
      <c r="M70">
        <v>17.411999999999999</v>
      </c>
      <c r="N70">
        <v>44.320999999999998</v>
      </c>
      <c r="O70">
        <v>28.254999999999999</v>
      </c>
      <c r="P70">
        <v>41.06</v>
      </c>
      <c r="Q70">
        <v>36.630000000000003</v>
      </c>
      <c r="R70">
        <v>29.542000000000002</v>
      </c>
      <c r="S70">
        <v>17.420999999999999</v>
      </c>
      <c r="T70">
        <v>16.687000000000001</v>
      </c>
      <c r="U70">
        <v>11.419</v>
      </c>
      <c r="V70">
        <v>18.962</v>
      </c>
      <c r="W70">
        <v>15.802</v>
      </c>
      <c r="X70">
        <v>23.3</v>
      </c>
      <c r="Y70">
        <v>20.352</v>
      </c>
      <c r="Z70">
        <v>16.573</v>
      </c>
      <c r="AA70">
        <v>32.162999999999997</v>
      </c>
      <c r="AB70">
        <v>28.215</v>
      </c>
      <c r="AC70">
        <v>24.88</v>
      </c>
      <c r="AD70">
        <v>56.927</v>
      </c>
      <c r="AE70">
        <v>15.226000000000001</v>
      </c>
      <c r="AF70">
        <v>16.036000000000001</v>
      </c>
      <c r="AG70">
        <v>31.19</v>
      </c>
      <c r="AH70">
        <v>15.789</v>
      </c>
      <c r="AI70" s="173">
        <v>10.795999999999999</v>
      </c>
      <c r="AJ70" s="173">
        <v>28.738</v>
      </c>
      <c r="AK70" s="173">
        <v>38.024999999999999</v>
      </c>
      <c r="AL70" s="173">
        <v>46.389000000000003</v>
      </c>
      <c r="AM70" s="173">
        <v>46.389000000000003</v>
      </c>
      <c r="AN70" s="173"/>
      <c r="AO70" s="173"/>
      <c r="AP70" s="173"/>
      <c r="AQ70" s="173"/>
      <c r="AR70" s="173"/>
      <c r="AS70" s="173"/>
      <c r="AT70" s="173"/>
      <c r="AU70" s="173"/>
      <c r="AV70" s="173"/>
      <c r="AW70" s="173"/>
      <c r="AX70" s="173"/>
      <c r="AY70" s="173"/>
      <c r="ALQ70" t="e">
        <v>#N/A</v>
      </c>
    </row>
    <row r="71" spans="1:1005" ht="15" x14ac:dyDescent="0.25">
      <c r="A71" s="224">
        <v>45170</v>
      </c>
      <c r="B71" s="89"/>
      <c r="C71" s="89"/>
      <c r="D71" s="164">
        <v>18.899999999999999</v>
      </c>
      <c r="E71">
        <v>22.664999999999999</v>
      </c>
      <c r="F71">
        <v>11.065</v>
      </c>
      <c r="G71">
        <v>17.472000000000001</v>
      </c>
      <c r="H71">
        <v>10.538</v>
      </c>
      <c r="I71">
        <v>8.3469999999999995</v>
      </c>
      <c r="J71">
        <v>12.221</v>
      </c>
      <c r="K71">
        <v>7.2590000000000003</v>
      </c>
      <c r="L71">
        <v>17.463999999999999</v>
      </c>
      <c r="M71">
        <v>9.5730000000000004</v>
      </c>
      <c r="N71">
        <v>16.497</v>
      </c>
      <c r="O71">
        <v>15.903</v>
      </c>
      <c r="P71">
        <v>105.142</v>
      </c>
      <c r="Q71">
        <v>17.609000000000002</v>
      </c>
      <c r="R71">
        <v>16.149000000000001</v>
      </c>
      <c r="S71">
        <v>21.984999999999999</v>
      </c>
      <c r="T71">
        <v>9.66</v>
      </c>
      <c r="U71">
        <v>5.8460000000000001</v>
      </c>
      <c r="V71">
        <v>14.502000000000001</v>
      </c>
      <c r="W71">
        <v>15.016999999999999</v>
      </c>
      <c r="X71">
        <v>14.003</v>
      </c>
      <c r="Y71">
        <v>31.658000000000001</v>
      </c>
      <c r="Z71">
        <v>18.789000000000001</v>
      </c>
      <c r="AA71">
        <v>18.21</v>
      </c>
      <c r="AB71">
        <v>15.654999999999999</v>
      </c>
      <c r="AC71">
        <v>12.468999999999999</v>
      </c>
      <c r="AD71">
        <v>29.623000000000001</v>
      </c>
      <c r="AE71">
        <v>8.4870000000000001</v>
      </c>
      <c r="AF71">
        <v>19.655000000000001</v>
      </c>
      <c r="AG71">
        <v>29.49</v>
      </c>
      <c r="AH71">
        <v>8.3670000000000009</v>
      </c>
      <c r="AI71" s="173">
        <v>5.758</v>
      </c>
      <c r="AJ71" s="173">
        <v>20.068000000000001</v>
      </c>
      <c r="AK71" s="173">
        <v>13.977</v>
      </c>
      <c r="AL71" s="173">
        <v>27.922000000000001</v>
      </c>
      <c r="AM71" s="173">
        <v>27.922000000000001</v>
      </c>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216">
        <v>76.75</v>
      </c>
    </row>
    <row r="102" spans="4:4" ht="12.75" customHeight="1" x14ac:dyDescent="0.25">
      <c r="D102" s="216">
        <v>215.16</v>
      </c>
    </row>
    <row r="103" spans="4:4" ht="12.75" customHeight="1" x14ac:dyDescent="0.25">
      <c r="D103" s="216">
        <v>531.97</v>
      </c>
    </row>
    <row r="104" spans="4:4" ht="12.75" customHeight="1" x14ac:dyDescent="0.25">
      <c r="D104" s="216">
        <v>420.22</v>
      </c>
    </row>
    <row r="105" spans="4:4" ht="12.75" customHeight="1" x14ac:dyDescent="0.25">
      <c r="D105" s="216">
        <v>100.03</v>
      </c>
    </row>
    <row r="106" spans="4:4" ht="12.75" customHeight="1" x14ac:dyDescent="0.25">
      <c r="D106" s="216">
        <v>25.12</v>
      </c>
    </row>
    <row r="107" spans="4:4" ht="12.75" customHeight="1" x14ac:dyDescent="0.25">
      <c r="D107" s="216">
        <v>18.899999999999999</v>
      </c>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107"/>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43132</v>
      </c>
      <c r="B4" s="115"/>
      <c r="C4" s="115"/>
      <c r="D4" s="116">
        <v>8</v>
      </c>
      <c r="E4" s="11">
        <v>8.5719999999999992</v>
      </c>
      <c r="F4" s="11">
        <v>8.1460000000000008</v>
      </c>
      <c r="G4" s="11">
        <v>7.9859999999999998</v>
      </c>
      <c r="H4" s="11">
        <v>7.9619999999999997</v>
      </c>
      <c r="I4" s="11">
        <v>7.9969999999999999</v>
      </c>
      <c r="J4" s="11">
        <v>8.86</v>
      </c>
      <c r="K4" s="11">
        <v>7.9619999999999997</v>
      </c>
      <c r="L4" s="11">
        <v>7.9859999999999998</v>
      </c>
      <c r="M4" s="11">
        <v>8.048</v>
      </c>
      <c r="N4" s="11">
        <v>7.9630000000000001</v>
      </c>
      <c r="O4" s="11">
        <v>8.0549999999999997</v>
      </c>
      <c r="P4" s="11">
        <v>7.9619999999999997</v>
      </c>
      <c r="Q4" s="11">
        <v>8.0609999999999999</v>
      </c>
      <c r="R4" s="11">
        <v>8.9139999999999997</v>
      </c>
      <c r="S4" s="11">
        <v>8.7040000000000006</v>
      </c>
      <c r="T4" s="11">
        <v>8.5559999999999992</v>
      </c>
      <c r="U4" s="11">
        <v>8</v>
      </c>
      <c r="V4" s="11">
        <v>8.0500000000000007</v>
      </c>
      <c r="W4" s="11">
        <v>7.9950000000000001</v>
      </c>
      <c r="X4" s="11">
        <v>7.984</v>
      </c>
      <c r="Y4" s="11">
        <v>8.2240000000000002</v>
      </c>
      <c r="Z4" s="11">
        <v>7.9619999999999997</v>
      </c>
      <c r="AA4" s="11">
        <v>7.9619999999999997</v>
      </c>
      <c r="AB4" s="11">
        <v>7.9619999999999997</v>
      </c>
      <c r="AC4" s="11">
        <v>8.3490000000000002</v>
      </c>
      <c r="AD4" s="11">
        <v>7.9619999999999997</v>
      </c>
      <c r="AE4" s="11">
        <v>7.99</v>
      </c>
      <c r="AF4" s="11">
        <v>7.9619999999999997</v>
      </c>
      <c r="AG4" s="11">
        <v>9.2210000000000001</v>
      </c>
      <c r="AH4" s="11">
        <v>8.1739999999999995</v>
      </c>
      <c r="AI4" s="173">
        <v>7.9619999999999997</v>
      </c>
      <c r="AJ4" s="173">
        <v>8.1850000000000005</v>
      </c>
      <c r="AK4" s="173">
        <v>7.9619999999999997</v>
      </c>
      <c r="AL4" s="173">
        <v>8.3209999999999997</v>
      </c>
      <c r="AM4" s="173">
        <v>8.3729999999999993</v>
      </c>
      <c r="AN4" s="173"/>
      <c r="AO4" s="173"/>
      <c r="AP4" s="173"/>
      <c r="AQ4" s="173"/>
      <c r="AR4" s="173"/>
      <c r="AS4" s="173"/>
      <c r="AT4" s="173"/>
      <c r="AU4" s="173"/>
      <c r="AV4" s="173"/>
      <c r="AW4" s="173"/>
      <c r="AX4" s="173"/>
      <c r="AY4" s="173"/>
    </row>
    <row r="5" spans="1:54" ht="15" x14ac:dyDescent="0.25">
      <c r="A5" s="228">
        <v>43160</v>
      </c>
      <c r="B5" s="115"/>
      <c r="C5" s="115"/>
      <c r="D5" s="116">
        <v>12</v>
      </c>
      <c r="E5" s="11">
        <v>11.288</v>
      </c>
      <c r="F5" s="11">
        <v>10.972</v>
      </c>
      <c r="G5" s="11">
        <v>11.295999999999999</v>
      </c>
      <c r="H5" s="11">
        <v>9.5570000000000004</v>
      </c>
      <c r="I5" s="11">
        <v>12.042999999999999</v>
      </c>
      <c r="J5" s="11">
        <v>16.190000000000001</v>
      </c>
      <c r="K5" s="11">
        <v>10.801</v>
      </c>
      <c r="L5" s="11">
        <v>9.9580000000000002</v>
      </c>
      <c r="M5" s="11">
        <v>14.09</v>
      </c>
      <c r="N5" s="11">
        <v>12.991</v>
      </c>
      <c r="O5" s="11">
        <v>9.1170000000000009</v>
      </c>
      <c r="P5" s="11">
        <v>12.071</v>
      </c>
      <c r="Q5" s="11">
        <v>13.318</v>
      </c>
      <c r="R5" s="11">
        <v>14.853999999999999</v>
      </c>
      <c r="S5" s="11">
        <v>17.943999999999999</v>
      </c>
      <c r="T5" s="11">
        <v>12</v>
      </c>
      <c r="U5" s="11">
        <v>13.500999999999999</v>
      </c>
      <c r="V5" s="11">
        <v>12.007</v>
      </c>
      <c r="W5" s="11">
        <v>10.997999999999999</v>
      </c>
      <c r="X5" s="11">
        <v>11.757999999999999</v>
      </c>
      <c r="Y5" s="11">
        <v>12.592000000000001</v>
      </c>
      <c r="Z5" s="11">
        <v>9.6950000000000003</v>
      </c>
      <c r="AA5" s="11">
        <v>12.789</v>
      </c>
      <c r="AB5" s="11">
        <v>15.48</v>
      </c>
      <c r="AC5" s="11">
        <v>11.929</v>
      </c>
      <c r="AD5" s="11">
        <v>9.7729999999999997</v>
      </c>
      <c r="AE5" s="11">
        <v>14.292</v>
      </c>
      <c r="AF5" s="11">
        <v>9.923</v>
      </c>
      <c r="AG5" s="11">
        <v>13.308</v>
      </c>
      <c r="AH5" s="11">
        <v>9.5649999999999995</v>
      </c>
      <c r="AI5" s="173">
        <v>11.669</v>
      </c>
      <c r="AJ5" s="173">
        <v>13.499000000000001</v>
      </c>
      <c r="AK5" s="173">
        <v>11.266999999999999</v>
      </c>
      <c r="AL5" s="173">
        <v>11.051</v>
      </c>
      <c r="AM5" s="173">
        <v>14.186</v>
      </c>
      <c r="AN5" s="173"/>
      <c r="AO5" s="173"/>
      <c r="AP5" s="173"/>
      <c r="AQ5" s="173"/>
      <c r="AR5" s="173"/>
      <c r="AS5" s="173"/>
      <c r="AT5" s="173"/>
      <c r="AU5" s="173"/>
      <c r="AV5" s="173"/>
      <c r="AW5" s="173"/>
      <c r="AX5" s="173"/>
      <c r="AY5" s="173"/>
    </row>
    <row r="6" spans="1:54" ht="15" x14ac:dyDescent="0.25">
      <c r="A6" s="228">
        <v>43191</v>
      </c>
      <c r="B6" s="115"/>
      <c r="C6" s="115"/>
      <c r="D6" s="116">
        <v>19</v>
      </c>
      <c r="E6" s="11">
        <v>23.393000000000001</v>
      </c>
      <c r="F6" s="11">
        <v>14.458</v>
      </c>
      <c r="G6" s="11">
        <v>12.654999999999999</v>
      </c>
      <c r="H6" s="11">
        <v>13.177</v>
      </c>
      <c r="I6" s="11">
        <v>21.544</v>
      </c>
      <c r="J6" s="11">
        <v>27.131</v>
      </c>
      <c r="K6" s="11">
        <v>26.138000000000002</v>
      </c>
      <c r="L6" s="11">
        <v>11.509</v>
      </c>
      <c r="M6" s="11">
        <v>22.05</v>
      </c>
      <c r="N6" s="11">
        <v>26.98</v>
      </c>
      <c r="O6" s="11">
        <v>15.721</v>
      </c>
      <c r="P6" s="11">
        <v>27.050999999999998</v>
      </c>
      <c r="Q6" s="11">
        <v>21.709</v>
      </c>
      <c r="R6" s="11">
        <v>26.759</v>
      </c>
      <c r="S6" s="11">
        <v>18.41</v>
      </c>
      <c r="T6" s="11">
        <v>19.195</v>
      </c>
      <c r="U6" s="11">
        <v>15.147</v>
      </c>
      <c r="V6" s="11">
        <v>16.847000000000001</v>
      </c>
      <c r="W6" s="11">
        <v>13.212</v>
      </c>
      <c r="X6" s="11">
        <v>30.998000000000001</v>
      </c>
      <c r="Y6" s="11">
        <v>27.01</v>
      </c>
      <c r="Z6" s="11">
        <v>14.981</v>
      </c>
      <c r="AA6" s="11">
        <v>19</v>
      </c>
      <c r="AB6" s="11">
        <v>28.756</v>
      </c>
      <c r="AC6" s="11">
        <v>19.175000000000001</v>
      </c>
      <c r="AD6" s="11">
        <v>26.51</v>
      </c>
      <c r="AE6" s="11">
        <v>20.091999999999999</v>
      </c>
      <c r="AF6" s="11">
        <v>13.423999999999999</v>
      </c>
      <c r="AG6" s="11">
        <v>17.774999999999999</v>
      </c>
      <c r="AH6" s="11">
        <v>17.472000000000001</v>
      </c>
      <c r="AI6" s="173">
        <v>15.936999999999999</v>
      </c>
      <c r="AJ6" s="173">
        <v>24.402999999999999</v>
      </c>
      <c r="AK6" s="173">
        <v>16.39</v>
      </c>
      <c r="AL6" s="173">
        <v>16.742999999999999</v>
      </c>
      <c r="AM6" s="173">
        <v>12.593999999999999</v>
      </c>
      <c r="AN6" s="173"/>
      <c r="AO6" s="173"/>
      <c r="AP6" s="173"/>
      <c r="AQ6" s="173"/>
      <c r="AR6" s="173"/>
      <c r="AS6" s="173"/>
      <c r="AT6" s="173"/>
      <c r="AU6" s="173"/>
      <c r="AV6" s="173"/>
      <c r="AW6" s="173"/>
      <c r="AX6" s="173"/>
      <c r="AY6" s="173"/>
    </row>
    <row r="7" spans="1:54" ht="15" x14ac:dyDescent="0.25">
      <c r="A7" s="228">
        <v>43221</v>
      </c>
      <c r="B7" s="115"/>
      <c r="C7" s="115"/>
      <c r="D7" s="116">
        <v>60</v>
      </c>
      <c r="E7" s="11">
        <v>63.078000000000003</v>
      </c>
      <c r="F7" s="11">
        <v>51.262999999999998</v>
      </c>
      <c r="G7" s="11">
        <v>43.853999999999999</v>
      </c>
      <c r="H7" s="11">
        <v>69.239999999999995</v>
      </c>
      <c r="I7" s="11">
        <v>94.013000000000005</v>
      </c>
      <c r="J7" s="11">
        <v>87.400999999999996</v>
      </c>
      <c r="K7" s="11">
        <v>62.52</v>
      </c>
      <c r="L7" s="11">
        <v>34.485999999999997</v>
      </c>
      <c r="M7" s="11">
        <v>28.148</v>
      </c>
      <c r="N7" s="11">
        <v>68.784000000000006</v>
      </c>
      <c r="O7" s="11">
        <v>38.671999999999997</v>
      </c>
      <c r="P7" s="11">
        <v>70.272999999999996</v>
      </c>
      <c r="Q7" s="11">
        <v>89.863</v>
      </c>
      <c r="R7" s="11">
        <v>92.558999999999997</v>
      </c>
      <c r="S7" s="11">
        <v>70.462000000000003</v>
      </c>
      <c r="T7" s="11">
        <v>60</v>
      </c>
      <c r="U7" s="11">
        <v>58.932000000000002</v>
      </c>
      <c r="V7" s="11">
        <v>55.191000000000003</v>
      </c>
      <c r="W7" s="11">
        <v>60.537999999999997</v>
      </c>
      <c r="X7" s="11">
        <v>85.305999999999997</v>
      </c>
      <c r="Y7" s="11">
        <v>104.325</v>
      </c>
      <c r="Z7" s="11">
        <v>27.140999999999998</v>
      </c>
      <c r="AA7" s="11">
        <v>57.924999999999997</v>
      </c>
      <c r="AB7" s="11">
        <v>68.816000000000003</v>
      </c>
      <c r="AC7" s="11">
        <v>61.158000000000001</v>
      </c>
      <c r="AD7" s="11">
        <v>58.372999999999998</v>
      </c>
      <c r="AE7" s="11">
        <v>74.364000000000004</v>
      </c>
      <c r="AF7" s="11">
        <v>44.046999999999997</v>
      </c>
      <c r="AG7" s="11">
        <v>70.489000000000004</v>
      </c>
      <c r="AH7" s="11">
        <v>35.018999999999998</v>
      </c>
      <c r="AI7" s="173">
        <v>54.683999999999997</v>
      </c>
      <c r="AJ7" s="173">
        <v>42.750999999999998</v>
      </c>
      <c r="AK7" s="173">
        <v>42.226999999999997</v>
      </c>
      <c r="AL7" s="173">
        <v>52.912999999999997</v>
      </c>
      <c r="AM7" s="173">
        <v>48.289000000000001</v>
      </c>
      <c r="AN7" s="173"/>
      <c r="AO7" s="173"/>
      <c r="AP7" s="173"/>
      <c r="AQ7" s="173"/>
      <c r="AR7" s="173"/>
      <c r="AS7" s="173"/>
      <c r="AT7" s="173"/>
      <c r="AU7" s="173"/>
      <c r="AV7" s="173"/>
      <c r="AW7" s="173"/>
      <c r="AX7" s="173"/>
      <c r="AY7" s="173"/>
    </row>
    <row r="8" spans="1:54" ht="15" x14ac:dyDescent="0.25">
      <c r="A8" s="228">
        <v>43252</v>
      </c>
      <c r="B8" s="115"/>
      <c r="C8" s="115"/>
      <c r="D8" s="116">
        <v>62</v>
      </c>
      <c r="E8" s="11">
        <v>82.656999999999996</v>
      </c>
      <c r="F8" s="11">
        <v>88.995000000000005</v>
      </c>
      <c r="G8" s="11">
        <v>118.996</v>
      </c>
      <c r="H8" s="11">
        <v>88.408000000000001</v>
      </c>
      <c r="I8" s="11">
        <v>110.196</v>
      </c>
      <c r="J8" s="11">
        <v>117.399</v>
      </c>
      <c r="K8" s="11">
        <v>74.914000000000001</v>
      </c>
      <c r="L8" s="11">
        <v>47.351999999999997</v>
      </c>
      <c r="M8" s="11">
        <v>16.536000000000001</v>
      </c>
      <c r="N8" s="11">
        <v>98.554000000000002</v>
      </c>
      <c r="O8" s="11">
        <v>86.683999999999997</v>
      </c>
      <c r="P8" s="11">
        <v>62</v>
      </c>
      <c r="Q8" s="11">
        <v>101.371</v>
      </c>
      <c r="R8" s="11">
        <v>67.209999999999994</v>
      </c>
      <c r="S8" s="11">
        <v>138.494</v>
      </c>
      <c r="T8" s="11">
        <v>33.322000000000003</v>
      </c>
      <c r="U8" s="11">
        <v>80.346000000000004</v>
      </c>
      <c r="V8" s="11">
        <v>60.167999999999999</v>
      </c>
      <c r="W8" s="11">
        <v>115.027</v>
      </c>
      <c r="X8" s="11">
        <v>58.683999999999997</v>
      </c>
      <c r="Y8" s="11">
        <v>47.997</v>
      </c>
      <c r="Z8" s="11">
        <v>15.214</v>
      </c>
      <c r="AA8" s="11">
        <v>52.338000000000001</v>
      </c>
      <c r="AB8" s="11">
        <v>29.053999999999998</v>
      </c>
      <c r="AC8" s="11">
        <v>50.485999999999997</v>
      </c>
      <c r="AD8" s="11">
        <v>41.863999999999997</v>
      </c>
      <c r="AE8" s="11">
        <v>55.58</v>
      </c>
      <c r="AF8" s="11">
        <v>60.201999999999998</v>
      </c>
      <c r="AG8" s="11">
        <v>47.223999999999997</v>
      </c>
      <c r="AH8" s="11">
        <v>54.970999999999997</v>
      </c>
      <c r="AI8" s="173">
        <v>121.759</v>
      </c>
      <c r="AJ8" s="173">
        <v>19.968</v>
      </c>
      <c r="AK8" s="173">
        <v>23.998000000000001</v>
      </c>
      <c r="AL8" s="173">
        <v>75.135999999999996</v>
      </c>
      <c r="AM8" s="173">
        <v>147.262</v>
      </c>
      <c r="AN8" s="173"/>
      <c r="AO8" s="173"/>
      <c r="AP8" s="173"/>
      <c r="AQ8" s="173"/>
      <c r="AR8" s="173"/>
      <c r="AS8" s="173"/>
      <c r="AT8" s="173"/>
      <c r="AU8" s="173"/>
      <c r="AV8" s="173"/>
      <c r="AW8" s="173"/>
      <c r="AX8" s="173"/>
      <c r="AY8" s="173"/>
    </row>
    <row r="9" spans="1:54" ht="15" x14ac:dyDescent="0.25">
      <c r="A9" s="228">
        <v>43282</v>
      </c>
      <c r="B9" s="115"/>
      <c r="C9" s="115"/>
      <c r="D9" s="116">
        <v>24</v>
      </c>
      <c r="E9" s="11">
        <v>41.142000000000003</v>
      </c>
      <c r="F9" s="11">
        <v>42.936</v>
      </c>
      <c r="G9" s="11">
        <v>68.239000000000004</v>
      </c>
      <c r="H9" s="11">
        <v>32.76</v>
      </c>
      <c r="I9" s="11">
        <v>35.292000000000002</v>
      </c>
      <c r="J9" s="11">
        <v>66.11</v>
      </c>
      <c r="K9" s="11">
        <v>25.942</v>
      </c>
      <c r="L9" s="11">
        <v>16.268999999999998</v>
      </c>
      <c r="M9" s="11">
        <v>11.555999999999999</v>
      </c>
      <c r="N9" s="11">
        <v>42.427999999999997</v>
      </c>
      <c r="O9" s="11">
        <v>36.4</v>
      </c>
      <c r="P9" s="11">
        <v>27.088000000000001</v>
      </c>
      <c r="Q9" s="11">
        <v>35.506999999999998</v>
      </c>
      <c r="R9" s="11">
        <v>21.699000000000002</v>
      </c>
      <c r="S9" s="11">
        <v>102.93600000000001</v>
      </c>
      <c r="T9" s="11">
        <v>18.417000000000002</v>
      </c>
      <c r="U9" s="11">
        <v>24.102</v>
      </c>
      <c r="V9" s="11">
        <v>22.030999999999999</v>
      </c>
      <c r="W9" s="11">
        <v>65.736000000000004</v>
      </c>
      <c r="X9" s="11">
        <v>19.954000000000001</v>
      </c>
      <c r="Y9" s="11">
        <v>18.596</v>
      </c>
      <c r="Z9" s="11">
        <v>8.9830000000000005</v>
      </c>
      <c r="AA9" s="11">
        <v>18.643000000000001</v>
      </c>
      <c r="AB9" s="11">
        <v>15.708</v>
      </c>
      <c r="AC9" s="11">
        <v>19.428000000000001</v>
      </c>
      <c r="AD9" s="11">
        <v>24</v>
      </c>
      <c r="AE9" s="11">
        <v>25.048999999999999</v>
      </c>
      <c r="AF9" s="11">
        <v>18.864999999999998</v>
      </c>
      <c r="AG9" s="11">
        <v>17.952999999999999</v>
      </c>
      <c r="AH9" s="11">
        <v>18.427</v>
      </c>
      <c r="AI9" s="173">
        <v>39.847000000000001</v>
      </c>
      <c r="AJ9" s="173">
        <v>11.191000000000001</v>
      </c>
      <c r="AK9" s="173">
        <v>15.65</v>
      </c>
      <c r="AL9" s="173">
        <v>22.777000000000001</v>
      </c>
      <c r="AM9" s="173">
        <v>43.228999999999999</v>
      </c>
      <c r="AN9" s="173"/>
      <c r="AO9" s="173"/>
      <c r="AP9" s="173"/>
      <c r="AQ9" s="173"/>
      <c r="AR9" s="173"/>
      <c r="AS9" s="173"/>
      <c r="AT9" s="173"/>
      <c r="AU9" s="173"/>
      <c r="AV9" s="173"/>
      <c r="AW9" s="173"/>
      <c r="AX9" s="173"/>
      <c r="AY9" s="173"/>
    </row>
    <row r="10" spans="1:54" ht="15" x14ac:dyDescent="0.25">
      <c r="A10" s="228">
        <v>43313</v>
      </c>
      <c r="B10" s="115"/>
      <c r="C10" s="115"/>
      <c r="D10" s="116">
        <v>18</v>
      </c>
      <c r="E10" s="11">
        <v>19.654</v>
      </c>
      <c r="F10" s="11">
        <v>39.756</v>
      </c>
      <c r="G10" s="11">
        <v>22.32</v>
      </c>
      <c r="H10" s="11">
        <v>31.722000000000001</v>
      </c>
      <c r="I10" s="11">
        <v>17.02</v>
      </c>
      <c r="J10" s="11">
        <v>26.077000000000002</v>
      </c>
      <c r="K10" s="11">
        <v>22.172999999999998</v>
      </c>
      <c r="L10" s="11">
        <v>16.07</v>
      </c>
      <c r="M10" s="11">
        <v>13.510999999999999</v>
      </c>
      <c r="N10" s="11">
        <v>26.076000000000001</v>
      </c>
      <c r="O10" s="11">
        <v>14.555</v>
      </c>
      <c r="P10" s="11">
        <v>20.475000000000001</v>
      </c>
      <c r="Q10" s="11">
        <v>21.385000000000002</v>
      </c>
      <c r="R10" s="11">
        <v>12.053000000000001</v>
      </c>
      <c r="S10" s="11">
        <v>33.646999999999998</v>
      </c>
      <c r="T10" s="11">
        <v>10.548</v>
      </c>
      <c r="U10" s="11">
        <v>28.068000000000001</v>
      </c>
      <c r="V10" s="11">
        <v>12.321999999999999</v>
      </c>
      <c r="W10" s="11">
        <v>64.552999999999997</v>
      </c>
      <c r="X10" s="11">
        <v>14.413</v>
      </c>
      <c r="Y10" s="11">
        <v>20.02</v>
      </c>
      <c r="Z10" s="11">
        <v>6.4050000000000002</v>
      </c>
      <c r="AA10" s="11">
        <v>13.215</v>
      </c>
      <c r="AB10" s="11">
        <v>10.304</v>
      </c>
      <c r="AC10" s="11">
        <v>15.416</v>
      </c>
      <c r="AD10" s="11">
        <v>18.137</v>
      </c>
      <c r="AE10" s="11">
        <v>21.024000000000001</v>
      </c>
      <c r="AF10" s="11">
        <v>11.384</v>
      </c>
      <c r="AG10" s="11">
        <v>9.7240000000000002</v>
      </c>
      <c r="AH10" s="11">
        <v>18.082000000000001</v>
      </c>
      <c r="AI10" s="173">
        <v>16.440000000000001</v>
      </c>
      <c r="AJ10" s="173">
        <v>8.2870000000000008</v>
      </c>
      <c r="AK10" s="173">
        <v>18.774999999999999</v>
      </c>
      <c r="AL10" s="173">
        <v>14.577</v>
      </c>
      <c r="AM10" s="173">
        <v>18</v>
      </c>
      <c r="AN10" s="173"/>
      <c r="AO10" s="173"/>
      <c r="AP10" s="173"/>
      <c r="AQ10" s="173"/>
      <c r="AR10" s="173"/>
      <c r="AS10" s="173"/>
      <c r="AT10" s="173"/>
      <c r="AU10" s="173"/>
      <c r="AV10" s="173"/>
      <c r="AW10" s="173"/>
      <c r="AX10" s="173"/>
      <c r="AY10" s="173"/>
    </row>
    <row r="11" spans="1:54" ht="15" x14ac:dyDescent="0.25">
      <c r="A11" s="228">
        <v>43344</v>
      </c>
      <c r="B11" s="115"/>
      <c r="C11" s="115"/>
      <c r="D11" s="116">
        <v>16</v>
      </c>
      <c r="E11" s="11">
        <v>12.164</v>
      </c>
      <c r="F11" s="11">
        <v>47.707000000000001</v>
      </c>
      <c r="G11" s="11">
        <v>12.835000000000001</v>
      </c>
      <c r="H11" s="11">
        <v>21.361999999999998</v>
      </c>
      <c r="I11" s="11">
        <v>28.097000000000001</v>
      </c>
      <c r="J11" s="11">
        <v>35.621000000000002</v>
      </c>
      <c r="K11" s="11">
        <v>15.074</v>
      </c>
      <c r="L11" s="11">
        <v>14.526999999999999</v>
      </c>
      <c r="M11" s="11">
        <v>8.8640000000000008</v>
      </c>
      <c r="N11" s="11">
        <v>18.029</v>
      </c>
      <c r="O11" s="11">
        <v>28.587</v>
      </c>
      <c r="P11" s="11">
        <v>14.718</v>
      </c>
      <c r="Q11" s="11">
        <v>23.861999999999998</v>
      </c>
      <c r="R11" s="11">
        <v>20.914000000000001</v>
      </c>
      <c r="S11" s="11">
        <v>20.85</v>
      </c>
      <c r="T11" s="11">
        <v>11.427</v>
      </c>
      <c r="U11" s="11">
        <v>30.837</v>
      </c>
      <c r="V11" s="11">
        <v>12.087999999999999</v>
      </c>
      <c r="W11" s="11">
        <v>46.417000000000002</v>
      </c>
      <c r="X11" s="11">
        <v>14.566000000000001</v>
      </c>
      <c r="Y11" s="11">
        <v>11.253</v>
      </c>
      <c r="Z11" s="11">
        <v>16</v>
      </c>
      <c r="AA11" s="11">
        <v>22.263000000000002</v>
      </c>
      <c r="AB11" s="11">
        <v>18.835999999999999</v>
      </c>
      <c r="AC11" s="11">
        <v>9.4890000000000008</v>
      </c>
      <c r="AD11" s="11">
        <v>15.942</v>
      </c>
      <c r="AE11" s="11">
        <v>24.462</v>
      </c>
      <c r="AF11" s="11">
        <v>17.257000000000001</v>
      </c>
      <c r="AG11" s="11">
        <v>8.5380000000000003</v>
      </c>
      <c r="AH11" s="11">
        <v>9.99</v>
      </c>
      <c r="AI11" s="173">
        <v>13.727</v>
      </c>
      <c r="AJ11" s="173">
        <v>6.8970000000000002</v>
      </c>
      <c r="AK11" s="173">
        <v>30.675000000000001</v>
      </c>
      <c r="AL11" s="173">
        <v>20.568999999999999</v>
      </c>
      <c r="AM11" s="173">
        <v>13.170999999999999</v>
      </c>
      <c r="AN11" s="173"/>
      <c r="AO11" s="173"/>
      <c r="AP11" s="173"/>
      <c r="AQ11" s="173"/>
      <c r="AR11" s="173"/>
      <c r="AS11" s="173"/>
      <c r="AT11" s="173"/>
      <c r="AU11" s="173"/>
      <c r="AV11" s="173"/>
      <c r="AW11" s="173"/>
      <c r="AX11" s="173"/>
      <c r="AY11" s="173"/>
    </row>
    <row r="12" spans="1:54" ht="15" x14ac:dyDescent="0.25">
      <c r="A12" s="228">
        <v>43374</v>
      </c>
      <c r="B12" s="115"/>
      <c r="C12" s="115"/>
      <c r="D12" s="116">
        <v>18.62</v>
      </c>
      <c r="E12" s="11">
        <v>21.734000000000002</v>
      </c>
      <c r="F12" s="11">
        <v>26.152999999999999</v>
      </c>
      <c r="G12" s="11">
        <v>16.419</v>
      </c>
      <c r="H12" s="11">
        <v>17.863</v>
      </c>
      <c r="I12" s="11">
        <v>29.88</v>
      </c>
      <c r="J12" s="11">
        <v>35.853000000000002</v>
      </c>
      <c r="K12" s="11">
        <v>10.233000000000001</v>
      </c>
      <c r="L12" s="11">
        <v>13.993</v>
      </c>
      <c r="M12" s="11">
        <v>11.555999999999999</v>
      </c>
      <c r="N12" s="11">
        <v>25.786000000000001</v>
      </c>
      <c r="O12" s="11">
        <v>13.412000000000001</v>
      </c>
      <c r="P12" s="11">
        <v>10.199999999999999</v>
      </c>
      <c r="Q12" s="11">
        <v>14.715999999999999</v>
      </c>
      <c r="R12" s="11">
        <v>15.827</v>
      </c>
      <c r="S12" s="11">
        <v>19.968</v>
      </c>
      <c r="T12" s="11">
        <v>18.722999999999999</v>
      </c>
      <c r="U12" s="11">
        <v>29.428999999999998</v>
      </c>
      <c r="V12" s="11">
        <v>11.912000000000001</v>
      </c>
      <c r="W12" s="11">
        <v>18.706</v>
      </c>
      <c r="X12" s="11">
        <v>15.535</v>
      </c>
      <c r="Y12" s="11">
        <v>9.52</v>
      </c>
      <c r="Z12" s="11">
        <v>13.518000000000001</v>
      </c>
      <c r="AA12" s="11">
        <v>13.26</v>
      </c>
      <c r="AB12" s="11">
        <v>20.109000000000002</v>
      </c>
      <c r="AC12" s="11">
        <v>18.044</v>
      </c>
      <c r="AD12" s="11">
        <v>52.457999999999998</v>
      </c>
      <c r="AE12" s="11">
        <v>30.079000000000001</v>
      </c>
      <c r="AF12" s="11">
        <v>10.459</v>
      </c>
      <c r="AG12" s="11">
        <v>9.0350000000000001</v>
      </c>
      <c r="AH12" s="11">
        <v>12.82</v>
      </c>
      <c r="AI12" s="173">
        <v>19.209</v>
      </c>
      <c r="AJ12" s="173">
        <v>6.5270000000000001</v>
      </c>
      <c r="AK12" s="173">
        <v>23.457000000000001</v>
      </c>
      <c r="AL12" s="173">
        <v>25.71</v>
      </c>
      <c r="AM12" s="173">
        <v>9.8360000000000003</v>
      </c>
      <c r="AN12" s="173"/>
      <c r="AO12" s="173"/>
      <c r="AP12" s="173"/>
      <c r="AQ12" s="173"/>
      <c r="AR12" s="173"/>
      <c r="AS12" s="173"/>
      <c r="AT12" s="173"/>
      <c r="AU12" s="173"/>
      <c r="AV12" s="173"/>
      <c r="AW12" s="173"/>
      <c r="AX12" s="173"/>
      <c r="AY12" s="173"/>
    </row>
    <row r="13" spans="1:54" ht="15" x14ac:dyDescent="0.25">
      <c r="A13" s="228">
        <v>43405</v>
      </c>
      <c r="B13" s="115"/>
      <c r="C13" s="115"/>
      <c r="D13" s="116">
        <v>15.07</v>
      </c>
      <c r="E13" s="11">
        <v>12.753</v>
      </c>
      <c r="F13" s="11">
        <v>15.298999999999999</v>
      </c>
      <c r="G13" s="11">
        <v>10.125</v>
      </c>
      <c r="H13" s="11">
        <v>12.916</v>
      </c>
      <c r="I13" s="11">
        <v>16.969000000000001</v>
      </c>
      <c r="J13" s="11">
        <v>23.347999999999999</v>
      </c>
      <c r="K13" s="11">
        <v>13.837</v>
      </c>
      <c r="L13" s="11">
        <v>7.9720000000000004</v>
      </c>
      <c r="M13" s="11">
        <v>7.5970000000000004</v>
      </c>
      <c r="N13" s="11">
        <v>18.637</v>
      </c>
      <c r="O13" s="11">
        <v>10.848000000000001</v>
      </c>
      <c r="P13" s="11">
        <v>8.8130000000000006</v>
      </c>
      <c r="Q13" s="11">
        <v>11.289</v>
      </c>
      <c r="R13" s="11">
        <v>13.331</v>
      </c>
      <c r="S13" s="11">
        <v>12.766999999999999</v>
      </c>
      <c r="T13" s="11">
        <v>12.558</v>
      </c>
      <c r="U13" s="11">
        <v>14.824</v>
      </c>
      <c r="V13" s="11">
        <v>14.148999999999999</v>
      </c>
      <c r="W13" s="11">
        <v>12.103999999999999</v>
      </c>
      <c r="X13" s="11">
        <v>13.057</v>
      </c>
      <c r="Y13" s="11">
        <v>8.6999999999999993</v>
      </c>
      <c r="Z13" s="11">
        <v>8.6539999999999999</v>
      </c>
      <c r="AA13" s="11">
        <v>8.9749999999999996</v>
      </c>
      <c r="AB13" s="11">
        <v>15.3</v>
      </c>
      <c r="AC13" s="11">
        <v>10.888</v>
      </c>
      <c r="AD13" s="11">
        <v>19.632000000000001</v>
      </c>
      <c r="AE13" s="11">
        <v>14.403</v>
      </c>
      <c r="AF13" s="11">
        <v>8.5960000000000001</v>
      </c>
      <c r="AG13" s="11">
        <v>8.0079999999999991</v>
      </c>
      <c r="AH13" s="11">
        <v>9.77</v>
      </c>
      <c r="AI13" s="173">
        <v>13.997</v>
      </c>
      <c r="AJ13" s="173">
        <v>5.8170000000000002</v>
      </c>
      <c r="AK13" s="173">
        <v>12.946999999999999</v>
      </c>
      <c r="AL13" s="173">
        <v>14.404</v>
      </c>
      <c r="AM13" s="173">
        <v>8.7189999999999994</v>
      </c>
      <c r="AN13" s="173"/>
      <c r="AO13" s="173"/>
      <c r="AP13" s="173"/>
      <c r="AQ13" s="173"/>
      <c r="AR13" s="173"/>
      <c r="AS13" s="173"/>
      <c r="AT13" s="173"/>
      <c r="AU13" s="173"/>
      <c r="AV13" s="173"/>
      <c r="AW13" s="173"/>
      <c r="AX13" s="173"/>
      <c r="AY13" s="173"/>
    </row>
    <row r="14" spans="1:54" ht="15" x14ac:dyDescent="0.25">
      <c r="A14" s="228">
        <v>43435</v>
      </c>
      <c r="B14" s="115"/>
      <c r="C14" s="115"/>
      <c r="D14" s="116">
        <v>15.25</v>
      </c>
      <c r="E14" s="11">
        <v>9.5069999999999997</v>
      </c>
      <c r="F14" s="11">
        <v>12.311</v>
      </c>
      <c r="G14" s="11">
        <v>9.2430000000000003</v>
      </c>
      <c r="H14" s="11">
        <v>10.51</v>
      </c>
      <c r="I14" s="11">
        <v>12.912000000000001</v>
      </c>
      <c r="J14" s="11">
        <v>16.052</v>
      </c>
      <c r="K14" s="11">
        <v>10.009</v>
      </c>
      <c r="L14" s="11">
        <v>6.9569999999999999</v>
      </c>
      <c r="M14" s="11">
        <v>6.3159999999999998</v>
      </c>
      <c r="N14" s="11">
        <v>12.79</v>
      </c>
      <c r="O14" s="11">
        <v>9.5090000000000003</v>
      </c>
      <c r="P14" s="11">
        <v>8.0429999999999993</v>
      </c>
      <c r="Q14" s="11">
        <v>10.211</v>
      </c>
      <c r="R14" s="11">
        <v>11.16</v>
      </c>
      <c r="S14" s="11">
        <v>11.624000000000001</v>
      </c>
      <c r="T14" s="11">
        <v>10.884</v>
      </c>
      <c r="U14" s="11">
        <v>10.413</v>
      </c>
      <c r="V14" s="11">
        <v>12.54</v>
      </c>
      <c r="W14" s="11">
        <v>10.659000000000001</v>
      </c>
      <c r="X14" s="11">
        <v>10.125999999999999</v>
      </c>
      <c r="Y14" s="11">
        <v>7.8869999999999996</v>
      </c>
      <c r="Z14" s="11">
        <v>7.452</v>
      </c>
      <c r="AA14" s="11">
        <v>8.4890000000000008</v>
      </c>
      <c r="AB14" s="11">
        <v>10.368</v>
      </c>
      <c r="AC14" s="11">
        <v>8.1310000000000002</v>
      </c>
      <c r="AD14" s="11">
        <v>11.456</v>
      </c>
      <c r="AE14" s="11">
        <v>11.475</v>
      </c>
      <c r="AF14" s="11">
        <v>7.5570000000000004</v>
      </c>
      <c r="AG14" s="11">
        <v>6.782</v>
      </c>
      <c r="AH14" s="11">
        <v>8.0259999999999998</v>
      </c>
      <c r="AI14" s="173">
        <v>11.034000000000001</v>
      </c>
      <c r="AJ14" s="173">
        <v>5.5629999999999997</v>
      </c>
      <c r="AK14" s="173">
        <v>9.8849999999999998</v>
      </c>
      <c r="AL14" s="173">
        <v>9.7059999999999995</v>
      </c>
      <c r="AM14" s="173">
        <v>9.0830000000000002</v>
      </c>
      <c r="AN14" s="173"/>
      <c r="AO14" s="173"/>
      <c r="AP14" s="173"/>
      <c r="AQ14" s="173"/>
      <c r="AR14" s="173"/>
      <c r="AS14" s="173"/>
      <c r="AT14" s="173"/>
      <c r="AU14" s="173"/>
      <c r="AV14" s="173"/>
      <c r="AW14" s="173"/>
      <c r="AX14" s="173"/>
      <c r="AY14" s="173"/>
    </row>
    <row r="15" spans="1:54" ht="15" x14ac:dyDescent="0.25">
      <c r="A15" s="228">
        <v>43466</v>
      </c>
      <c r="B15" s="115"/>
      <c r="C15" s="115"/>
      <c r="D15" s="116">
        <v>13.58</v>
      </c>
      <c r="E15" s="11">
        <v>8.0500000000000007</v>
      </c>
      <c r="F15" s="11">
        <v>10.082000000000001</v>
      </c>
      <c r="G15" s="11">
        <v>8.7289999999999992</v>
      </c>
      <c r="H15" s="11">
        <v>10.102</v>
      </c>
      <c r="I15" s="11">
        <v>11.111000000000001</v>
      </c>
      <c r="J15" s="11">
        <v>12.227</v>
      </c>
      <c r="K15" s="11">
        <v>8.2669999999999995</v>
      </c>
      <c r="L15" s="11">
        <v>6.101</v>
      </c>
      <c r="M15" s="11">
        <v>5.6070000000000002</v>
      </c>
      <c r="N15" s="11">
        <v>10.039</v>
      </c>
      <c r="O15" s="11">
        <v>7.9859999999999998</v>
      </c>
      <c r="P15" s="11">
        <v>7.2519999999999998</v>
      </c>
      <c r="Q15" s="11">
        <v>9.33</v>
      </c>
      <c r="R15" s="11">
        <v>9.5730000000000004</v>
      </c>
      <c r="S15" s="11">
        <v>10.425000000000001</v>
      </c>
      <c r="T15" s="11">
        <v>8.5229999999999997</v>
      </c>
      <c r="U15" s="11">
        <v>8.9130000000000003</v>
      </c>
      <c r="V15" s="11">
        <v>9.1989999999999998</v>
      </c>
      <c r="W15" s="11">
        <v>9.6709999999999994</v>
      </c>
      <c r="X15" s="11">
        <v>8.8469999999999995</v>
      </c>
      <c r="Y15" s="11">
        <v>7.2359999999999998</v>
      </c>
      <c r="Z15" s="11">
        <v>6.8390000000000004</v>
      </c>
      <c r="AA15" s="11">
        <v>7.4539999999999997</v>
      </c>
      <c r="AB15" s="11">
        <v>11.093</v>
      </c>
      <c r="AC15" s="11">
        <v>7.3710000000000004</v>
      </c>
      <c r="AD15" s="11">
        <v>9.1929999999999996</v>
      </c>
      <c r="AE15" s="11">
        <v>9.4450000000000003</v>
      </c>
      <c r="AF15" s="11">
        <v>6.5579999999999998</v>
      </c>
      <c r="AG15" s="11">
        <v>6.1289999999999996</v>
      </c>
      <c r="AH15" s="11">
        <v>7.4130000000000003</v>
      </c>
      <c r="AI15" s="173">
        <v>10.037000000000001</v>
      </c>
      <c r="AJ15" s="173">
        <v>5.1479999999999997</v>
      </c>
      <c r="AK15" s="173">
        <v>8.2080000000000002</v>
      </c>
      <c r="AL15" s="173">
        <v>8.4390000000000001</v>
      </c>
      <c r="AM15" s="173">
        <v>8.5679999999999996</v>
      </c>
      <c r="AN15" s="173"/>
      <c r="AO15" s="173"/>
      <c r="AP15" s="173"/>
      <c r="AQ15" s="173"/>
      <c r="AR15" s="173"/>
      <c r="AS15" s="173"/>
      <c r="AT15" s="173"/>
      <c r="AU15" s="173"/>
      <c r="AV15" s="173"/>
      <c r="AW15" s="173"/>
      <c r="AX15" s="173"/>
      <c r="AY15" s="173"/>
    </row>
    <row r="16" spans="1:54" ht="15" x14ac:dyDescent="0.25">
      <c r="A16" s="228">
        <v>43497</v>
      </c>
      <c r="B16" s="115"/>
      <c r="C16" s="115"/>
      <c r="D16" s="116">
        <v>12.38</v>
      </c>
      <c r="E16" s="11">
        <v>6.633</v>
      </c>
      <c r="F16" s="11">
        <v>8.24</v>
      </c>
      <c r="G16" s="11">
        <v>7.1310000000000002</v>
      </c>
      <c r="H16" s="11">
        <v>7.6710000000000003</v>
      </c>
      <c r="I16" s="11">
        <v>10.875</v>
      </c>
      <c r="J16" s="11">
        <v>15.805</v>
      </c>
      <c r="K16" s="11">
        <v>6.8019999999999996</v>
      </c>
      <c r="L16" s="11">
        <v>5.0119999999999996</v>
      </c>
      <c r="M16" s="11">
        <v>4.66</v>
      </c>
      <c r="N16" s="11">
        <v>8.8940000000000001</v>
      </c>
      <c r="O16" s="11">
        <v>6.8070000000000004</v>
      </c>
      <c r="P16" s="11">
        <v>6.0590000000000002</v>
      </c>
      <c r="Q16" s="11">
        <v>7.9349999999999996</v>
      </c>
      <c r="R16" s="11">
        <v>10.172000000000001</v>
      </c>
      <c r="S16" s="11">
        <v>11.436999999999999</v>
      </c>
      <c r="T16" s="11">
        <v>6.63</v>
      </c>
      <c r="U16" s="11">
        <v>7.4</v>
      </c>
      <c r="V16" s="11">
        <v>8.5030000000000001</v>
      </c>
      <c r="W16" s="11">
        <v>8.6929999999999996</v>
      </c>
      <c r="X16" s="11">
        <v>7.1239999999999997</v>
      </c>
      <c r="Y16" s="11">
        <v>6.1139999999999999</v>
      </c>
      <c r="Z16" s="11">
        <v>6.5609999999999999</v>
      </c>
      <c r="AA16" s="11">
        <v>6.093</v>
      </c>
      <c r="AB16" s="11">
        <v>9.3759999999999994</v>
      </c>
      <c r="AC16" s="11">
        <v>6.3929999999999998</v>
      </c>
      <c r="AD16" s="11">
        <v>9.3710000000000004</v>
      </c>
      <c r="AE16" s="11">
        <v>7.1829999999999998</v>
      </c>
      <c r="AF16" s="11">
        <v>6.2610000000000001</v>
      </c>
      <c r="AG16" s="11">
        <v>5.1230000000000002</v>
      </c>
      <c r="AH16" s="11">
        <v>5.8579999999999997</v>
      </c>
      <c r="AI16" s="173">
        <v>7.9809999999999999</v>
      </c>
      <c r="AJ16" s="173">
        <v>4.3220000000000001</v>
      </c>
      <c r="AK16" s="173">
        <v>8.3780000000000001</v>
      </c>
      <c r="AL16" s="173">
        <v>10.997</v>
      </c>
      <c r="AM16" s="173">
        <v>7.2759999999999998</v>
      </c>
      <c r="AN16" s="173"/>
      <c r="AO16" s="173"/>
      <c r="AP16" s="173"/>
      <c r="AQ16" s="173"/>
      <c r="AR16" s="173"/>
      <c r="AS16" s="173"/>
      <c r="AT16" s="173"/>
      <c r="AU16" s="173"/>
      <c r="AV16" s="173"/>
      <c r="AW16" s="173"/>
      <c r="AX16" s="173"/>
      <c r="AY16" s="173"/>
    </row>
    <row r="17" spans="1:51" ht="15" x14ac:dyDescent="0.25">
      <c r="A17" s="228">
        <v>43525</v>
      </c>
      <c r="B17" s="115"/>
      <c r="C17" s="115"/>
      <c r="D17" s="116">
        <v>22.1</v>
      </c>
      <c r="E17" s="11">
        <v>8.7059999999999995</v>
      </c>
      <c r="F17" s="11">
        <v>11.727</v>
      </c>
      <c r="G17" s="11">
        <v>10.048</v>
      </c>
      <c r="H17" s="11">
        <v>15.786</v>
      </c>
      <c r="I17" s="11">
        <v>25.797999999999998</v>
      </c>
      <c r="J17" s="11">
        <v>25.884</v>
      </c>
      <c r="K17" s="11">
        <v>11.37</v>
      </c>
      <c r="L17" s="11">
        <v>14.374000000000001</v>
      </c>
      <c r="M17" s="11">
        <v>9.4510000000000005</v>
      </c>
      <c r="N17" s="11">
        <v>10.472</v>
      </c>
      <c r="O17" s="11">
        <v>12.523999999999999</v>
      </c>
      <c r="P17" s="11">
        <v>11.788</v>
      </c>
      <c r="Q17" s="11">
        <v>15.741</v>
      </c>
      <c r="R17" s="11">
        <v>30.07</v>
      </c>
      <c r="S17" s="11">
        <v>15.394</v>
      </c>
      <c r="T17" s="11">
        <v>26.638999999999999</v>
      </c>
      <c r="U17" s="11">
        <v>13.458</v>
      </c>
      <c r="V17" s="11">
        <v>13.803000000000001</v>
      </c>
      <c r="W17" s="11">
        <v>12.57</v>
      </c>
      <c r="X17" s="11">
        <v>12.291</v>
      </c>
      <c r="Y17" s="11">
        <v>8.2889999999999997</v>
      </c>
      <c r="Z17" s="11">
        <v>11.209</v>
      </c>
      <c r="AA17" s="11">
        <v>18.789000000000001</v>
      </c>
      <c r="AB17" s="11">
        <v>20.712</v>
      </c>
      <c r="AC17" s="11">
        <v>9.8629999999999995</v>
      </c>
      <c r="AD17" s="11">
        <v>29.731000000000002</v>
      </c>
      <c r="AE17" s="11">
        <v>9.968</v>
      </c>
      <c r="AF17" s="11">
        <v>14.706</v>
      </c>
      <c r="AG17" s="11">
        <v>5.5919999999999996</v>
      </c>
      <c r="AH17" s="11">
        <v>11.58</v>
      </c>
      <c r="AI17" s="173">
        <v>18.029</v>
      </c>
      <c r="AJ17" s="173">
        <v>7.3630000000000004</v>
      </c>
      <c r="AK17" s="173">
        <v>12.824</v>
      </c>
      <c r="AL17" s="173">
        <v>18.545999999999999</v>
      </c>
      <c r="AM17" s="173">
        <v>9.6359999999999992</v>
      </c>
      <c r="AN17" s="173"/>
      <c r="AO17" s="173"/>
      <c r="AP17" s="173"/>
      <c r="AQ17" s="173"/>
      <c r="AR17" s="173"/>
      <c r="AS17" s="173"/>
      <c r="AT17" s="173"/>
      <c r="AU17" s="173"/>
      <c r="AV17" s="173"/>
      <c r="AW17" s="173"/>
      <c r="AX17" s="173"/>
      <c r="AY17" s="173"/>
    </row>
    <row r="18" spans="1:51" ht="15" x14ac:dyDescent="0.25">
      <c r="A18" s="228">
        <v>43556</v>
      </c>
      <c r="B18" s="115"/>
      <c r="C18" s="115"/>
      <c r="D18" s="116">
        <v>52.61</v>
      </c>
      <c r="E18" s="11">
        <v>20.123999999999999</v>
      </c>
      <c r="F18" s="11">
        <v>23.405999999999999</v>
      </c>
      <c r="G18" s="11">
        <v>25.234999999999999</v>
      </c>
      <c r="H18" s="11">
        <v>74.707999999999998</v>
      </c>
      <c r="I18" s="11">
        <v>77.451999999999998</v>
      </c>
      <c r="J18" s="11">
        <v>90.361000000000004</v>
      </c>
      <c r="K18" s="11">
        <v>25.33</v>
      </c>
      <c r="L18" s="11">
        <v>56.122999999999998</v>
      </c>
      <c r="M18" s="11">
        <v>25.041</v>
      </c>
      <c r="N18" s="11">
        <v>30.495999999999999</v>
      </c>
      <c r="O18" s="11">
        <v>54.537999999999997</v>
      </c>
      <c r="P18" s="11">
        <v>51.652999999999999</v>
      </c>
      <c r="Q18" s="11">
        <v>37.067</v>
      </c>
      <c r="R18" s="11">
        <v>45.463999999999999</v>
      </c>
      <c r="S18" s="11">
        <v>32.588999999999999</v>
      </c>
      <c r="T18" s="11">
        <v>60.433</v>
      </c>
      <c r="U18" s="11">
        <v>33.71</v>
      </c>
      <c r="V18" s="11">
        <v>23.157</v>
      </c>
      <c r="W18" s="11">
        <v>46.405000000000001</v>
      </c>
      <c r="X18" s="11">
        <v>45.588999999999999</v>
      </c>
      <c r="Y18" s="11">
        <v>18.035</v>
      </c>
      <c r="Z18" s="11">
        <v>20.280999999999999</v>
      </c>
      <c r="AA18" s="11">
        <v>62.417000000000002</v>
      </c>
      <c r="AB18" s="11">
        <v>78.694000000000003</v>
      </c>
      <c r="AC18" s="11">
        <v>33.340000000000003</v>
      </c>
      <c r="AD18" s="11">
        <v>54.061</v>
      </c>
      <c r="AE18" s="11">
        <v>37.462000000000003</v>
      </c>
      <c r="AF18" s="11">
        <v>23.872</v>
      </c>
      <c r="AG18" s="11">
        <v>24.651</v>
      </c>
      <c r="AH18" s="11">
        <v>25.251999999999999</v>
      </c>
      <c r="AI18" s="173">
        <v>46.057000000000002</v>
      </c>
      <c r="AJ18" s="173">
        <v>19.873000000000001</v>
      </c>
      <c r="AK18" s="173">
        <v>33.430999999999997</v>
      </c>
      <c r="AL18" s="173">
        <v>26.402999999999999</v>
      </c>
      <c r="AM18" s="173">
        <v>22.797000000000001</v>
      </c>
      <c r="AN18" s="173"/>
      <c r="AO18" s="173"/>
      <c r="AP18" s="173"/>
      <c r="AQ18" s="173"/>
      <c r="AR18" s="173"/>
      <c r="AS18" s="173"/>
      <c r="AT18" s="173"/>
      <c r="AU18" s="173"/>
      <c r="AV18" s="173"/>
      <c r="AW18" s="173"/>
      <c r="AX18" s="173"/>
      <c r="AY18" s="173"/>
    </row>
    <row r="19" spans="1:51" ht="15" x14ac:dyDescent="0.25">
      <c r="A19" s="228">
        <v>43586</v>
      </c>
      <c r="B19" s="115"/>
      <c r="C19" s="115"/>
      <c r="D19" s="116">
        <v>146.12</v>
      </c>
      <c r="E19" s="11">
        <v>123.27500000000001</v>
      </c>
      <c r="F19" s="11">
        <v>114.767</v>
      </c>
      <c r="G19" s="11">
        <v>183.71600000000001</v>
      </c>
      <c r="H19" s="11">
        <v>203.595</v>
      </c>
      <c r="I19" s="11">
        <v>171.55799999999999</v>
      </c>
      <c r="J19" s="11">
        <v>195.74600000000001</v>
      </c>
      <c r="K19" s="11">
        <v>75.739000000000004</v>
      </c>
      <c r="L19" s="11">
        <v>107.673</v>
      </c>
      <c r="M19" s="11">
        <v>62.558999999999997</v>
      </c>
      <c r="N19" s="11">
        <v>96.602000000000004</v>
      </c>
      <c r="O19" s="11">
        <v>130.673</v>
      </c>
      <c r="P19" s="11">
        <v>200.75399999999999</v>
      </c>
      <c r="Q19" s="11">
        <v>135.98400000000001</v>
      </c>
      <c r="R19" s="11">
        <v>130.483</v>
      </c>
      <c r="S19" s="11">
        <v>134.4</v>
      </c>
      <c r="T19" s="11">
        <v>184.60499999999999</v>
      </c>
      <c r="U19" s="11">
        <v>130.33699999999999</v>
      </c>
      <c r="V19" s="11">
        <v>130.55000000000001</v>
      </c>
      <c r="W19" s="11">
        <v>120.036</v>
      </c>
      <c r="X19" s="11">
        <v>185.935</v>
      </c>
      <c r="Y19" s="11">
        <v>38.249000000000002</v>
      </c>
      <c r="Z19" s="11">
        <v>76.438000000000002</v>
      </c>
      <c r="AA19" s="11">
        <v>142.85599999999999</v>
      </c>
      <c r="AB19" s="11">
        <v>196.256</v>
      </c>
      <c r="AC19" s="11">
        <v>94.53</v>
      </c>
      <c r="AD19" s="11">
        <v>146.63399999999999</v>
      </c>
      <c r="AE19" s="11">
        <v>160.017</v>
      </c>
      <c r="AF19" s="11">
        <v>149.88999999999999</v>
      </c>
      <c r="AG19" s="11">
        <v>65.230999999999995</v>
      </c>
      <c r="AH19" s="11">
        <v>103.139</v>
      </c>
      <c r="AI19" s="173">
        <v>91.334999999999994</v>
      </c>
      <c r="AJ19" s="173">
        <v>39.552999999999997</v>
      </c>
      <c r="AK19" s="173">
        <v>115.36</v>
      </c>
      <c r="AL19" s="173">
        <v>87.573999999999998</v>
      </c>
      <c r="AM19" s="173">
        <v>65.188000000000002</v>
      </c>
      <c r="AN19" s="173"/>
      <c r="AO19" s="173"/>
      <c r="AP19" s="173"/>
      <c r="AQ19" s="173"/>
      <c r="AR19" s="173"/>
      <c r="AS19" s="173"/>
      <c r="AT19" s="173"/>
      <c r="AU19" s="173"/>
      <c r="AV19" s="173"/>
      <c r="AW19" s="173"/>
      <c r="AX19" s="173"/>
      <c r="AY19" s="173"/>
    </row>
    <row r="20" spans="1:51" ht="15" x14ac:dyDescent="0.25">
      <c r="A20" s="228">
        <v>43617</v>
      </c>
      <c r="B20" s="115"/>
      <c r="C20" s="115"/>
      <c r="D20" s="116">
        <v>151.61000000000001</v>
      </c>
      <c r="E20" s="11">
        <v>186.381</v>
      </c>
      <c r="F20" s="11">
        <v>234.233</v>
      </c>
      <c r="G20" s="11">
        <v>228.43100000000001</v>
      </c>
      <c r="H20" s="11">
        <v>250.12100000000001</v>
      </c>
      <c r="I20" s="11">
        <v>235.08</v>
      </c>
      <c r="J20" s="11">
        <v>184.405</v>
      </c>
      <c r="K20" s="11">
        <v>130.548</v>
      </c>
      <c r="L20" s="11">
        <v>86.453999999999994</v>
      </c>
      <c r="M20" s="11">
        <v>91.516000000000005</v>
      </c>
      <c r="N20" s="11">
        <v>171.42699999999999</v>
      </c>
      <c r="O20" s="11">
        <v>108.248</v>
      </c>
      <c r="P20" s="11">
        <v>224.98</v>
      </c>
      <c r="Q20" s="11">
        <v>122.312</v>
      </c>
      <c r="R20" s="11">
        <v>245.60599999999999</v>
      </c>
      <c r="S20" s="11">
        <v>92.51</v>
      </c>
      <c r="T20" s="11">
        <v>252.88399999999999</v>
      </c>
      <c r="U20" s="11">
        <v>117.849</v>
      </c>
      <c r="V20" s="11">
        <v>193.51599999999999</v>
      </c>
      <c r="W20" s="11">
        <v>71.656000000000006</v>
      </c>
      <c r="X20" s="11">
        <v>120.502</v>
      </c>
      <c r="Y20" s="11">
        <v>26.129000000000001</v>
      </c>
      <c r="Z20" s="11">
        <v>81.325999999999993</v>
      </c>
      <c r="AA20" s="11">
        <v>92.301000000000002</v>
      </c>
      <c r="AB20" s="11">
        <v>217.98599999999999</v>
      </c>
      <c r="AC20" s="11">
        <v>72.281999999999996</v>
      </c>
      <c r="AD20" s="11">
        <v>126.663</v>
      </c>
      <c r="AE20" s="11">
        <v>218.16</v>
      </c>
      <c r="AF20" s="11">
        <v>113.396</v>
      </c>
      <c r="AG20" s="11">
        <v>111.646</v>
      </c>
      <c r="AH20" s="11">
        <v>218.172</v>
      </c>
      <c r="AI20" s="173">
        <v>50.378999999999998</v>
      </c>
      <c r="AJ20" s="173">
        <v>39.655999999999999</v>
      </c>
      <c r="AK20" s="173">
        <v>159.45699999999999</v>
      </c>
      <c r="AL20" s="173">
        <v>196.762</v>
      </c>
      <c r="AM20" s="173">
        <v>90.519000000000005</v>
      </c>
      <c r="AN20" s="173"/>
      <c r="AO20" s="173"/>
      <c r="AP20" s="173"/>
      <c r="AQ20" s="173"/>
      <c r="AR20" s="173"/>
      <c r="AS20" s="173"/>
      <c r="AT20" s="173"/>
      <c r="AU20" s="173"/>
      <c r="AV20" s="173"/>
      <c r="AW20" s="173"/>
      <c r="AX20" s="173"/>
      <c r="AY20" s="173"/>
    </row>
    <row r="21" spans="1:51" ht="15" x14ac:dyDescent="0.25">
      <c r="A21" s="228">
        <v>43647</v>
      </c>
      <c r="B21" s="115"/>
      <c r="C21" s="115"/>
      <c r="D21" s="116">
        <v>67.39</v>
      </c>
      <c r="E21" s="11">
        <v>106.44</v>
      </c>
      <c r="F21" s="11">
        <v>140.51</v>
      </c>
      <c r="G21" s="11">
        <v>107.244</v>
      </c>
      <c r="H21" s="11">
        <v>90.801000000000002</v>
      </c>
      <c r="I21" s="11">
        <v>138.565</v>
      </c>
      <c r="J21" s="11">
        <v>75.076999999999998</v>
      </c>
      <c r="K21" s="11">
        <v>53.121000000000002</v>
      </c>
      <c r="L21" s="11">
        <v>35.14</v>
      </c>
      <c r="M21" s="11">
        <v>44.325000000000003</v>
      </c>
      <c r="N21" s="11">
        <v>91.872</v>
      </c>
      <c r="O21" s="11">
        <v>52.058</v>
      </c>
      <c r="P21" s="11">
        <v>87.863</v>
      </c>
      <c r="Q21" s="11">
        <v>36.822000000000003</v>
      </c>
      <c r="R21" s="11">
        <v>178.471</v>
      </c>
      <c r="S21" s="11">
        <v>37.432000000000002</v>
      </c>
      <c r="T21" s="11">
        <v>78.551000000000002</v>
      </c>
      <c r="U21" s="11">
        <v>60.011000000000003</v>
      </c>
      <c r="V21" s="11">
        <v>131.095</v>
      </c>
      <c r="W21" s="11">
        <v>23.84</v>
      </c>
      <c r="X21" s="11">
        <v>40.161999999999999</v>
      </c>
      <c r="Y21" s="11">
        <v>10.782999999999999</v>
      </c>
      <c r="Z21" s="11">
        <v>25.609000000000002</v>
      </c>
      <c r="AA21" s="11">
        <v>35.368000000000002</v>
      </c>
      <c r="AB21" s="11">
        <v>92.462999999999994</v>
      </c>
      <c r="AC21" s="11">
        <v>32.427999999999997</v>
      </c>
      <c r="AD21" s="11">
        <v>49.68</v>
      </c>
      <c r="AE21" s="11">
        <v>67.581000000000003</v>
      </c>
      <c r="AF21" s="11">
        <v>47.386000000000003</v>
      </c>
      <c r="AG21" s="11">
        <v>38.982999999999997</v>
      </c>
      <c r="AH21" s="11">
        <v>96.474000000000004</v>
      </c>
      <c r="AI21" s="173">
        <v>19.5</v>
      </c>
      <c r="AJ21" s="173">
        <v>18.143000000000001</v>
      </c>
      <c r="AK21" s="173">
        <v>47.048999999999999</v>
      </c>
      <c r="AL21" s="173">
        <v>75.61</v>
      </c>
      <c r="AM21" s="173">
        <v>46.57</v>
      </c>
      <c r="AN21" s="173"/>
      <c r="AO21" s="173"/>
      <c r="AP21" s="173"/>
      <c r="AQ21" s="173"/>
      <c r="AR21" s="173"/>
      <c r="AS21" s="173"/>
      <c r="AT21" s="173"/>
      <c r="AU21" s="173"/>
      <c r="AV21" s="173"/>
      <c r="AW21" s="173"/>
      <c r="AX21" s="173"/>
      <c r="AY21" s="173"/>
    </row>
    <row r="22" spans="1:51" ht="15" x14ac:dyDescent="0.25">
      <c r="A22" s="228">
        <v>43678</v>
      </c>
      <c r="B22" s="115"/>
      <c r="C22" s="115"/>
      <c r="D22" s="116">
        <v>38.630000000000003</v>
      </c>
      <c r="E22" s="11">
        <v>75.524000000000001</v>
      </c>
      <c r="F22" s="11">
        <v>45.302999999999997</v>
      </c>
      <c r="G22" s="11">
        <v>63.781999999999996</v>
      </c>
      <c r="H22" s="11">
        <v>36.668999999999997</v>
      </c>
      <c r="I22" s="11">
        <v>45.006</v>
      </c>
      <c r="J22" s="11">
        <v>45.802</v>
      </c>
      <c r="K22" s="11">
        <v>31.22</v>
      </c>
      <c r="L22" s="11">
        <v>27.521000000000001</v>
      </c>
      <c r="M22" s="11">
        <v>27.978999999999999</v>
      </c>
      <c r="N22" s="11">
        <v>30.648</v>
      </c>
      <c r="O22" s="11">
        <v>36.712000000000003</v>
      </c>
      <c r="P22" s="11">
        <v>38.045000000000002</v>
      </c>
      <c r="Q22" s="11">
        <v>18.934999999999999</v>
      </c>
      <c r="R22" s="11">
        <v>56.914000000000001</v>
      </c>
      <c r="S22" s="11">
        <v>18.992999999999999</v>
      </c>
      <c r="T22" s="11">
        <v>68.570999999999998</v>
      </c>
      <c r="U22" s="11">
        <v>25.254999999999999</v>
      </c>
      <c r="V22" s="11">
        <v>89.253</v>
      </c>
      <c r="W22" s="11">
        <v>18.789000000000001</v>
      </c>
      <c r="X22" s="11">
        <v>33.494</v>
      </c>
      <c r="Y22" s="11">
        <v>7.4969999999999999</v>
      </c>
      <c r="Z22" s="11">
        <v>17.448</v>
      </c>
      <c r="AA22" s="11">
        <v>19.896999999999998</v>
      </c>
      <c r="AB22" s="11">
        <v>41.164999999999999</v>
      </c>
      <c r="AC22" s="11">
        <v>24.513000000000002</v>
      </c>
      <c r="AD22" s="11">
        <v>39.700000000000003</v>
      </c>
      <c r="AE22" s="11">
        <v>30.577000000000002</v>
      </c>
      <c r="AF22" s="11">
        <v>19.8</v>
      </c>
      <c r="AG22" s="11">
        <v>29.17</v>
      </c>
      <c r="AH22" s="11">
        <v>30.558</v>
      </c>
      <c r="AI22" s="173">
        <v>13.728</v>
      </c>
      <c r="AJ22" s="173">
        <v>21.425000000000001</v>
      </c>
      <c r="AK22" s="173">
        <v>25.838999999999999</v>
      </c>
      <c r="AL22" s="173">
        <v>28.334</v>
      </c>
      <c r="AM22" s="173">
        <v>23.611999999999998</v>
      </c>
      <c r="AN22" s="173"/>
      <c r="AO22" s="173"/>
      <c r="AP22" s="173"/>
      <c r="AQ22" s="173"/>
      <c r="AR22" s="173"/>
      <c r="AS22" s="173"/>
      <c r="AT22" s="173"/>
      <c r="AU22" s="173"/>
      <c r="AV22" s="173"/>
      <c r="AW22" s="173"/>
      <c r="AX22" s="173"/>
      <c r="AY22" s="173"/>
    </row>
    <row r="23" spans="1:51" ht="15" x14ac:dyDescent="0.25">
      <c r="A23" s="228">
        <v>43709</v>
      </c>
      <c r="B23" s="115"/>
      <c r="C23" s="115"/>
      <c r="D23" s="116">
        <v>32.4</v>
      </c>
      <c r="E23" s="11">
        <v>68.887</v>
      </c>
      <c r="F23" s="11">
        <v>22.99</v>
      </c>
      <c r="G23" s="11">
        <v>35.896000000000001</v>
      </c>
      <c r="H23" s="11">
        <v>43.783999999999999</v>
      </c>
      <c r="I23" s="11">
        <v>47.99</v>
      </c>
      <c r="J23" s="11">
        <v>30.904</v>
      </c>
      <c r="K23" s="11">
        <v>22.988</v>
      </c>
      <c r="L23" s="11">
        <v>16.16</v>
      </c>
      <c r="M23" s="11">
        <v>17.936</v>
      </c>
      <c r="N23" s="11">
        <v>42.231999999999999</v>
      </c>
      <c r="O23" s="11">
        <v>24.388999999999999</v>
      </c>
      <c r="P23" s="11">
        <v>39.802</v>
      </c>
      <c r="Q23" s="11">
        <v>26.981999999999999</v>
      </c>
      <c r="R23" s="11">
        <v>31.248999999999999</v>
      </c>
      <c r="S23" s="11">
        <v>17.079999999999998</v>
      </c>
      <c r="T23" s="11">
        <v>57.561999999999998</v>
      </c>
      <c r="U23" s="11">
        <v>19.829999999999998</v>
      </c>
      <c r="V23" s="11">
        <v>58.683</v>
      </c>
      <c r="W23" s="11">
        <v>17.861999999999998</v>
      </c>
      <c r="X23" s="11">
        <v>18.134</v>
      </c>
      <c r="Y23" s="11">
        <v>17.506</v>
      </c>
      <c r="Z23" s="11">
        <v>26.268999999999998</v>
      </c>
      <c r="AA23" s="11">
        <v>29.350999999999999</v>
      </c>
      <c r="AB23" s="11">
        <v>21.806000000000001</v>
      </c>
      <c r="AC23" s="11">
        <v>20.498000000000001</v>
      </c>
      <c r="AD23" s="11">
        <v>36.323</v>
      </c>
      <c r="AE23" s="11">
        <v>32.923999999999999</v>
      </c>
      <c r="AF23" s="11">
        <v>14.295999999999999</v>
      </c>
      <c r="AG23" s="11">
        <v>14.737</v>
      </c>
      <c r="AH23" s="11">
        <v>20.777999999999999</v>
      </c>
      <c r="AI23" s="173">
        <v>10.535</v>
      </c>
      <c r="AJ23" s="173">
        <v>34.223999999999997</v>
      </c>
      <c r="AK23" s="173">
        <v>31.613</v>
      </c>
      <c r="AL23" s="173">
        <v>17.835000000000001</v>
      </c>
      <c r="AM23" s="173">
        <v>13.154</v>
      </c>
      <c r="AN23" s="173"/>
      <c r="AO23" s="173"/>
      <c r="AP23" s="173"/>
      <c r="AQ23" s="173"/>
      <c r="AR23" s="173"/>
      <c r="AS23" s="173"/>
      <c r="AT23" s="173"/>
      <c r="AU23" s="173"/>
      <c r="AV23" s="173"/>
      <c r="AW23" s="173"/>
      <c r="AX23" s="173"/>
      <c r="AY23" s="173"/>
    </row>
    <row r="24" spans="1:51" ht="15" x14ac:dyDescent="0.25">
      <c r="A24" s="228">
        <v>43739</v>
      </c>
      <c r="B24" s="115"/>
      <c r="C24" s="115"/>
      <c r="D24" s="116">
        <v>28.11</v>
      </c>
      <c r="E24" s="11">
        <v>35.270000000000003</v>
      </c>
      <c r="F24" s="11">
        <v>25.239000000000001</v>
      </c>
      <c r="G24" s="11">
        <v>29.052</v>
      </c>
      <c r="H24" s="11">
        <v>45.793999999999997</v>
      </c>
      <c r="I24" s="11">
        <v>49.106000000000002</v>
      </c>
      <c r="J24" s="11">
        <v>20.166</v>
      </c>
      <c r="K24" s="11">
        <v>22.082000000000001</v>
      </c>
      <c r="L24" s="11">
        <v>18.584</v>
      </c>
      <c r="M24" s="11">
        <v>25.273</v>
      </c>
      <c r="N24" s="11">
        <v>20.379000000000001</v>
      </c>
      <c r="O24" s="11">
        <v>16.116</v>
      </c>
      <c r="P24" s="11">
        <v>23.210999999999999</v>
      </c>
      <c r="Q24" s="11">
        <v>19.748999999999999</v>
      </c>
      <c r="R24" s="11">
        <v>28.048999999999999</v>
      </c>
      <c r="S24" s="11">
        <v>24.631</v>
      </c>
      <c r="T24" s="11">
        <v>50.003</v>
      </c>
      <c r="U24" s="11">
        <v>18.288</v>
      </c>
      <c r="V24" s="11">
        <v>24.251000000000001</v>
      </c>
      <c r="W24" s="11">
        <v>18.533999999999999</v>
      </c>
      <c r="X24" s="11">
        <v>15.084</v>
      </c>
      <c r="Y24" s="11">
        <v>14.144</v>
      </c>
      <c r="Z24" s="11">
        <v>14.946</v>
      </c>
      <c r="AA24" s="11">
        <v>28.446999999999999</v>
      </c>
      <c r="AB24" s="11">
        <v>33.029000000000003</v>
      </c>
      <c r="AC24" s="11">
        <v>64.016000000000005</v>
      </c>
      <c r="AD24" s="11">
        <v>39.597000000000001</v>
      </c>
      <c r="AE24" s="11">
        <v>20.655000000000001</v>
      </c>
      <c r="AF24" s="11">
        <v>13.977</v>
      </c>
      <c r="AG24" s="11">
        <v>17.757000000000001</v>
      </c>
      <c r="AH24" s="11">
        <v>25.538</v>
      </c>
      <c r="AI24" s="173">
        <v>9.7490000000000006</v>
      </c>
      <c r="AJ24" s="173">
        <v>26.771999999999998</v>
      </c>
      <c r="AK24" s="173">
        <v>41.152999999999999</v>
      </c>
      <c r="AL24" s="173">
        <v>12.922000000000001</v>
      </c>
      <c r="AM24" s="173">
        <v>22.568000000000001</v>
      </c>
      <c r="AN24" s="173"/>
      <c r="AO24" s="173"/>
      <c r="AP24" s="173"/>
      <c r="AQ24" s="173"/>
      <c r="AR24" s="173"/>
      <c r="AS24" s="173"/>
      <c r="AT24" s="173"/>
      <c r="AU24" s="173"/>
      <c r="AV24" s="173"/>
      <c r="AW24" s="173"/>
      <c r="AX24" s="173"/>
      <c r="AY24" s="173"/>
    </row>
    <row r="25" spans="1:51" ht="15" x14ac:dyDescent="0.25">
      <c r="A25" s="228">
        <v>43770</v>
      </c>
      <c r="B25" s="115"/>
      <c r="C25" s="115"/>
      <c r="D25" s="116">
        <v>18.13</v>
      </c>
      <c r="E25" s="11">
        <v>21.556999999999999</v>
      </c>
      <c r="F25" s="11">
        <v>16.582999999999998</v>
      </c>
      <c r="G25" s="11">
        <v>21.385000000000002</v>
      </c>
      <c r="H25" s="11">
        <v>25.977</v>
      </c>
      <c r="I25" s="11">
        <v>32.51</v>
      </c>
      <c r="J25" s="11">
        <v>23.451000000000001</v>
      </c>
      <c r="K25" s="11">
        <v>14.271000000000001</v>
      </c>
      <c r="L25" s="11">
        <v>12.502000000000001</v>
      </c>
      <c r="M25" s="11">
        <v>18.161999999999999</v>
      </c>
      <c r="N25" s="11">
        <v>16.158999999999999</v>
      </c>
      <c r="O25" s="11">
        <v>13.59</v>
      </c>
      <c r="P25" s="11">
        <v>18.055</v>
      </c>
      <c r="Q25" s="11">
        <v>16.495999999999999</v>
      </c>
      <c r="R25" s="11">
        <v>18.628</v>
      </c>
      <c r="S25" s="11">
        <v>16.478000000000002</v>
      </c>
      <c r="T25" s="11">
        <v>25.221</v>
      </c>
      <c r="U25" s="11">
        <v>19.821999999999999</v>
      </c>
      <c r="V25" s="11">
        <v>16.369</v>
      </c>
      <c r="W25" s="11">
        <v>15.372</v>
      </c>
      <c r="X25" s="11">
        <v>13.738</v>
      </c>
      <c r="Y25" s="11">
        <v>8.9870000000000001</v>
      </c>
      <c r="Z25" s="11">
        <v>10.122999999999999</v>
      </c>
      <c r="AA25" s="11">
        <v>21.167000000000002</v>
      </c>
      <c r="AB25" s="11">
        <v>20.468</v>
      </c>
      <c r="AC25" s="11">
        <v>23.01</v>
      </c>
      <c r="AD25" s="11">
        <v>19.251999999999999</v>
      </c>
      <c r="AE25" s="11">
        <v>16.923999999999999</v>
      </c>
      <c r="AF25" s="11">
        <v>12.209</v>
      </c>
      <c r="AG25" s="11">
        <v>13.356999999999999</v>
      </c>
      <c r="AH25" s="11">
        <v>18.689</v>
      </c>
      <c r="AI25" s="173">
        <v>8.6630000000000003</v>
      </c>
      <c r="AJ25" s="173">
        <v>13.714</v>
      </c>
      <c r="AK25" s="173">
        <v>21.716999999999999</v>
      </c>
      <c r="AL25" s="173">
        <v>11.316000000000001</v>
      </c>
      <c r="AM25" s="173">
        <v>12.933</v>
      </c>
      <c r="AN25" s="173"/>
      <c r="AO25" s="173"/>
      <c r="AP25" s="173"/>
      <c r="AQ25" s="173"/>
      <c r="AR25" s="173"/>
      <c r="AS25" s="173"/>
      <c r="AT25" s="173"/>
      <c r="AU25" s="173"/>
      <c r="AV25" s="173"/>
      <c r="AW25" s="173"/>
      <c r="AX25" s="173"/>
      <c r="AY25" s="173"/>
    </row>
    <row r="26" spans="1:51" ht="15" x14ac:dyDescent="0.25">
      <c r="A26" s="228">
        <v>43800</v>
      </c>
      <c r="B26" s="115"/>
      <c r="C26" s="115"/>
      <c r="D26" s="116">
        <v>15.25</v>
      </c>
      <c r="E26" s="11">
        <v>17.591999999999999</v>
      </c>
      <c r="F26" s="11">
        <v>15.231</v>
      </c>
      <c r="G26" s="11">
        <v>18</v>
      </c>
      <c r="H26" s="11">
        <v>19.731999999999999</v>
      </c>
      <c r="I26" s="11">
        <v>21.7</v>
      </c>
      <c r="J26" s="11">
        <v>17.475000000000001</v>
      </c>
      <c r="K26" s="11">
        <v>11.477</v>
      </c>
      <c r="L26" s="11">
        <v>10.590999999999999</v>
      </c>
      <c r="M26" s="11">
        <v>12.356999999999999</v>
      </c>
      <c r="N26" s="11">
        <v>14.132999999999999</v>
      </c>
      <c r="O26" s="11">
        <v>12.351000000000001</v>
      </c>
      <c r="P26" s="11">
        <v>16.387</v>
      </c>
      <c r="Q26" s="11">
        <v>13.901999999999999</v>
      </c>
      <c r="R26" s="11">
        <v>17.081</v>
      </c>
      <c r="S26" s="11">
        <v>14.271000000000001</v>
      </c>
      <c r="T26" s="11">
        <v>18.439</v>
      </c>
      <c r="U26" s="11">
        <v>17.57</v>
      </c>
      <c r="V26" s="11">
        <v>14.593</v>
      </c>
      <c r="W26" s="11">
        <v>12.157</v>
      </c>
      <c r="X26" s="11">
        <v>12.45</v>
      </c>
      <c r="Y26" s="11">
        <v>7.7569999999999997</v>
      </c>
      <c r="Z26" s="11">
        <v>9.5579999999999998</v>
      </c>
      <c r="AA26" s="11">
        <v>15.112</v>
      </c>
      <c r="AB26" s="11">
        <v>16.193000000000001</v>
      </c>
      <c r="AC26" s="11">
        <v>13.298</v>
      </c>
      <c r="AD26" s="11">
        <v>15.381</v>
      </c>
      <c r="AE26" s="11">
        <v>15.103</v>
      </c>
      <c r="AF26" s="11">
        <v>10.507999999999999</v>
      </c>
      <c r="AG26" s="11">
        <v>11.144</v>
      </c>
      <c r="AH26" s="11">
        <v>14.967000000000001</v>
      </c>
      <c r="AI26" s="173">
        <v>8.2729999999999997</v>
      </c>
      <c r="AJ26" s="173">
        <v>10.221</v>
      </c>
      <c r="AK26" s="173">
        <v>14.118</v>
      </c>
      <c r="AL26" s="173">
        <v>11.551</v>
      </c>
      <c r="AM26" s="173">
        <v>9.6679999999999993</v>
      </c>
      <c r="AN26" s="173"/>
      <c r="AO26" s="173"/>
      <c r="AP26" s="173"/>
      <c r="AQ26" s="173"/>
      <c r="AR26" s="173"/>
      <c r="AS26" s="173"/>
      <c r="AT26" s="173"/>
      <c r="AU26" s="173"/>
      <c r="AV26" s="173"/>
      <c r="AW26" s="173"/>
      <c r="AX26" s="173"/>
      <c r="AY26" s="173"/>
    </row>
    <row r="27" spans="1:51" ht="15" x14ac:dyDescent="0.25">
      <c r="A27" s="228">
        <v>43831</v>
      </c>
      <c r="B27" s="115"/>
      <c r="C27" s="115"/>
      <c r="D27" s="116">
        <v>13.58</v>
      </c>
      <c r="E27" s="11">
        <v>14.609</v>
      </c>
      <c r="F27" s="11">
        <v>14.222</v>
      </c>
      <c r="G27" s="11">
        <v>16.710999999999999</v>
      </c>
      <c r="H27" s="11">
        <v>16.853000000000002</v>
      </c>
      <c r="I27" s="11">
        <v>16.600000000000001</v>
      </c>
      <c r="J27" s="11">
        <v>14.724</v>
      </c>
      <c r="K27" s="11">
        <v>9.9179999999999993</v>
      </c>
      <c r="L27" s="11">
        <v>9.49</v>
      </c>
      <c r="M27" s="11">
        <v>9.6649999999999991</v>
      </c>
      <c r="N27" s="11">
        <v>12.101000000000001</v>
      </c>
      <c r="O27" s="11">
        <v>11.137</v>
      </c>
      <c r="P27" s="11">
        <v>14.919</v>
      </c>
      <c r="Q27" s="11">
        <v>12.000999999999999</v>
      </c>
      <c r="R27" s="11">
        <v>15.156000000000001</v>
      </c>
      <c r="S27" s="11">
        <v>11.535</v>
      </c>
      <c r="T27" s="11">
        <v>15.898</v>
      </c>
      <c r="U27" s="11">
        <v>13.352</v>
      </c>
      <c r="V27" s="11">
        <v>13.252000000000001</v>
      </c>
      <c r="W27" s="11">
        <v>10.683</v>
      </c>
      <c r="X27" s="11">
        <v>11.403</v>
      </c>
      <c r="Y27" s="11">
        <v>7.141</v>
      </c>
      <c r="Z27" s="11">
        <v>8.44</v>
      </c>
      <c r="AA27" s="11">
        <v>15.736000000000001</v>
      </c>
      <c r="AB27" s="11">
        <v>14.725</v>
      </c>
      <c r="AC27" s="11">
        <v>10.624000000000001</v>
      </c>
      <c r="AD27" s="11">
        <v>12.853</v>
      </c>
      <c r="AE27" s="11">
        <v>13.332000000000001</v>
      </c>
      <c r="AF27" s="11">
        <v>9.516</v>
      </c>
      <c r="AG27" s="11">
        <v>10.218</v>
      </c>
      <c r="AH27" s="11">
        <v>13.555999999999999</v>
      </c>
      <c r="AI27" s="173">
        <v>7.649</v>
      </c>
      <c r="AJ27" s="173">
        <v>8.3450000000000006</v>
      </c>
      <c r="AK27" s="173">
        <v>12.005000000000001</v>
      </c>
      <c r="AL27" s="173">
        <v>10.85</v>
      </c>
      <c r="AM27" s="173">
        <v>8.2070000000000007</v>
      </c>
      <c r="AN27" s="173"/>
      <c r="AO27" s="173"/>
      <c r="AP27" s="173"/>
      <c r="AQ27" s="173"/>
      <c r="AR27" s="173"/>
      <c r="AS27" s="173"/>
      <c r="AT27" s="173"/>
      <c r="AU27" s="173"/>
      <c r="AV27" s="173"/>
      <c r="AW27" s="173"/>
      <c r="AX27" s="173"/>
      <c r="AY27" s="173"/>
    </row>
    <row r="28" spans="1:51" ht="15" x14ac:dyDescent="0.25">
      <c r="A28" s="228">
        <v>43862</v>
      </c>
      <c r="B28" s="115"/>
      <c r="C28" s="115"/>
      <c r="D28" s="116">
        <v>12.38</v>
      </c>
      <c r="E28" s="11">
        <v>12.382999999999999</v>
      </c>
      <c r="F28" s="11">
        <v>12.038</v>
      </c>
      <c r="G28" s="11">
        <v>13.363</v>
      </c>
      <c r="H28" s="11">
        <v>16.824000000000002</v>
      </c>
      <c r="I28" s="11">
        <v>21.137</v>
      </c>
      <c r="J28" s="11">
        <v>12.574999999999999</v>
      </c>
      <c r="K28" s="11">
        <v>8.4559999999999995</v>
      </c>
      <c r="L28" s="11">
        <v>8.17</v>
      </c>
      <c r="M28" s="11">
        <v>8.9280000000000008</v>
      </c>
      <c r="N28" s="11">
        <v>10.595000000000001</v>
      </c>
      <c r="O28" s="11">
        <v>9.6</v>
      </c>
      <c r="P28" s="11">
        <v>13.044</v>
      </c>
      <c r="Q28" s="11">
        <v>13.010999999999999</v>
      </c>
      <c r="R28" s="11">
        <v>16.46</v>
      </c>
      <c r="S28" s="11">
        <v>9.4529999999999994</v>
      </c>
      <c r="T28" s="11">
        <v>13.605</v>
      </c>
      <c r="U28" s="11">
        <v>12.619</v>
      </c>
      <c r="V28" s="11">
        <v>12.146000000000001</v>
      </c>
      <c r="W28" s="11">
        <v>8.9369999999999994</v>
      </c>
      <c r="X28" s="11">
        <v>9.9169999999999998</v>
      </c>
      <c r="Y28" s="11">
        <v>7.0229999999999997</v>
      </c>
      <c r="Z28" s="11">
        <v>7.17</v>
      </c>
      <c r="AA28" s="11">
        <v>13.67</v>
      </c>
      <c r="AB28" s="11">
        <v>12.968</v>
      </c>
      <c r="AC28" s="11">
        <v>10.94</v>
      </c>
      <c r="AD28" s="11">
        <v>10.276999999999999</v>
      </c>
      <c r="AE28" s="11">
        <v>12.582000000000001</v>
      </c>
      <c r="AF28" s="11">
        <v>8.2159999999999993</v>
      </c>
      <c r="AG28" s="11">
        <v>8.4329999999999998</v>
      </c>
      <c r="AH28" s="11">
        <v>11.228999999999999</v>
      </c>
      <c r="AI28" s="173">
        <v>6.6349999999999998</v>
      </c>
      <c r="AJ28" s="173">
        <v>8.8740000000000006</v>
      </c>
      <c r="AK28" s="173">
        <v>14.654</v>
      </c>
      <c r="AL28" s="173">
        <v>9.56</v>
      </c>
      <c r="AM28" s="173">
        <v>7.0030000000000001</v>
      </c>
      <c r="AN28" s="173"/>
      <c r="AO28" s="173"/>
      <c r="AP28" s="173"/>
      <c r="AQ28" s="173"/>
      <c r="AR28" s="173"/>
      <c r="AS28" s="173"/>
      <c r="AT28" s="173"/>
      <c r="AU28" s="173"/>
      <c r="AV28" s="173"/>
      <c r="AW28" s="173"/>
      <c r="AX28" s="173"/>
      <c r="AY28" s="173"/>
    </row>
    <row r="29" spans="1:51" ht="15" x14ac:dyDescent="0.25">
      <c r="A29" s="228">
        <v>43891</v>
      </c>
      <c r="B29" s="115"/>
      <c r="C29" s="115"/>
      <c r="D29" s="116">
        <v>22.1</v>
      </c>
      <c r="E29" s="11">
        <v>16.145</v>
      </c>
      <c r="F29" s="11">
        <v>15.269</v>
      </c>
      <c r="G29" s="11">
        <v>25.475999999999999</v>
      </c>
      <c r="H29" s="11">
        <v>35.81</v>
      </c>
      <c r="I29" s="11">
        <v>31.483000000000001</v>
      </c>
      <c r="J29" s="11">
        <v>18.013000000000002</v>
      </c>
      <c r="K29" s="11">
        <v>19.238</v>
      </c>
      <c r="L29" s="11">
        <v>13.282999999999999</v>
      </c>
      <c r="M29" s="11">
        <v>10.125</v>
      </c>
      <c r="N29" s="11">
        <v>17.039000000000001</v>
      </c>
      <c r="O29" s="11">
        <v>16.596</v>
      </c>
      <c r="P29" s="11">
        <v>22.277000000000001</v>
      </c>
      <c r="Q29" s="11">
        <v>34.052</v>
      </c>
      <c r="R29" s="11">
        <v>20.257000000000001</v>
      </c>
      <c r="S29" s="11">
        <v>31.427</v>
      </c>
      <c r="T29" s="11">
        <v>22.920999999999999</v>
      </c>
      <c r="U29" s="11">
        <v>18.077000000000002</v>
      </c>
      <c r="V29" s="11">
        <v>16.399000000000001</v>
      </c>
      <c r="W29" s="11">
        <v>14.388</v>
      </c>
      <c r="X29" s="11">
        <v>12.12</v>
      </c>
      <c r="Y29" s="11">
        <v>11.680999999999999</v>
      </c>
      <c r="Z29" s="11">
        <v>20.766999999999999</v>
      </c>
      <c r="AA29" s="11">
        <v>26.466000000000001</v>
      </c>
      <c r="AB29" s="11">
        <v>16.885999999999999</v>
      </c>
      <c r="AC29" s="11">
        <v>35.795000000000002</v>
      </c>
      <c r="AD29" s="11">
        <v>13.417</v>
      </c>
      <c r="AE29" s="11">
        <v>22.605</v>
      </c>
      <c r="AF29" s="11">
        <v>8.5060000000000002</v>
      </c>
      <c r="AG29" s="11">
        <v>14.866</v>
      </c>
      <c r="AH29" s="11">
        <v>23.169</v>
      </c>
      <c r="AI29" s="173">
        <v>9.9489999999999998</v>
      </c>
      <c r="AJ29" s="173">
        <v>12.999000000000001</v>
      </c>
      <c r="AK29" s="173">
        <v>23.666</v>
      </c>
      <c r="AL29" s="173">
        <v>11.675000000000001</v>
      </c>
      <c r="AM29" s="173">
        <v>8.8829999999999991</v>
      </c>
      <c r="AN29" s="173"/>
      <c r="AO29" s="173"/>
      <c r="AP29" s="173"/>
      <c r="AQ29" s="173"/>
      <c r="AR29" s="173"/>
      <c r="AS29" s="173"/>
      <c r="AT29" s="173"/>
      <c r="AU29" s="173"/>
      <c r="AV29" s="173"/>
      <c r="AW29" s="173"/>
      <c r="AX29" s="173"/>
      <c r="AY29" s="173"/>
    </row>
    <row r="30" spans="1:51" ht="15" x14ac:dyDescent="0.25">
      <c r="A30" s="228">
        <v>43922</v>
      </c>
      <c r="B30" s="115"/>
      <c r="C30" s="115"/>
      <c r="D30" s="116">
        <v>52.61</v>
      </c>
      <c r="E30" s="11">
        <v>32.110999999999997</v>
      </c>
      <c r="F30" s="11">
        <v>34.499000000000002</v>
      </c>
      <c r="G30" s="11">
        <v>98.361000000000004</v>
      </c>
      <c r="H30" s="11">
        <v>94.671000000000006</v>
      </c>
      <c r="I30" s="11">
        <v>107.01</v>
      </c>
      <c r="J30" s="11">
        <v>35.14</v>
      </c>
      <c r="K30" s="11">
        <v>71.165000000000006</v>
      </c>
      <c r="L30" s="11">
        <v>32.744999999999997</v>
      </c>
      <c r="M30" s="11">
        <v>30.86</v>
      </c>
      <c r="N30" s="11">
        <v>68.326999999999998</v>
      </c>
      <c r="O30" s="11">
        <v>64.337000000000003</v>
      </c>
      <c r="P30" s="11">
        <v>48.841000000000001</v>
      </c>
      <c r="Q30" s="11">
        <v>51.460999999999999</v>
      </c>
      <c r="R30" s="11">
        <v>40.744999999999997</v>
      </c>
      <c r="S30" s="11">
        <v>69.090999999999994</v>
      </c>
      <c r="T30" s="11">
        <v>49.128</v>
      </c>
      <c r="U30" s="11">
        <v>32.357999999999997</v>
      </c>
      <c r="V30" s="11">
        <v>56.491999999999997</v>
      </c>
      <c r="W30" s="11">
        <v>52.106000000000002</v>
      </c>
      <c r="X30" s="11">
        <v>22.658999999999999</v>
      </c>
      <c r="Y30" s="11">
        <v>21.672000000000001</v>
      </c>
      <c r="Z30" s="11">
        <v>69.186000000000007</v>
      </c>
      <c r="AA30" s="11">
        <v>92.951999999999998</v>
      </c>
      <c r="AB30" s="11">
        <v>47.862000000000002</v>
      </c>
      <c r="AC30" s="11">
        <v>62.045000000000002</v>
      </c>
      <c r="AD30" s="11">
        <v>44.328000000000003</v>
      </c>
      <c r="AE30" s="11">
        <v>37.036999999999999</v>
      </c>
      <c r="AF30" s="11">
        <v>29.664000000000001</v>
      </c>
      <c r="AG30" s="11">
        <v>33.884</v>
      </c>
      <c r="AH30" s="11">
        <v>54.968000000000004</v>
      </c>
      <c r="AI30" s="173">
        <v>23.256</v>
      </c>
      <c r="AJ30" s="173">
        <v>36.497999999999998</v>
      </c>
      <c r="AK30" s="173">
        <v>31.524000000000001</v>
      </c>
      <c r="AL30" s="173">
        <v>27.155000000000001</v>
      </c>
      <c r="AM30" s="173">
        <v>21.658000000000001</v>
      </c>
      <c r="AN30" s="173"/>
      <c r="AO30" s="173"/>
      <c r="AP30" s="173"/>
      <c r="AQ30" s="173"/>
      <c r="AR30" s="173"/>
      <c r="AS30" s="173"/>
      <c r="AT30" s="173"/>
      <c r="AU30" s="173"/>
      <c r="AV30" s="173"/>
      <c r="AW30" s="173"/>
      <c r="AX30" s="173"/>
      <c r="AY30" s="173"/>
    </row>
    <row r="31" spans="1:51" ht="15" x14ac:dyDescent="0.25">
      <c r="A31" s="228">
        <v>43952</v>
      </c>
      <c r="B31" s="115"/>
      <c r="C31" s="115"/>
      <c r="D31" s="116">
        <v>146.12</v>
      </c>
      <c r="E31" s="11">
        <v>141.25399999999999</v>
      </c>
      <c r="F31" s="11">
        <v>217.52600000000001</v>
      </c>
      <c r="G31" s="11">
        <v>229.08500000000001</v>
      </c>
      <c r="H31" s="11">
        <v>186.904</v>
      </c>
      <c r="I31" s="11">
        <v>204.239</v>
      </c>
      <c r="J31" s="11">
        <v>92.896000000000001</v>
      </c>
      <c r="K31" s="11">
        <v>122.90600000000001</v>
      </c>
      <c r="L31" s="11">
        <v>86.611000000000004</v>
      </c>
      <c r="M31" s="11">
        <v>99.918000000000006</v>
      </c>
      <c r="N31" s="11">
        <v>143.959</v>
      </c>
      <c r="O31" s="11">
        <v>224.291</v>
      </c>
      <c r="P31" s="11">
        <v>158.28299999999999</v>
      </c>
      <c r="Q31" s="11">
        <v>140.85599999999999</v>
      </c>
      <c r="R31" s="11">
        <v>151.328</v>
      </c>
      <c r="S31" s="11">
        <v>203.37299999999999</v>
      </c>
      <c r="T31" s="11">
        <v>150.03399999999999</v>
      </c>
      <c r="U31" s="11">
        <v>151.267</v>
      </c>
      <c r="V31" s="11">
        <v>128.78100000000001</v>
      </c>
      <c r="W31" s="11">
        <v>196.654</v>
      </c>
      <c r="X31" s="11">
        <v>47.677</v>
      </c>
      <c r="Y31" s="11">
        <v>85.465999999999994</v>
      </c>
      <c r="Z31" s="11">
        <v>155.66800000000001</v>
      </c>
      <c r="AA31" s="11">
        <v>225.45500000000001</v>
      </c>
      <c r="AB31" s="11">
        <v>119.992</v>
      </c>
      <c r="AC31" s="11">
        <v>152.98500000000001</v>
      </c>
      <c r="AD31" s="11">
        <v>179.214</v>
      </c>
      <c r="AE31" s="11">
        <v>191.05699999999999</v>
      </c>
      <c r="AF31" s="11">
        <v>77.096000000000004</v>
      </c>
      <c r="AG31" s="11">
        <v>125.38800000000001</v>
      </c>
      <c r="AH31" s="11">
        <v>99.495999999999995</v>
      </c>
      <c r="AI31" s="173">
        <v>48.982999999999997</v>
      </c>
      <c r="AJ31" s="173">
        <v>118.157</v>
      </c>
      <c r="AK31" s="173">
        <v>100.843</v>
      </c>
      <c r="AL31" s="173">
        <v>72.789000000000001</v>
      </c>
      <c r="AM31" s="173">
        <v>129.34</v>
      </c>
      <c r="AN31" s="173"/>
      <c r="AO31" s="173"/>
      <c r="AP31" s="173"/>
      <c r="AQ31" s="173"/>
      <c r="AR31" s="173"/>
      <c r="AS31" s="173"/>
      <c r="AT31" s="173"/>
      <c r="AU31" s="173"/>
      <c r="AV31" s="173"/>
      <c r="AW31" s="173"/>
      <c r="AX31" s="173"/>
      <c r="AY31" s="173"/>
    </row>
    <row r="32" spans="1:51" ht="15" x14ac:dyDescent="0.25">
      <c r="A32" s="228">
        <v>43983</v>
      </c>
      <c r="B32" s="115"/>
      <c r="C32" s="115"/>
      <c r="D32" s="116">
        <v>151.61000000000001</v>
      </c>
      <c r="E32" s="11">
        <v>245.786</v>
      </c>
      <c r="F32" s="11">
        <v>236.31100000000001</v>
      </c>
      <c r="G32" s="11">
        <v>256.435</v>
      </c>
      <c r="H32" s="11">
        <v>244.14400000000001</v>
      </c>
      <c r="I32" s="11">
        <v>191.28200000000001</v>
      </c>
      <c r="J32" s="11">
        <v>143.67500000000001</v>
      </c>
      <c r="K32" s="11">
        <v>91.65</v>
      </c>
      <c r="L32" s="11">
        <v>108.407</v>
      </c>
      <c r="M32" s="11">
        <v>172.22499999999999</v>
      </c>
      <c r="N32" s="11">
        <v>113.666</v>
      </c>
      <c r="O32" s="11">
        <v>231.62799999999999</v>
      </c>
      <c r="P32" s="11">
        <v>131.93600000000001</v>
      </c>
      <c r="Q32" s="11">
        <v>259.20299999999997</v>
      </c>
      <c r="R32" s="11">
        <v>99.144999999999996</v>
      </c>
      <c r="S32" s="11">
        <v>261.15300000000002</v>
      </c>
      <c r="T32" s="11">
        <v>127.199</v>
      </c>
      <c r="U32" s="11">
        <v>206.34800000000001</v>
      </c>
      <c r="V32" s="11">
        <v>71.379000000000005</v>
      </c>
      <c r="W32" s="11">
        <v>121.099</v>
      </c>
      <c r="X32" s="11">
        <v>31.283999999999999</v>
      </c>
      <c r="Y32" s="11">
        <v>80.47</v>
      </c>
      <c r="Z32" s="11">
        <v>95.289000000000001</v>
      </c>
      <c r="AA32" s="11">
        <v>227.589</v>
      </c>
      <c r="AB32" s="11">
        <v>82.86</v>
      </c>
      <c r="AC32" s="11">
        <v>128.31299999999999</v>
      </c>
      <c r="AD32" s="11">
        <v>223.02799999999999</v>
      </c>
      <c r="AE32" s="11">
        <v>126.562</v>
      </c>
      <c r="AF32" s="11">
        <v>121.416</v>
      </c>
      <c r="AG32" s="11">
        <v>233.74199999999999</v>
      </c>
      <c r="AH32" s="11">
        <v>53.209000000000003</v>
      </c>
      <c r="AI32" s="173">
        <v>46.201999999999998</v>
      </c>
      <c r="AJ32" s="173">
        <v>161.142</v>
      </c>
      <c r="AK32" s="173">
        <v>205.691</v>
      </c>
      <c r="AL32" s="173">
        <v>92.876000000000005</v>
      </c>
      <c r="AM32" s="173">
        <v>190.68199999999999</v>
      </c>
      <c r="AN32" s="173"/>
      <c r="AO32" s="173"/>
      <c r="AP32" s="173"/>
      <c r="AQ32" s="173"/>
      <c r="AR32" s="173"/>
      <c r="AS32" s="173"/>
      <c r="AT32" s="173"/>
      <c r="AU32" s="173"/>
      <c r="AV32" s="173"/>
      <c r="AW32" s="173"/>
      <c r="AX32" s="173"/>
      <c r="AY32" s="173"/>
    </row>
    <row r="33" spans="1:51" ht="15" x14ac:dyDescent="0.25">
      <c r="A33" s="228">
        <v>44013</v>
      </c>
      <c r="B33" s="115"/>
      <c r="C33" s="115"/>
      <c r="D33" s="116">
        <v>67.39</v>
      </c>
      <c r="E33" s="11">
        <v>140.846</v>
      </c>
      <c r="F33" s="11">
        <v>107.602</v>
      </c>
      <c r="G33" s="11">
        <v>90.963999999999999</v>
      </c>
      <c r="H33" s="11">
        <v>141.83099999999999</v>
      </c>
      <c r="I33" s="11">
        <v>73.144999999999996</v>
      </c>
      <c r="J33" s="11">
        <v>54.302999999999997</v>
      </c>
      <c r="K33" s="11">
        <v>38.613</v>
      </c>
      <c r="L33" s="11">
        <v>49.662999999999997</v>
      </c>
      <c r="M33" s="11">
        <v>88.441999999999993</v>
      </c>
      <c r="N33" s="11">
        <v>54.405000000000001</v>
      </c>
      <c r="O33" s="11">
        <v>85.341999999999999</v>
      </c>
      <c r="P33" s="11">
        <v>40.003</v>
      </c>
      <c r="Q33" s="11">
        <v>177.11500000000001</v>
      </c>
      <c r="R33" s="11">
        <v>37.935000000000002</v>
      </c>
      <c r="S33" s="11">
        <v>78.45</v>
      </c>
      <c r="T33" s="11">
        <v>64.141999999999996</v>
      </c>
      <c r="U33" s="11">
        <v>131.24700000000001</v>
      </c>
      <c r="V33" s="11">
        <v>25.111000000000001</v>
      </c>
      <c r="W33" s="11">
        <v>39.710999999999999</v>
      </c>
      <c r="X33" s="11">
        <v>13.683</v>
      </c>
      <c r="Y33" s="11">
        <v>25.805</v>
      </c>
      <c r="Z33" s="11">
        <v>35.972999999999999</v>
      </c>
      <c r="AA33" s="11">
        <v>90.393000000000001</v>
      </c>
      <c r="AB33" s="11">
        <v>37.576000000000001</v>
      </c>
      <c r="AC33" s="11">
        <v>49.889000000000003</v>
      </c>
      <c r="AD33" s="11">
        <v>66.19</v>
      </c>
      <c r="AE33" s="11">
        <v>48.71</v>
      </c>
      <c r="AF33" s="11">
        <v>41.957000000000001</v>
      </c>
      <c r="AG33" s="11">
        <v>96.706999999999994</v>
      </c>
      <c r="AH33" s="11">
        <v>21.256</v>
      </c>
      <c r="AI33" s="173">
        <v>21.111000000000001</v>
      </c>
      <c r="AJ33" s="173">
        <v>47.418999999999997</v>
      </c>
      <c r="AK33" s="173">
        <v>75.361000000000004</v>
      </c>
      <c r="AL33" s="173">
        <v>48.491999999999997</v>
      </c>
      <c r="AM33" s="173">
        <v>102.995</v>
      </c>
      <c r="AN33" s="173"/>
      <c r="AO33" s="173"/>
      <c r="AP33" s="173"/>
      <c r="AQ33" s="173"/>
      <c r="AR33" s="173"/>
      <c r="AS33" s="173"/>
      <c r="AT33" s="173"/>
      <c r="AU33" s="173"/>
      <c r="AV33" s="173"/>
      <c r="AW33" s="173"/>
      <c r="AX33" s="173"/>
      <c r="AY33" s="173"/>
    </row>
    <row r="34" spans="1:51" ht="15" x14ac:dyDescent="0.25">
      <c r="A34" s="228">
        <v>44044</v>
      </c>
      <c r="B34" s="115"/>
      <c r="C34" s="115"/>
      <c r="D34" s="116">
        <v>38.630000000000003</v>
      </c>
      <c r="E34" s="11">
        <v>44.911999999999999</v>
      </c>
      <c r="F34" s="11">
        <v>64.076999999999998</v>
      </c>
      <c r="G34" s="11">
        <v>36.531999999999996</v>
      </c>
      <c r="H34" s="11">
        <v>46.38</v>
      </c>
      <c r="I34" s="11">
        <v>46.756999999999998</v>
      </c>
      <c r="J34" s="11">
        <v>34.179000000000002</v>
      </c>
      <c r="K34" s="11">
        <v>28.619</v>
      </c>
      <c r="L34" s="11">
        <v>31.143000000000001</v>
      </c>
      <c r="M34" s="11">
        <v>29.905000000000001</v>
      </c>
      <c r="N34" s="11">
        <v>38.445</v>
      </c>
      <c r="O34" s="11">
        <v>40.976999999999997</v>
      </c>
      <c r="P34" s="11">
        <v>21.234999999999999</v>
      </c>
      <c r="Q34" s="11">
        <v>56.488</v>
      </c>
      <c r="R34" s="11">
        <v>20.917999999999999</v>
      </c>
      <c r="S34" s="11">
        <v>68.164000000000001</v>
      </c>
      <c r="T34" s="11">
        <v>27.863</v>
      </c>
      <c r="U34" s="11">
        <v>91.596000000000004</v>
      </c>
      <c r="V34" s="11">
        <v>20.715</v>
      </c>
      <c r="W34" s="11">
        <v>34.021000000000001</v>
      </c>
      <c r="X34" s="11">
        <v>9.8119999999999994</v>
      </c>
      <c r="Y34" s="11">
        <v>18.324000000000002</v>
      </c>
      <c r="Z34" s="11">
        <v>20.338999999999999</v>
      </c>
      <c r="AA34" s="11">
        <v>41.567</v>
      </c>
      <c r="AB34" s="11">
        <v>28.486000000000001</v>
      </c>
      <c r="AC34" s="11">
        <v>39.731999999999999</v>
      </c>
      <c r="AD34" s="11">
        <v>30.992999999999999</v>
      </c>
      <c r="AE34" s="11">
        <v>22.419</v>
      </c>
      <c r="AF34" s="11">
        <v>31.475000000000001</v>
      </c>
      <c r="AG34" s="11">
        <v>31.015999999999998</v>
      </c>
      <c r="AH34" s="11">
        <v>15.327999999999999</v>
      </c>
      <c r="AI34" s="173">
        <v>23.492999999999999</v>
      </c>
      <c r="AJ34" s="173">
        <v>26.071999999999999</v>
      </c>
      <c r="AK34" s="173">
        <v>28.914000000000001</v>
      </c>
      <c r="AL34" s="173">
        <v>24.152000000000001</v>
      </c>
      <c r="AM34" s="173">
        <v>75.858999999999995</v>
      </c>
      <c r="AN34" s="173"/>
      <c r="AO34" s="173"/>
      <c r="AP34" s="173"/>
      <c r="AQ34" s="173"/>
      <c r="AR34" s="173"/>
      <c r="AS34" s="173"/>
      <c r="AT34" s="173"/>
      <c r="AU34" s="173"/>
      <c r="AV34" s="173"/>
      <c r="AW34" s="173"/>
      <c r="AX34" s="173"/>
      <c r="AY34" s="173"/>
    </row>
    <row r="35" spans="1:51" ht="15" x14ac:dyDescent="0.25">
      <c r="A35" s="228">
        <v>44075</v>
      </c>
      <c r="B35" s="115"/>
      <c r="C35" s="115"/>
      <c r="D35" s="116">
        <v>32.4</v>
      </c>
      <c r="E35" s="11">
        <v>24.882000000000001</v>
      </c>
      <c r="F35" s="11">
        <v>36.179000000000002</v>
      </c>
      <c r="G35" s="11">
        <v>45.53</v>
      </c>
      <c r="H35" s="11">
        <v>49.359000000000002</v>
      </c>
      <c r="I35" s="11">
        <v>30.640999999999998</v>
      </c>
      <c r="J35" s="11">
        <v>25.696000000000002</v>
      </c>
      <c r="K35" s="11">
        <v>17.739000000000001</v>
      </c>
      <c r="L35" s="11">
        <v>20.09</v>
      </c>
      <c r="M35" s="11">
        <v>42.167000000000002</v>
      </c>
      <c r="N35" s="11">
        <v>25.094000000000001</v>
      </c>
      <c r="O35" s="11">
        <v>37.683999999999997</v>
      </c>
      <c r="P35" s="11">
        <v>29.413</v>
      </c>
      <c r="Q35" s="11">
        <v>31.969000000000001</v>
      </c>
      <c r="R35" s="11">
        <v>19.103000000000002</v>
      </c>
      <c r="S35" s="11">
        <v>58.805999999999997</v>
      </c>
      <c r="T35" s="11">
        <v>22.038</v>
      </c>
      <c r="U35" s="11">
        <v>58.494</v>
      </c>
      <c r="V35" s="11">
        <v>18.795000000000002</v>
      </c>
      <c r="W35" s="11">
        <v>18.312999999999999</v>
      </c>
      <c r="X35" s="11">
        <v>20.204000000000001</v>
      </c>
      <c r="Y35" s="11">
        <v>26.137</v>
      </c>
      <c r="Z35" s="11">
        <v>30.866</v>
      </c>
      <c r="AA35" s="11">
        <v>22.361999999999998</v>
      </c>
      <c r="AB35" s="11">
        <v>23.7</v>
      </c>
      <c r="AC35" s="11">
        <v>37.4</v>
      </c>
      <c r="AD35" s="11">
        <v>33.704999999999998</v>
      </c>
      <c r="AE35" s="11">
        <v>16.606999999999999</v>
      </c>
      <c r="AF35" s="11">
        <v>16.216000000000001</v>
      </c>
      <c r="AG35" s="11">
        <v>21.954999999999998</v>
      </c>
      <c r="AH35" s="11">
        <v>11.922000000000001</v>
      </c>
      <c r="AI35" s="173">
        <v>36.848999999999997</v>
      </c>
      <c r="AJ35" s="173">
        <v>31.872</v>
      </c>
      <c r="AK35" s="173">
        <v>18.518000000000001</v>
      </c>
      <c r="AL35" s="173">
        <v>13.827</v>
      </c>
      <c r="AM35" s="173">
        <v>68.293999999999997</v>
      </c>
      <c r="AN35" s="173"/>
      <c r="AO35" s="173"/>
      <c r="AP35" s="173"/>
      <c r="AQ35" s="173"/>
      <c r="AR35" s="173"/>
      <c r="AS35" s="173"/>
      <c r="AT35" s="173"/>
      <c r="AU35" s="173"/>
      <c r="AV35" s="173"/>
      <c r="AW35" s="173"/>
      <c r="AX35" s="173"/>
      <c r="AY35" s="173"/>
    </row>
    <row r="36" spans="1:51" ht="15" x14ac:dyDescent="0.25">
      <c r="A36" s="228">
        <v>44105</v>
      </c>
      <c r="B36" s="115"/>
      <c r="C36" s="115"/>
      <c r="D36" s="116">
        <v>28.11</v>
      </c>
      <c r="E36" s="111">
        <v>24.867999999999999</v>
      </c>
      <c r="F36" s="111">
        <v>30.021000000000001</v>
      </c>
      <c r="G36" s="111">
        <v>46.426000000000002</v>
      </c>
      <c r="H36" s="111">
        <v>50.582999999999998</v>
      </c>
      <c r="I36" s="111">
        <v>20.562000000000001</v>
      </c>
      <c r="J36" s="111">
        <v>23.920999999999999</v>
      </c>
      <c r="K36" s="111">
        <v>20.077000000000002</v>
      </c>
      <c r="L36" s="111">
        <v>27.451000000000001</v>
      </c>
      <c r="M36" s="111">
        <v>19.899999999999999</v>
      </c>
      <c r="N36" s="111">
        <v>17.094000000000001</v>
      </c>
      <c r="O36" s="111">
        <v>23.373000000000001</v>
      </c>
      <c r="P36" s="111">
        <v>21.774999999999999</v>
      </c>
      <c r="Q36" s="111">
        <v>26.986000000000001</v>
      </c>
      <c r="R36" s="111">
        <v>26.673999999999999</v>
      </c>
      <c r="S36" s="111">
        <v>49.082999999999998</v>
      </c>
      <c r="T36" s="111">
        <v>20.722000000000001</v>
      </c>
      <c r="U36" s="111">
        <v>24.558</v>
      </c>
      <c r="V36" s="111">
        <v>19.716000000000001</v>
      </c>
      <c r="W36" s="111">
        <v>15.507</v>
      </c>
      <c r="X36" s="111">
        <v>16.391999999999999</v>
      </c>
      <c r="Y36" s="111">
        <v>14.862</v>
      </c>
      <c r="Z36" s="111">
        <v>28.58</v>
      </c>
      <c r="AA36" s="111">
        <v>33.478000000000002</v>
      </c>
      <c r="AB36" s="111">
        <v>69.278999999999996</v>
      </c>
      <c r="AC36" s="111">
        <v>39.256</v>
      </c>
      <c r="AD36" s="111">
        <v>21.184999999999999</v>
      </c>
      <c r="AE36" s="111">
        <v>16.241</v>
      </c>
      <c r="AF36" s="111">
        <v>19.263000000000002</v>
      </c>
      <c r="AG36" s="111">
        <v>26.698</v>
      </c>
      <c r="AH36" s="111">
        <v>11.071</v>
      </c>
      <c r="AI36" s="173">
        <v>27.381</v>
      </c>
      <c r="AJ36" s="173">
        <v>41.371000000000002</v>
      </c>
      <c r="AK36" s="173">
        <v>13.602</v>
      </c>
      <c r="AL36" s="173">
        <v>23.460999999999999</v>
      </c>
      <c r="AM36" s="173">
        <v>34.241</v>
      </c>
      <c r="AN36" s="173"/>
      <c r="AO36" s="173"/>
      <c r="AP36" s="173"/>
      <c r="AQ36" s="173"/>
      <c r="AR36" s="173"/>
      <c r="AS36" s="173"/>
      <c r="AT36" s="173"/>
      <c r="AU36" s="173"/>
      <c r="AV36" s="173"/>
      <c r="AW36" s="173"/>
      <c r="AX36" s="173"/>
      <c r="AY36" s="173"/>
    </row>
    <row r="37" spans="1:51" ht="15" x14ac:dyDescent="0.25">
      <c r="A37" s="228">
        <v>44136</v>
      </c>
      <c r="B37" s="115"/>
      <c r="C37" s="115"/>
      <c r="D37" s="116">
        <v>18.13</v>
      </c>
      <c r="E37" s="111">
        <v>17.274000000000001</v>
      </c>
      <c r="F37" s="111">
        <v>22.209</v>
      </c>
      <c r="G37" s="111">
        <v>26.018000000000001</v>
      </c>
      <c r="H37" s="111">
        <v>33.738999999999997</v>
      </c>
      <c r="I37" s="111">
        <v>23.861999999999998</v>
      </c>
      <c r="J37" s="111">
        <v>15.69</v>
      </c>
      <c r="K37" s="111">
        <v>13.641</v>
      </c>
      <c r="L37" s="111">
        <v>19.751000000000001</v>
      </c>
      <c r="M37" s="111">
        <v>16.076000000000001</v>
      </c>
      <c r="N37" s="111">
        <v>14.57</v>
      </c>
      <c r="O37" s="111">
        <v>18.22</v>
      </c>
      <c r="P37" s="111">
        <v>18.337</v>
      </c>
      <c r="Q37" s="111">
        <v>18.562000000000001</v>
      </c>
      <c r="R37" s="111">
        <v>18.183</v>
      </c>
      <c r="S37" s="111">
        <v>25.016999999999999</v>
      </c>
      <c r="T37" s="111">
        <v>22.071000000000002</v>
      </c>
      <c r="U37" s="111">
        <v>16.917999999999999</v>
      </c>
      <c r="V37" s="111">
        <v>16.23</v>
      </c>
      <c r="W37" s="111">
        <v>14</v>
      </c>
      <c r="X37" s="111">
        <v>10.74</v>
      </c>
      <c r="Y37" s="111">
        <v>10.237</v>
      </c>
      <c r="Z37" s="111">
        <v>21.361000000000001</v>
      </c>
      <c r="AA37" s="111">
        <v>20.638999999999999</v>
      </c>
      <c r="AB37" s="111">
        <v>25.603999999999999</v>
      </c>
      <c r="AC37" s="111">
        <v>19.009</v>
      </c>
      <c r="AD37" s="111">
        <v>17.221</v>
      </c>
      <c r="AE37" s="111">
        <v>14.128</v>
      </c>
      <c r="AF37" s="111">
        <v>14.603</v>
      </c>
      <c r="AG37" s="111">
        <v>19.408999999999999</v>
      </c>
      <c r="AH37" s="111">
        <v>9.8390000000000004</v>
      </c>
      <c r="AI37" s="173">
        <v>14.502000000000001</v>
      </c>
      <c r="AJ37" s="173">
        <v>21.853000000000002</v>
      </c>
      <c r="AK37" s="173">
        <v>11.923</v>
      </c>
      <c r="AL37" s="173">
        <v>13.169</v>
      </c>
      <c r="AM37" s="173">
        <v>21.379000000000001</v>
      </c>
      <c r="AN37" s="173"/>
      <c r="AO37" s="173"/>
      <c r="AP37" s="173"/>
      <c r="AQ37" s="173"/>
      <c r="AR37" s="173"/>
      <c r="AS37" s="173"/>
      <c r="AT37" s="173"/>
      <c r="AU37" s="173"/>
      <c r="AV37" s="173"/>
      <c r="AW37" s="173"/>
      <c r="AX37" s="173"/>
      <c r="AY37" s="173"/>
    </row>
    <row r="38" spans="1:51" ht="15" x14ac:dyDescent="0.25">
      <c r="A38" s="228">
        <v>44166</v>
      </c>
      <c r="B38" s="115"/>
      <c r="C38" s="115"/>
      <c r="D38" s="116">
        <v>15.25</v>
      </c>
      <c r="E38" s="111">
        <v>15.939</v>
      </c>
      <c r="F38" s="111">
        <v>18.879000000000001</v>
      </c>
      <c r="G38" s="111">
        <v>20.03</v>
      </c>
      <c r="H38" s="111">
        <v>22.417999999999999</v>
      </c>
      <c r="I38" s="111">
        <v>17.725000000000001</v>
      </c>
      <c r="J38" s="111">
        <v>13.048999999999999</v>
      </c>
      <c r="K38" s="111">
        <v>11.693</v>
      </c>
      <c r="L38" s="111">
        <v>13.692</v>
      </c>
      <c r="M38" s="111">
        <v>13.971</v>
      </c>
      <c r="N38" s="111">
        <v>13.250999999999999</v>
      </c>
      <c r="O38" s="111">
        <v>16.635000000000002</v>
      </c>
      <c r="P38" s="111">
        <v>15.5</v>
      </c>
      <c r="Q38" s="111">
        <v>17.100000000000001</v>
      </c>
      <c r="R38" s="111">
        <v>15.565</v>
      </c>
      <c r="S38" s="111">
        <v>18.547999999999998</v>
      </c>
      <c r="T38" s="111">
        <v>19.504000000000001</v>
      </c>
      <c r="U38" s="111">
        <v>15.159000000000001</v>
      </c>
      <c r="V38" s="111">
        <v>13.026999999999999</v>
      </c>
      <c r="W38" s="111">
        <v>12.785</v>
      </c>
      <c r="X38" s="111">
        <v>9.3390000000000004</v>
      </c>
      <c r="Y38" s="111">
        <v>9.6690000000000005</v>
      </c>
      <c r="Z38" s="111">
        <v>15.478999999999999</v>
      </c>
      <c r="AA38" s="111">
        <v>16.501999999999999</v>
      </c>
      <c r="AB38" s="111">
        <v>15.321</v>
      </c>
      <c r="AC38" s="111">
        <v>15.58</v>
      </c>
      <c r="AD38" s="111">
        <v>15.468</v>
      </c>
      <c r="AE38" s="111">
        <v>12.315</v>
      </c>
      <c r="AF38" s="111">
        <v>12.250999999999999</v>
      </c>
      <c r="AG38" s="111">
        <v>15.641999999999999</v>
      </c>
      <c r="AH38" s="111">
        <v>9.3889999999999993</v>
      </c>
      <c r="AI38" s="173">
        <v>10.936</v>
      </c>
      <c r="AJ38" s="173">
        <v>14.233000000000001</v>
      </c>
      <c r="AK38" s="173">
        <v>12.196</v>
      </c>
      <c r="AL38" s="173">
        <v>9.9710000000000001</v>
      </c>
      <c r="AM38" s="173">
        <v>17.408999999999999</v>
      </c>
      <c r="AN38" s="173"/>
      <c r="AO38" s="173"/>
      <c r="AP38" s="173"/>
      <c r="AQ38" s="173"/>
      <c r="AR38" s="173"/>
      <c r="AS38" s="173"/>
      <c r="AT38" s="173"/>
      <c r="AU38" s="173"/>
      <c r="AV38" s="173"/>
      <c r="AW38" s="173"/>
      <c r="AX38" s="173"/>
      <c r="AY38" s="173"/>
    </row>
    <row r="39" spans="1:51" ht="15" x14ac:dyDescent="0.25">
      <c r="A39" s="228">
        <v>44197</v>
      </c>
      <c r="B39" s="115"/>
      <c r="C39" s="115"/>
      <c r="D39" s="116">
        <v>13.58</v>
      </c>
      <c r="E39" s="111">
        <v>14.833</v>
      </c>
      <c r="F39" s="111">
        <v>17.312999999999999</v>
      </c>
      <c r="G39" s="111">
        <v>17.225999999999999</v>
      </c>
      <c r="H39" s="111">
        <v>17.114000000000001</v>
      </c>
      <c r="I39" s="111">
        <v>14.997999999999999</v>
      </c>
      <c r="J39" s="111">
        <v>11.363</v>
      </c>
      <c r="K39" s="111">
        <v>10.512</v>
      </c>
      <c r="L39" s="111">
        <v>10.831</v>
      </c>
      <c r="M39" s="111">
        <v>12.01</v>
      </c>
      <c r="N39" s="111">
        <v>11.973000000000001</v>
      </c>
      <c r="O39" s="111">
        <v>15.167999999999999</v>
      </c>
      <c r="P39" s="111">
        <v>13.362</v>
      </c>
      <c r="Q39" s="111">
        <v>15.295999999999999</v>
      </c>
      <c r="R39" s="111">
        <v>12.673</v>
      </c>
      <c r="S39" s="111">
        <v>16.071999999999999</v>
      </c>
      <c r="T39" s="111">
        <v>14.845000000000001</v>
      </c>
      <c r="U39" s="111">
        <v>13.778</v>
      </c>
      <c r="V39" s="111">
        <v>11.471</v>
      </c>
      <c r="W39" s="111">
        <v>11.715999999999999</v>
      </c>
      <c r="X39" s="111">
        <v>8.5670000000000002</v>
      </c>
      <c r="Y39" s="111">
        <v>8.5449999999999999</v>
      </c>
      <c r="Z39" s="111">
        <v>15.984999999999999</v>
      </c>
      <c r="AA39" s="111">
        <v>15.000999999999999</v>
      </c>
      <c r="AB39" s="111">
        <v>12.407</v>
      </c>
      <c r="AC39" s="111">
        <v>13.041</v>
      </c>
      <c r="AD39" s="111">
        <v>13.718</v>
      </c>
      <c r="AE39" s="111">
        <v>11.176</v>
      </c>
      <c r="AF39" s="111">
        <v>11.217000000000001</v>
      </c>
      <c r="AG39" s="111">
        <v>14.208</v>
      </c>
      <c r="AH39" s="111">
        <v>8.6709999999999994</v>
      </c>
      <c r="AI39" s="173">
        <v>9.0890000000000004</v>
      </c>
      <c r="AJ39" s="173">
        <v>12.106999999999999</v>
      </c>
      <c r="AK39" s="173">
        <v>11.333</v>
      </c>
      <c r="AL39" s="173">
        <v>8.6609999999999996</v>
      </c>
      <c r="AM39" s="173">
        <v>14.558</v>
      </c>
      <c r="AN39" s="173"/>
      <c r="AO39" s="173"/>
      <c r="AP39" s="173"/>
      <c r="AQ39" s="173"/>
      <c r="AR39" s="173"/>
      <c r="AS39" s="173"/>
      <c r="AT39" s="173"/>
      <c r="AU39" s="173"/>
      <c r="AV39" s="173"/>
      <c r="AW39" s="173"/>
      <c r="AX39" s="173"/>
      <c r="AY39" s="173"/>
    </row>
    <row r="40" spans="1:51" ht="15" x14ac:dyDescent="0.25">
      <c r="A40" s="228">
        <v>44228</v>
      </c>
      <c r="B40" s="115"/>
      <c r="C40" s="115"/>
      <c r="D40" s="116">
        <v>12.38</v>
      </c>
      <c r="E40" s="111">
        <v>12.154999999999999</v>
      </c>
      <c r="F40" s="111">
        <v>13.477</v>
      </c>
      <c r="G40" s="111">
        <v>16.614000000000001</v>
      </c>
      <c r="H40" s="111">
        <v>21.170999999999999</v>
      </c>
      <c r="I40" s="111">
        <v>12.391999999999999</v>
      </c>
      <c r="J40" s="111">
        <v>9.3879999999999999</v>
      </c>
      <c r="K40" s="111">
        <v>8.75</v>
      </c>
      <c r="L40" s="111">
        <v>9.5640000000000001</v>
      </c>
      <c r="M40" s="111">
        <v>10.164</v>
      </c>
      <c r="N40" s="111">
        <v>9.9760000000000009</v>
      </c>
      <c r="O40" s="111">
        <v>12.798999999999999</v>
      </c>
      <c r="P40" s="111">
        <v>13.644</v>
      </c>
      <c r="Q40" s="111">
        <v>16.12</v>
      </c>
      <c r="R40" s="111">
        <v>10.055</v>
      </c>
      <c r="S40" s="111">
        <v>13.301</v>
      </c>
      <c r="T40" s="111">
        <v>13.472</v>
      </c>
      <c r="U40" s="111">
        <v>12.202</v>
      </c>
      <c r="V40" s="111">
        <v>9.2889999999999997</v>
      </c>
      <c r="W40" s="111">
        <v>9.8469999999999995</v>
      </c>
      <c r="X40" s="111">
        <v>8.0229999999999997</v>
      </c>
      <c r="Y40" s="111">
        <v>7.0309999999999997</v>
      </c>
      <c r="Z40" s="111">
        <v>13.384</v>
      </c>
      <c r="AA40" s="111">
        <v>12.788</v>
      </c>
      <c r="AB40" s="111">
        <v>12.138</v>
      </c>
      <c r="AC40" s="111">
        <v>10.102</v>
      </c>
      <c r="AD40" s="111">
        <v>12.483000000000001</v>
      </c>
      <c r="AE40" s="111">
        <v>9.3209999999999997</v>
      </c>
      <c r="AF40" s="111">
        <v>8.9619999999999997</v>
      </c>
      <c r="AG40" s="111">
        <v>11.423999999999999</v>
      </c>
      <c r="AH40" s="111">
        <v>7.2640000000000002</v>
      </c>
      <c r="AI40" s="173">
        <v>9.1430000000000007</v>
      </c>
      <c r="AJ40" s="173">
        <v>14.308999999999999</v>
      </c>
      <c r="AK40" s="173">
        <v>9.7110000000000003</v>
      </c>
      <c r="AL40" s="173">
        <v>7.1790000000000003</v>
      </c>
      <c r="AM40" s="173">
        <v>11.952</v>
      </c>
      <c r="AN40" s="173"/>
      <c r="AO40" s="173"/>
      <c r="AP40" s="173"/>
      <c r="AQ40" s="173"/>
      <c r="AR40" s="173"/>
      <c r="AS40" s="173"/>
      <c r="AT40" s="173"/>
      <c r="AU40" s="173"/>
      <c r="AV40" s="173"/>
      <c r="AW40" s="173"/>
      <c r="AX40" s="173"/>
      <c r="AY40" s="173"/>
    </row>
    <row r="41" spans="1:51" ht="15" x14ac:dyDescent="0.25">
      <c r="A41" s="228">
        <v>44256</v>
      </c>
      <c r="B41" s="115"/>
      <c r="C41" s="115"/>
      <c r="D41" s="116">
        <v>22.1</v>
      </c>
      <c r="E41" s="111">
        <v>15.91</v>
      </c>
      <c r="F41" s="111">
        <v>26.254000000000001</v>
      </c>
      <c r="G41" s="111">
        <v>36.381999999999998</v>
      </c>
      <c r="H41" s="111">
        <v>32.408999999999999</v>
      </c>
      <c r="I41" s="111">
        <v>18.300999999999998</v>
      </c>
      <c r="J41" s="111">
        <v>20.983000000000001</v>
      </c>
      <c r="K41" s="111">
        <v>14.285</v>
      </c>
      <c r="L41" s="111">
        <v>11.159000000000001</v>
      </c>
      <c r="M41" s="111">
        <v>16.940999999999999</v>
      </c>
      <c r="N41" s="111">
        <v>17.463000000000001</v>
      </c>
      <c r="O41" s="111">
        <v>22.545999999999999</v>
      </c>
      <c r="P41" s="111">
        <v>36.287999999999997</v>
      </c>
      <c r="Q41" s="111">
        <v>20.463999999999999</v>
      </c>
      <c r="R41" s="111">
        <v>33.271000000000001</v>
      </c>
      <c r="S41" s="111">
        <v>22.901</v>
      </c>
      <c r="T41" s="111">
        <v>19.434999999999999</v>
      </c>
      <c r="U41" s="111">
        <v>16.925999999999998</v>
      </c>
      <c r="V41" s="111">
        <v>15.2</v>
      </c>
      <c r="W41" s="111">
        <v>12.414</v>
      </c>
      <c r="X41" s="111">
        <v>12.9</v>
      </c>
      <c r="Y41" s="111">
        <v>20.81</v>
      </c>
      <c r="Z41" s="111">
        <v>26.451000000000001</v>
      </c>
      <c r="AA41" s="111">
        <v>17.221</v>
      </c>
      <c r="AB41" s="111">
        <v>37.832999999999998</v>
      </c>
      <c r="AC41" s="111">
        <v>13.598000000000001</v>
      </c>
      <c r="AD41" s="111">
        <v>23.038</v>
      </c>
      <c r="AE41" s="111">
        <v>9.9420000000000002</v>
      </c>
      <c r="AF41" s="111">
        <v>15.505000000000001</v>
      </c>
      <c r="AG41" s="111">
        <v>24.059000000000001</v>
      </c>
      <c r="AH41" s="111">
        <v>10.901999999999999</v>
      </c>
      <c r="AI41" s="173">
        <v>13.695</v>
      </c>
      <c r="AJ41" s="173">
        <v>22.895</v>
      </c>
      <c r="AK41" s="173">
        <v>12.183999999999999</v>
      </c>
      <c r="AL41" s="173">
        <v>9.3019999999999996</v>
      </c>
      <c r="AM41" s="173">
        <v>16.055</v>
      </c>
      <c r="AN41" s="173"/>
      <c r="AO41" s="173"/>
      <c r="AP41" s="173"/>
      <c r="AQ41" s="173"/>
      <c r="AR41" s="173"/>
      <c r="AS41" s="173"/>
      <c r="AT41" s="173"/>
      <c r="AU41" s="173"/>
      <c r="AV41" s="173"/>
      <c r="AW41" s="173"/>
      <c r="AX41" s="173"/>
      <c r="AY41" s="173"/>
    </row>
    <row r="42" spans="1:51" ht="15" x14ac:dyDescent="0.25">
      <c r="A42" s="228">
        <v>44287</v>
      </c>
      <c r="B42" s="115"/>
      <c r="C42" s="115"/>
      <c r="D42" s="116">
        <v>52.61</v>
      </c>
      <c r="E42" s="111">
        <v>35.567999999999998</v>
      </c>
      <c r="F42" s="111">
        <v>99.885000000000005</v>
      </c>
      <c r="G42" s="111">
        <v>95.492999999999995</v>
      </c>
      <c r="H42" s="111">
        <v>102.92100000000001</v>
      </c>
      <c r="I42" s="111">
        <v>35.594999999999999</v>
      </c>
      <c r="J42" s="111">
        <v>73.756</v>
      </c>
      <c r="K42" s="111">
        <v>33.991999999999997</v>
      </c>
      <c r="L42" s="111">
        <v>31.742999999999999</v>
      </c>
      <c r="M42" s="111">
        <v>67.852000000000004</v>
      </c>
      <c r="N42" s="111">
        <v>65.688999999999993</v>
      </c>
      <c r="O42" s="111">
        <v>48.984000000000002</v>
      </c>
      <c r="P42" s="111">
        <v>51.765000000000001</v>
      </c>
      <c r="Q42" s="111">
        <v>40.628999999999998</v>
      </c>
      <c r="R42" s="111">
        <v>71.314999999999998</v>
      </c>
      <c r="S42" s="111">
        <v>48.88</v>
      </c>
      <c r="T42" s="111">
        <v>31.56</v>
      </c>
      <c r="U42" s="111">
        <v>57.079000000000001</v>
      </c>
      <c r="V42" s="111">
        <v>53.320999999999998</v>
      </c>
      <c r="W42" s="111">
        <v>23.012</v>
      </c>
      <c r="X42" s="111">
        <v>22.573</v>
      </c>
      <c r="Y42" s="111">
        <v>68.978999999999999</v>
      </c>
      <c r="Z42" s="111">
        <v>93.241</v>
      </c>
      <c r="AA42" s="111">
        <v>48.192999999999998</v>
      </c>
      <c r="AB42" s="111">
        <v>61.661999999999999</v>
      </c>
      <c r="AC42" s="111">
        <v>44.476999999999997</v>
      </c>
      <c r="AD42" s="111">
        <v>37.356000000000002</v>
      </c>
      <c r="AE42" s="111">
        <v>32.1</v>
      </c>
      <c r="AF42" s="111">
        <v>34.167999999999999</v>
      </c>
      <c r="AG42" s="111">
        <v>55.558</v>
      </c>
      <c r="AH42" s="111">
        <v>24.423999999999999</v>
      </c>
      <c r="AI42" s="173">
        <v>37.664999999999999</v>
      </c>
      <c r="AJ42" s="173">
        <v>31.513000000000002</v>
      </c>
      <c r="AK42" s="173">
        <v>27.707000000000001</v>
      </c>
      <c r="AL42" s="173">
        <v>22.032</v>
      </c>
      <c r="AM42" s="173">
        <v>31.846</v>
      </c>
      <c r="AN42" s="173"/>
      <c r="AO42" s="173"/>
      <c r="AP42" s="173"/>
      <c r="AQ42" s="173"/>
      <c r="AR42" s="173"/>
      <c r="AS42" s="173"/>
      <c r="AT42" s="173"/>
      <c r="AU42" s="173"/>
      <c r="AV42" s="173"/>
      <c r="AW42" s="173"/>
      <c r="AX42" s="173"/>
      <c r="AY42" s="173"/>
    </row>
    <row r="43" spans="1:51" ht="15" x14ac:dyDescent="0.25">
      <c r="A43" s="228">
        <v>44317</v>
      </c>
      <c r="B43" s="115"/>
      <c r="C43" s="115"/>
      <c r="D43" s="116">
        <v>146.12</v>
      </c>
      <c r="E43" s="111">
        <v>218.93100000000001</v>
      </c>
      <c r="F43" s="111">
        <v>230.11600000000001</v>
      </c>
      <c r="G43" s="111">
        <v>187.785</v>
      </c>
      <c r="H43" s="111">
        <v>207.93700000000001</v>
      </c>
      <c r="I43" s="111">
        <v>93.067999999999998</v>
      </c>
      <c r="J43" s="111">
        <v>124.97</v>
      </c>
      <c r="K43" s="111">
        <v>88.03</v>
      </c>
      <c r="L43" s="111">
        <v>99.126999999999995</v>
      </c>
      <c r="M43" s="111">
        <v>143.352</v>
      </c>
      <c r="N43" s="111">
        <v>226.89599999999999</v>
      </c>
      <c r="O43" s="111">
        <v>158.34899999999999</v>
      </c>
      <c r="P43" s="111">
        <v>141.43</v>
      </c>
      <c r="Q43" s="111">
        <v>151.63</v>
      </c>
      <c r="R43" s="111">
        <v>205.624</v>
      </c>
      <c r="S43" s="111">
        <v>150.364</v>
      </c>
      <c r="T43" s="111">
        <v>150.923</v>
      </c>
      <c r="U43" s="111">
        <v>129.08699999999999</v>
      </c>
      <c r="V43" s="111">
        <v>198.37700000000001</v>
      </c>
      <c r="W43" s="111">
        <v>47.793999999999997</v>
      </c>
      <c r="X43" s="111">
        <v>83.751999999999995</v>
      </c>
      <c r="Y43" s="111">
        <v>155.846</v>
      </c>
      <c r="Z43" s="111">
        <v>226.50399999999999</v>
      </c>
      <c r="AA43" s="111">
        <v>120.19</v>
      </c>
      <c r="AB43" s="111">
        <v>156.94399999999999</v>
      </c>
      <c r="AC43" s="111">
        <v>179.89099999999999</v>
      </c>
      <c r="AD43" s="111">
        <v>191.52</v>
      </c>
      <c r="AE43" s="111">
        <v>79.558000000000007</v>
      </c>
      <c r="AF43" s="111">
        <v>123.187</v>
      </c>
      <c r="AG43" s="111">
        <v>99.822999999999993</v>
      </c>
      <c r="AH43" s="111">
        <v>50.128999999999998</v>
      </c>
      <c r="AI43" s="173">
        <v>120.441</v>
      </c>
      <c r="AJ43" s="173">
        <v>96.98</v>
      </c>
      <c r="AK43" s="173">
        <v>72.935000000000002</v>
      </c>
      <c r="AL43" s="173">
        <v>130.50200000000001</v>
      </c>
      <c r="AM43" s="173">
        <v>140.79499999999999</v>
      </c>
      <c r="AN43" s="173"/>
      <c r="AO43" s="173"/>
      <c r="AP43" s="173"/>
      <c r="AQ43" s="173"/>
      <c r="AR43" s="173"/>
      <c r="AS43" s="173"/>
      <c r="AT43" s="173"/>
      <c r="AU43" s="173"/>
      <c r="AV43" s="173"/>
      <c r="AW43" s="173"/>
      <c r="AX43" s="173"/>
      <c r="AY43" s="173"/>
    </row>
    <row r="44" spans="1:51" ht="15" x14ac:dyDescent="0.25">
      <c r="A44" s="228">
        <v>44348</v>
      </c>
      <c r="B44" s="115"/>
      <c r="C44" s="115"/>
      <c r="D44" s="116">
        <v>151.61000000000001</v>
      </c>
      <c r="E44" s="111">
        <v>236.88200000000001</v>
      </c>
      <c r="F44" s="111">
        <v>256.767</v>
      </c>
      <c r="G44" s="111">
        <v>244.14</v>
      </c>
      <c r="H44" s="111">
        <v>189.44800000000001</v>
      </c>
      <c r="I44" s="111">
        <v>143.81100000000001</v>
      </c>
      <c r="J44" s="111">
        <v>92.506</v>
      </c>
      <c r="K44" s="111">
        <v>109.616</v>
      </c>
      <c r="L44" s="111">
        <v>174.52799999999999</v>
      </c>
      <c r="M44" s="111">
        <v>113.492</v>
      </c>
      <c r="N44" s="111">
        <v>232.70099999999999</v>
      </c>
      <c r="O44" s="111">
        <v>132.08699999999999</v>
      </c>
      <c r="P44" s="111">
        <v>257.92500000000001</v>
      </c>
      <c r="Q44" s="111">
        <v>99.304000000000002</v>
      </c>
      <c r="R44" s="111">
        <v>261.93599999999998</v>
      </c>
      <c r="S44" s="111">
        <v>127.346</v>
      </c>
      <c r="T44" s="111">
        <v>207.75299999999999</v>
      </c>
      <c r="U44" s="111">
        <v>71.593000000000004</v>
      </c>
      <c r="V44" s="111">
        <v>121.669</v>
      </c>
      <c r="W44" s="111">
        <v>31.465</v>
      </c>
      <c r="X44" s="111">
        <v>86.588999999999999</v>
      </c>
      <c r="Y44" s="111">
        <v>95.456999999999994</v>
      </c>
      <c r="Z44" s="111">
        <v>228.012</v>
      </c>
      <c r="AA44" s="111">
        <v>83.072999999999993</v>
      </c>
      <c r="AB44" s="111">
        <v>131.50899999999999</v>
      </c>
      <c r="AC44" s="111">
        <v>223.405</v>
      </c>
      <c r="AD44" s="111">
        <v>126.806</v>
      </c>
      <c r="AE44" s="111">
        <v>123.218</v>
      </c>
      <c r="AF44" s="111">
        <v>235.87200000000001</v>
      </c>
      <c r="AG44" s="111">
        <v>53.511000000000003</v>
      </c>
      <c r="AH44" s="111">
        <v>47.075000000000003</v>
      </c>
      <c r="AI44" s="173">
        <v>163.524</v>
      </c>
      <c r="AJ44" s="173">
        <v>206.35</v>
      </c>
      <c r="AK44" s="173">
        <v>93.311000000000007</v>
      </c>
      <c r="AL44" s="173">
        <v>191.715</v>
      </c>
      <c r="AM44" s="173">
        <v>245.65100000000001</v>
      </c>
      <c r="AN44" s="173"/>
      <c r="AO44" s="173"/>
      <c r="AP44" s="173"/>
      <c r="AQ44" s="173"/>
      <c r="AR44" s="173"/>
      <c r="AS44" s="173"/>
      <c r="AT44" s="173"/>
      <c r="AU44" s="173"/>
      <c r="AV44" s="173"/>
      <c r="AW44" s="173"/>
      <c r="AX44" s="173"/>
      <c r="AY44" s="173"/>
    </row>
    <row r="45" spans="1:51" ht="15" x14ac:dyDescent="0.25">
      <c r="A45" s="228">
        <v>44378</v>
      </c>
      <c r="B45" s="115"/>
      <c r="C45" s="115"/>
      <c r="D45" s="116">
        <v>67.39</v>
      </c>
      <c r="E45" s="111">
        <v>107.77500000000001</v>
      </c>
      <c r="F45" s="111">
        <v>91.024000000000001</v>
      </c>
      <c r="G45" s="111">
        <v>141.64400000000001</v>
      </c>
      <c r="H45" s="111">
        <v>76.486000000000004</v>
      </c>
      <c r="I45" s="111">
        <v>54.433999999999997</v>
      </c>
      <c r="J45" s="111">
        <v>39.152000000000001</v>
      </c>
      <c r="K45" s="111">
        <v>50.244999999999997</v>
      </c>
      <c r="L45" s="111">
        <v>92.834000000000003</v>
      </c>
      <c r="M45" s="111">
        <v>54.338000000000001</v>
      </c>
      <c r="N45" s="111">
        <v>85.554000000000002</v>
      </c>
      <c r="O45" s="111">
        <v>40.085000000000001</v>
      </c>
      <c r="P45" s="111">
        <v>182.33500000000001</v>
      </c>
      <c r="Q45" s="111">
        <v>38.026000000000003</v>
      </c>
      <c r="R45" s="111">
        <v>78.656999999999996</v>
      </c>
      <c r="S45" s="111">
        <v>64.186000000000007</v>
      </c>
      <c r="T45" s="111">
        <v>136.006</v>
      </c>
      <c r="U45" s="111">
        <v>25.300999999999998</v>
      </c>
      <c r="V45" s="111">
        <v>39.978999999999999</v>
      </c>
      <c r="W45" s="111">
        <v>13.858000000000001</v>
      </c>
      <c r="X45" s="111">
        <v>27.071999999999999</v>
      </c>
      <c r="Y45" s="111">
        <v>36.002000000000002</v>
      </c>
      <c r="Z45" s="111">
        <v>90.418000000000006</v>
      </c>
      <c r="AA45" s="111">
        <v>37.729999999999997</v>
      </c>
      <c r="AB45" s="111">
        <v>51.4</v>
      </c>
      <c r="AC45" s="111">
        <v>66.260999999999996</v>
      </c>
      <c r="AD45" s="111">
        <v>48.843000000000004</v>
      </c>
      <c r="AE45" s="111">
        <v>42.789000000000001</v>
      </c>
      <c r="AF45" s="111">
        <v>100.611</v>
      </c>
      <c r="AG45" s="111">
        <v>21.518999999999998</v>
      </c>
      <c r="AH45" s="111">
        <v>21.725000000000001</v>
      </c>
      <c r="AI45" s="173">
        <v>47.914000000000001</v>
      </c>
      <c r="AJ45" s="173">
        <v>77.924000000000007</v>
      </c>
      <c r="AK45" s="173">
        <v>48.814999999999998</v>
      </c>
      <c r="AL45" s="173">
        <v>103.30200000000001</v>
      </c>
      <c r="AM45" s="173">
        <v>140.69</v>
      </c>
      <c r="AN45" s="173"/>
      <c r="AO45" s="173"/>
      <c r="AP45" s="173"/>
      <c r="AQ45" s="173"/>
      <c r="AR45" s="173"/>
      <c r="AS45" s="173"/>
      <c r="AT45" s="173"/>
      <c r="AU45" s="173"/>
      <c r="AV45" s="173"/>
      <c r="AW45" s="173"/>
      <c r="AX45" s="173"/>
      <c r="AY45" s="173"/>
    </row>
    <row r="46" spans="1:51" ht="15" x14ac:dyDescent="0.25">
      <c r="A46" s="228">
        <v>44409</v>
      </c>
      <c r="B46" s="115"/>
      <c r="C46" s="115"/>
      <c r="D46" s="116">
        <v>38.630000000000003</v>
      </c>
      <c r="E46" s="111">
        <v>64.216999999999999</v>
      </c>
      <c r="F46" s="111">
        <v>36.584000000000003</v>
      </c>
      <c r="G46" s="111">
        <v>46.426000000000002</v>
      </c>
      <c r="H46" s="111">
        <v>46.652000000000001</v>
      </c>
      <c r="I46" s="111">
        <v>34.298000000000002</v>
      </c>
      <c r="J46" s="111">
        <v>29.193000000000001</v>
      </c>
      <c r="K46" s="111">
        <v>31.611000000000001</v>
      </c>
      <c r="L46" s="111">
        <v>30.954999999999998</v>
      </c>
      <c r="M46" s="111">
        <v>38.396000000000001</v>
      </c>
      <c r="N46" s="111">
        <v>41.085999999999999</v>
      </c>
      <c r="O46" s="111">
        <v>21.303000000000001</v>
      </c>
      <c r="P46" s="111">
        <v>57.898000000000003</v>
      </c>
      <c r="Q46" s="111">
        <v>20.992000000000001</v>
      </c>
      <c r="R46" s="111">
        <v>68.409000000000006</v>
      </c>
      <c r="S46" s="111">
        <v>27.885999999999999</v>
      </c>
      <c r="T46" s="111">
        <v>92.305999999999997</v>
      </c>
      <c r="U46" s="111">
        <v>20.896000000000001</v>
      </c>
      <c r="V46" s="111">
        <v>34.256</v>
      </c>
      <c r="W46" s="111">
        <v>9.9730000000000008</v>
      </c>
      <c r="X46" s="111">
        <v>18.491</v>
      </c>
      <c r="Y46" s="111">
        <v>20.344999999999999</v>
      </c>
      <c r="Z46" s="111">
        <v>41.594999999999999</v>
      </c>
      <c r="AA46" s="111">
        <v>28.613</v>
      </c>
      <c r="AB46" s="111">
        <v>41.026000000000003</v>
      </c>
      <c r="AC46" s="111">
        <v>31.029</v>
      </c>
      <c r="AD46" s="111">
        <v>22.523</v>
      </c>
      <c r="AE46" s="111">
        <v>32.22</v>
      </c>
      <c r="AF46" s="111">
        <v>32.235999999999997</v>
      </c>
      <c r="AG46" s="111">
        <v>15.569000000000001</v>
      </c>
      <c r="AH46" s="111">
        <v>24.106999999999999</v>
      </c>
      <c r="AI46" s="173">
        <v>26.375</v>
      </c>
      <c r="AJ46" s="173">
        <v>29.454000000000001</v>
      </c>
      <c r="AK46" s="173">
        <v>24.388000000000002</v>
      </c>
      <c r="AL46" s="173">
        <v>76.040999999999997</v>
      </c>
      <c r="AM46" s="173">
        <v>44.857999999999997</v>
      </c>
      <c r="AN46" s="173"/>
      <c r="AO46" s="173"/>
      <c r="AP46" s="173"/>
      <c r="AQ46" s="173"/>
      <c r="AR46" s="173"/>
      <c r="AS46" s="173"/>
      <c r="AT46" s="173"/>
      <c r="AU46" s="173"/>
      <c r="AV46" s="173"/>
      <c r="AW46" s="173"/>
      <c r="AX46" s="173"/>
      <c r="AY46" s="173"/>
    </row>
    <row r="47" spans="1:51" ht="15" x14ac:dyDescent="0.25">
      <c r="A47" s="228">
        <v>44440</v>
      </c>
      <c r="B47" s="115"/>
      <c r="C47" s="115"/>
      <c r="D47" s="116">
        <v>32.4</v>
      </c>
      <c r="E47" s="111">
        <v>36.292000000000002</v>
      </c>
      <c r="F47" s="111">
        <v>45.591000000000001</v>
      </c>
      <c r="G47" s="111">
        <v>49.442999999999998</v>
      </c>
      <c r="H47" s="111">
        <v>31.532</v>
      </c>
      <c r="I47" s="111">
        <v>25.805</v>
      </c>
      <c r="J47" s="111">
        <v>18.170000000000002</v>
      </c>
      <c r="K47" s="111">
        <v>20.475999999999999</v>
      </c>
      <c r="L47" s="111">
        <v>42.533000000000001</v>
      </c>
      <c r="M47" s="111">
        <v>25.056999999999999</v>
      </c>
      <c r="N47" s="111">
        <v>37.784999999999997</v>
      </c>
      <c r="O47" s="111">
        <v>29.486000000000001</v>
      </c>
      <c r="P47" s="111">
        <v>31.838999999999999</v>
      </c>
      <c r="Q47" s="111">
        <v>19.173999999999999</v>
      </c>
      <c r="R47" s="111">
        <v>59.046999999999997</v>
      </c>
      <c r="S47" s="111">
        <v>22.056999999999999</v>
      </c>
      <c r="T47" s="111">
        <v>60.360999999999997</v>
      </c>
      <c r="U47" s="111">
        <v>18.956</v>
      </c>
      <c r="V47" s="111">
        <v>18.498999999999999</v>
      </c>
      <c r="W47" s="111">
        <v>20.382000000000001</v>
      </c>
      <c r="X47" s="111">
        <v>27.399000000000001</v>
      </c>
      <c r="Y47" s="111">
        <v>30.876000000000001</v>
      </c>
      <c r="Z47" s="111">
        <v>22.385000000000002</v>
      </c>
      <c r="AA47" s="111">
        <v>23.808</v>
      </c>
      <c r="AB47" s="111">
        <v>37.518999999999998</v>
      </c>
      <c r="AC47" s="111">
        <v>33.744</v>
      </c>
      <c r="AD47" s="111">
        <v>16.696999999999999</v>
      </c>
      <c r="AE47" s="111">
        <v>16.757000000000001</v>
      </c>
      <c r="AF47" s="111">
        <v>22.09</v>
      </c>
      <c r="AG47" s="111">
        <v>12.135</v>
      </c>
      <c r="AH47" s="111">
        <v>37.478999999999999</v>
      </c>
      <c r="AI47" s="173">
        <v>32.159999999999997</v>
      </c>
      <c r="AJ47" s="173">
        <v>18.670999999999999</v>
      </c>
      <c r="AK47" s="173">
        <v>14.012</v>
      </c>
      <c r="AL47" s="173">
        <v>68.44</v>
      </c>
      <c r="AM47" s="173">
        <v>24.856000000000002</v>
      </c>
      <c r="AN47" s="173"/>
      <c r="AO47" s="173"/>
      <c r="AP47" s="173"/>
      <c r="AQ47" s="173"/>
      <c r="AR47" s="173"/>
      <c r="AS47" s="173"/>
      <c r="AT47" s="173"/>
      <c r="AU47" s="173"/>
      <c r="AV47" s="173"/>
      <c r="AW47" s="173"/>
      <c r="AX47" s="173"/>
      <c r="AY47" s="173"/>
    </row>
    <row r="48" spans="1:51" ht="15" x14ac:dyDescent="0.25">
      <c r="A48" s="228">
        <v>44470</v>
      </c>
      <c r="B48" s="115"/>
      <c r="C48" s="115"/>
      <c r="D48" s="116">
        <v>28.11</v>
      </c>
      <c r="E48" s="111">
        <v>30.134</v>
      </c>
      <c r="F48" s="111">
        <v>46.478999999999999</v>
      </c>
      <c r="G48" s="111">
        <v>50.688000000000002</v>
      </c>
      <c r="H48" s="111">
        <v>20.677</v>
      </c>
      <c r="I48" s="111">
        <v>24.015999999999998</v>
      </c>
      <c r="J48" s="111">
        <v>20.527999999999999</v>
      </c>
      <c r="K48" s="111">
        <v>27.841999999999999</v>
      </c>
      <c r="L48" s="111">
        <v>20.56</v>
      </c>
      <c r="M48" s="111">
        <v>17.062000000000001</v>
      </c>
      <c r="N48" s="111">
        <v>23.446000000000002</v>
      </c>
      <c r="O48" s="111">
        <v>21.837</v>
      </c>
      <c r="P48" s="111">
        <v>28.574999999999999</v>
      </c>
      <c r="Q48" s="111">
        <v>26.754000000000001</v>
      </c>
      <c r="R48" s="111">
        <v>49.305</v>
      </c>
      <c r="S48" s="111">
        <v>20.736999999999998</v>
      </c>
      <c r="T48" s="111">
        <v>25.331</v>
      </c>
      <c r="U48" s="111">
        <v>19.893000000000001</v>
      </c>
      <c r="V48" s="111">
        <v>15.677</v>
      </c>
      <c r="W48" s="111">
        <v>16.553000000000001</v>
      </c>
      <c r="X48" s="111">
        <v>15.712999999999999</v>
      </c>
      <c r="Y48" s="111">
        <v>28.585000000000001</v>
      </c>
      <c r="Z48" s="111">
        <v>33.506999999999998</v>
      </c>
      <c r="AA48" s="111">
        <v>69.44</v>
      </c>
      <c r="AB48" s="111">
        <v>40.673999999999999</v>
      </c>
      <c r="AC48" s="111">
        <v>21.213000000000001</v>
      </c>
      <c r="AD48" s="111">
        <v>16.329000000000001</v>
      </c>
      <c r="AE48" s="111">
        <v>19.8</v>
      </c>
      <c r="AF48" s="111">
        <v>26.977</v>
      </c>
      <c r="AG48" s="111">
        <v>11.272</v>
      </c>
      <c r="AH48" s="111">
        <v>27.885000000000002</v>
      </c>
      <c r="AI48" s="173">
        <v>41.637</v>
      </c>
      <c r="AJ48" s="173">
        <v>13.66</v>
      </c>
      <c r="AK48" s="173">
        <v>23.667000000000002</v>
      </c>
      <c r="AL48" s="173">
        <v>34.319000000000003</v>
      </c>
      <c r="AM48" s="173">
        <v>24.844000000000001</v>
      </c>
      <c r="AN48" s="173"/>
      <c r="AO48" s="173"/>
      <c r="AP48" s="173"/>
      <c r="AQ48" s="173"/>
      <c r="AR48" s="173"/>
      <c r="AS48" s="173"/>
      <c r="AT48" s="173"/>
      <c r="AU48" s="173"/>
      <c r="AV48" s="173"/>
      <c r="AW48" s="173"/>
      <c r="AX48" s="173"/>
      <c r="AY48" s="173"/>
    </row>
    <row r="49" spans="1:1005" ht="15" x14ac:dyDescent="0.25">
      <c r="A49" s="228">
        <v>44501</v>
      </c>
      <c r="B49" s="115"/>
      <c r="C49" s="115"/>
      <c r="D49" s="116">
        <v>18.13</v>
      </c>
      <c r="E49" s="111">
        <v>22.308</v>
      </c>
      <c r="F49" s="111">
        <v>26.053000000000001</v>
      </c>
      <c r="G49" s="111">
        <v>33.854999999999997</v>
      </c>
      <c r="H49" s="111">
        <v>24.03</v>
      </c>
      <c r="I49" s="111">
        <v>15.769</v>
      </c>
      <c r="J49" s="111">
        <v>13.993</v>
      </c>
      <c r="K49" s="111">
        <v>20.050999999999998</v>
      </c>
      <c r="L49" s="111">
        <v>16.344999999999999</v>
      </c>
      <c r="M49" s="111">
        <v>14.542</v>
      </c>
      <c r="N49" s="111">
        <v>18.28</v>
      </c>
      <c r="O49" s="111">
        <v>18.393999999999998</v>
      </c>
      <c r="P49" s="111">
        <v>19.030999999999999</v>
      </c>
      <c r="Q49" s="111">
        <v>18.248000000000001</v>
      </c>
      <c r="R49" s="111">
        <v>25.140999999999998</v>
      </c>
      <c r="S49" s="111">
        <v>22.085000000000001</v>
      </c>
      <c r="T49" s="111">
        <v>17.268999999999998</v>
      </c>
      <c r="U49" s="111">
        <v>16.381</v>
      </c>
      <c r="V49" s="111">
        <v>14.151</v>
      </c>
      <c r="W49" s="111">
        <v>10.863</v>
      </c>
      <c r="X49" s="111">
        <v>10.717000000000001</v>
      </c>
      <c r="Y49" s="111">
        <v>21.361999999999998</v>
      </c>
      <c r="Z49" s="111">
        <v>20.658999999999999</v>
      </c>
      <c r="AA49" s="111">
        <v>25.690999999999999</v>
      </c>
      <c r="AB49" s="111">
        <v>19.988</v>
      </c>
      <c r="AC49" s="111">
        <v>17.245000000000001</v>
      </c>
      <c r="AD49" s="111">
        <v>14.202999999999999</v>
      </c>
      <c r="AE49" s="111">
        <v>15.058</v>
      </c>
      <c r="AF49" s="111">
        <v>19.765000000000001</v>
      </c>
      <c r="AG49" s="111">
        <v>10.016999999999999</v>
      </c>
      <c r="AH49" s="111">
        <v>14.875</v>
      </c>
      <c r="AI49" s="173">
        <v>22.026</v>
      </c>
      <c r="AJ49" s="173">
        <v>11.972</v>
      </c>
      <c r="AK49" s="173">
        <v>13.326000000000001</v>
      </c>
      <c r="AL49" s="173">
        <v>21.434999999999999</v>
      </c>
      <c r="AM49" s="173">
        <v>17.256</v>
      </c>
      <c r="AN49" s="173"/>
      <c r="AO49" s="173"/>
      <c r="AP49" s="173"/>
      <c r="AQ49" s="173"/>
      <c r="AR49" s="173"/>
      <c r="AS49" s="173"/>
      <c r="AT49" s="173"/>
      <c r="AU49" s="173"/>
      <c r="AV49" s="173"/>
      <c r="AW49" s="173"/>
      <c r="AX49" s="173"/>
      <c r="AY49" s="173"/>
    </row>
    <row r="50" spans="1:1005" ht="15" x14ac:dyDescent="0.25">
      <c r="A50" s="228">
        <v>44531</v>
      </c>
      <c r="B50" s="115"/>
      <c r="C50" s="115"/>
      <c r="D50" s="116">
        <v>15.25</v>
      </c>
      <c r="E50" s="111">
        <v>18.968</v>
      </c>
      <c r="F50" s="111">
        <v>20.062000000000001</v>
      </c>
      <c r="G50" s="111">
        <v>22.475000000000001</v>
      </c>
      <c r="H50" s="111">
        <v>17.902999999999999</v>
      </c>
      <c r="I50" s="111">
        <v>13.125</v>
      </c>
      <c r="J50" s="111">
        <v>12.018000000000001</v>
      </c>
      <c r="K50" s="111">
        <v>13.954000000000001</v>
      </c>
      <c r="L50" s="111">
        <v>14.27</v>
      </c>
      <c r="M50" s="111">
        <v>13.225</v>
      </c>
      <c r="N50" s="111">
        <v>16.690000000000001</v>
      </c>
      <c r="O50" s="111">
        <v>15.55</v>
      </c>
      <c r="P50" s="111">
        <v>17.463000000000001</v>
      </c>
      <c r="Q50" s="111">
        <v>15.621</v>
      </c>
      <c r="R50" s="111">
        <v>18.661999999999999</v>
      </c>
      <c r="S50" s="111">
        <v>19.518999999999998</v>
      </c>
      <c r="T50" s="111">
        <v>15.433999999999999</v>
      </c>
      <c r="U50" s="111">
        <v>13.151</v>
      </c>
      <c r="V50" s="111">
        <v>12.926</v>
      </c>
      <c r="W50" s="111">
        <v>9.452</v>
      </c>
      <c r="X50" s="111">
        <v>10.115</v>
      </c>
      <c r="Y50" s="111">
        <v>15.478999999999999</v>
      </c>
      <c r="Z50" s="111">
        <v>16.518999999999998</v>
      </c>
      <c r="AA50" s="111">
        <v>15.391</v>
      </c>
      <c r="AB50" s="111">
        <v>16.082000000000001</v>
      </c>
      <c r="AC50" s="111">
        <v>15.489000000000001</v>
      </c>
      <c r="AD50" s="111">
        <v>12.385</v>
      </c>
      <c r="AE50" s="111">
        <v>12.677</v>
      </c>
      <c r="AF50" s="111">
        <v>15.909000000000001</v>
      </c>
      <c r="AG50" s="111">
        <v>9.5570000000000004</v>
      </c>
      <c r="AH50" s="111">
        <v>11.259</v>
      </c>
      <c r="AI50" s="173">
        <v>14.375999999999999</v>
      </c>
      <c r="AJ50" s="173">
        <v>12.179</v>
      </c>
      <c r="AK50" s="173">
        <v>10.11</v>
      </c>
      <c r="AL50" s="173">
        <v>17.460999999999999</v>
      </c>
      <c r="AM50" s="173">
        <v>15.922000000000001</v>
      </c>
      <c r="AN50" s="173"/>
      <c r="AO50" s="173"/>
      <c r="AP50" s="173"/>
      <c r="AQ50" s="173"/>
      <c r="AR50" s="173"/>
      <c r="AS50" s="173"/>
      <c r="AT50" s="173"/>
      <c r="AU50" s="173"/>
      <c r="AV50" s="173"/>
      <c r="AW50" s="173"/>
      <c r="AX50" s="173"/>
      <c r="AY50" s="173"/>
    </row>
    <row r="51" spans="1:1005" ht="15" x14ac:dyDescent="0.25">
      <c r="A51" s="228">
        <v>44562</v>
      </c>
      <c r="B51" s="115"/>
      <c r="C51" s="115"/>
      <c r="D51" s="116">
        <v>13.58</v>
      </c>
      <c r="E51" s="111">
        <v>17.388000000000002</v>
      </c>
      <c r="F51" s="111">
        <v>17.254999999999999</v>
      </c>
      <c r="G51" s="111">
        <v>17.155999999999999</v>
      </c>
      <c r="H51" s="111">
        <v>15.089</v>
      </c>
      <c r="I51" s="111">
        <v>11.430999999999999</v>
      </c>
      <c r="J51" s="111">
        <v>10.807</v>
      </c>
      <c r="K51" s="111">
        <v>11.058</v>
      </c>
      <c r="L51" s="111">
        <v>12.225</v>
      </c>
      <c r="M51" s="111">
        <v>11.949</v>
      </c>
      <c r="N51" s="111">
        <v>15.217000000000001</v>
      </c>
      <c r="O51" s="111">
        <v>13.404</v>
      </c>
      <c r="P51" s="111">
        <v>15.503</v>
      </c>
      <c r="Q51" s="111">
        <v>12.718</v>
      </c>
      <c r="R51" s="111">
        <v>16.175000000000001</v>
      </c>
      <c r="S51" s="111">
        <v>14.858000000000001</v>
      </c>
      <c r="T51" s="111">
        <v>14.018000000000001</v>
      </c>
      <c r="U51" s="111">
        <v>11.58</v>
      </c>
      <c r="V51" s="111">
        <v>11.845000000000001</v>
      </c>
      <c r="W51" s="111">
        <v>8.6690000000000005</v>
      </c>
      <c r="X51" s="111">
        <v>8.9440000000000008</v>
      </c>
      <c r="Y51" s="111">
        <v>15.981999999999999</v>
      </c>
      <c r="Z51" s="111">
        <v>15.016999999999999</v>
      </c>
      <c r="AA51" s="111">
        <v>12.47</v>
      </c>
      <c r="AB51" s="111">
        <v>13.462</v>
      </c>
      <c r="AC51" s="111">
        <v>13.737</v>
      </c>
      <c r="AD51" s="111">
        <v>11.24</v>
      </c>
      <c r="AE51" s="111">
        <v>11.598000000000001</v>
      </c>
      <c r="AF51" s="111">
        <v>14.398999999999999</v>
      </c>
      <c r="AG51" s="111">
        <v>8.8239999999999998</v>
      </c>
      <c r="AH51" s="111">
        <v>9.3740000000000006</v>
      </c>
      <c r="AI51" s="173">
        <v>12.236000000000001</v>
      </c>
      <c r="AJ51" s="173">
        <v>11.433</v>
      </c>
      <c r="AK51" s="173">
        <v>8.7870000000000008</v>
      </c>
      <c r="AL51" s="173">
        <v>14.605</v>
      </c>
      <c r="AM51" s="173">
        <v>14.817</v>
      </c>
      <c r="AN51" s="173"/>
      <c r="AO51" s="173"/>
      <c r="AP51" s="173"/>
      <c r="AQ51" s="173"/>
      <c r="AR51" s="173"/>
      <c r="AS51" s="173"/>
      <c r="AT51" s="173"/>
      <c r="AU51" s="173"/>
      <c r="AV51" s="173"/>
      <c r="AW51" s="173"/>
      <c r="AX51" s="173"/>
      <c r="AY51" s="173"/>
    </row>
    <row r="52" spans="1:1005" ht="15" x14ac:dyDescent="0.25">
      <c r="A52" s="228">
        <v>44593</v>
      </c>
      <c r="B52" s="115"/>
      <c r="C52" s="115"/>
      <c r="D52" s="116">
        <v>12.38</v>
      </c>
      <c r="E52" s="111">
        <v>13.536</v>
      </c>
      <c r="F52" s="111">
        <v>16.646000000000001</v>
      </c>
      <c r="G52" s="111">
        <v>21.204999999999998</v>
      </c>
      <c r="H52" s="111">
        <v>12.42</v>
      </c>
      <c r="I52" s="111">
        <v>9.4440000000000008</v>
      </c>
      <c r="J52" s="111">
        <v>8.9949999999999992</v>
      </c>
      <c r="K52" s="111">
        <v>9.7530000000000001</v>
      </c>
      <c r="L52" s="111">
        <v>10.343999999999999</v>
      </c>
      <c r="M52" s="111">
        <v>9.9570000000000007</v>
      </c>
      <c r="N52" s="111">
        <v>12.84</v>
      </c>
      <c r="O52" s="111">
        <v>13.685</v>
      </c>
      <c r="P52" s="111">
        <v>16.178999999999998</v>
      </c>
      <c r="Q52" s="111">
        <v>10.090999999999999</v>
      </c>
      <c r="R52" s="111">
        <v>13.385999999999999</v>
      </c>
      <c r="S52" s="111">
        <v>13.481999999999999</v>
      </c>
      <c r="T52" s="111">
        <v>12.375999999999999</v>
      </c>
      <c r="U52" s="111">
        <v>9.3770000000000007</v>
      </c>
      <c r="V52" s="111">
        <v>9.9540000000000006</v>
      </c>
      <c r="W52" s="111">
        <v>8.11</v>
      </c>
      <c r="X52" s="111">
        <v>7.3360000000000003</v>
      </c>
      <c r="Y52" s="111">
        <v>13.382</v>
      </c>
      <c r="Z52" s="111">
        <v>12.801</v>
      </c>
      <c r="AA52" s="111">
        <v>12.193</v>
      </c>
      <c r="AB52" s="111">
        <v>10.422000000000001</v>
      </c>
      <c r="AC52" s="111">
        <v>12.499000000000001</v>
      </c>
      <c r="AD52" s="111">
        <v>9.3740000000000006</v>
      </c>
      <c r="AE52" s="111">
        <v>9.27</v>
      </c>
      <c r="AF52" s="111">
        <v>11.502000000000001</v>
      </c>
      <c r="AG52" s="111">
        <v>7.391</v>
      </c>
      <c r="AH52" s="111">
        <v>9.3879999999999999</v>
      </c>
      <c r="AI52" s="173">
        <v>14.429</v>
      </c>
      <c r="AJ52" s="173">
        <v>9.6669999999999998</v>
      </c>
      <c r="AK52" s="173">
        <v>7.2839999999999998</v>
      </c>
      <c r="AL52" s="173">
        <v>11.991</v>
      </c>
      <c r="AM52" s="173">
        <v>12.143000000000001</v>
      </c>
      <c r="AN52" s="173"/>
      <c r="AO52" s="173"/>
      <c r="AP52" s="173"/>
      <c r="AQ52" s="173"/>
      <c r="AR52" s="173"/>
      <c r="AS52" s="173"/>
      <c r="AT52" s="173"/>
      <c r="AU52" s="173"/>
      <c r="AV52" s="173"/>
      <c r="AW52" s="173"/>
      <c r="AX52" s="173"/>
      <c r="AY52" s="173"/>
    </row>
    <row r="53" spans="1:1005" ht="15" x14ac:dyDescent="0.25">
      <c r="A53" s="228">
        <v>44621</v>
      </c>
      <c r="B53" s="115"/>
      <c r="C53" s="115"/>
      <c r="D53" s="116">
        <v>22.1</v>
      </c>
      <c r="E53" s="111">
        <v>26.363</v>
      </c>
      <c r="F53" s="111">
        <v>36.472000000000001</v>
      </c>
      <c r="G53" s="111">
        <v>32.468000000000004</v>
      </c>
      <c r="H53" s="111">
        <v>18.206</v>
      </c>
      <c r="I53" s="111">
        <v>21.071999999999999</v>
      </c>
      <c r="J53" s="111">
        <v>14.593</v>
      </c>
      <c r="K53" s="111">
        <v>11.363</v>
      </c>
      <c r="L53" s="111">
        <v>16.937000000000001</v>
      </c>
      <c r="M53" s="111">
        <v>17.437000000000001</v>
      </c>
      <c r="N53" s="111">
        <v>22.600999999999999</v>
      </c>
      <c r="O53" s="111">
        <v>36.363</v>
      </c>
      <c r="P53" s="111">
        <v>20.658999999999999</v>
      </c>
      <c r="Q53" s="111">
        <v>33.353999999999999</v>
      </c>
      <c r="R53" s="111">
        <v>23.027999999999999</v>
      </c>
      <c r="S53" s="111">
        <v>19.448</v>
      </c>
      <c r="T53" s="111">
        <v>16.832999999999998</v>
      </c>
      <c r="U53" s="111">
        <v>15.321</v>
      </c>
      <c r="V53" s="111">
        <v>12.532</v>
      </c>
      <c r="W53" s="111">
        <v>12.997</v>
      </c>
      <c r="X53" s="111">
        <v>20.713999999999999</v>
      </c>
      <c r="Y53" s="111">
        <v>26.442</v>
      </c>
      <c r="Z53" s="111">
        <v>17.236000000000001</v>
      </c>
      <c r="AA53" s="111">
        <v>37.936999999999998</v>
      </c>
      <c r="AB53" s="111">
        <v>13.471</v>
      </c>
      <c r="AC53" s="111">
        <v>23.059000000000001</v>
      </c>
      <c r="AD53" s="111">
        <v>9.9969999999999999</v>
      </c>
      <c r="AE53" s="111">
        <v>15.894</v>
      </c>
      <c r="AF53" s="111">
        <v>23.402000000000001</v>
      </c>
      <c r="AG53" s="111">
        <v>11.051</v>
      </c>
      <c r="AH53" s="111">
        <v>13.972</v>
      </c>
      <c r="AI53" s="173">
        <v>23.036999999999999</v>
      </c>
      <c r="AJ53" s="173">
        <v>12.135999999999999</v>
      </c>
      <c r="AK53" s="173">
        <v>9.4109999999999996</v>
      </c>
      <c r="AL53" s="173">
        <v>16.094000000000001</v>
      </c>
      <c r="AM53" s="173">
        <v>15.894</v>
      </c>
      <c r="AN53" s="173"/>
      <c r="AO53" s="173"/>
      <c r="AP53" s="173"/>
      <c r="AQ53" s="173"/>
      <c r="AR53" s="173"/>
      <c r="AS53" s="173"/>
      <c r="AT53" s="173"/>
      <c r="AU53" s="173"/>
      <c r="AV53" s="173"/>
      <c r="AW53" s="173"/>
      <c r="AX53" s="173"/>
      <c r="AY53" s="173"/>
    </row>
    <row r="54" spans="1:1005" ht="15" x14ac:dyDescent="0.25">
      <c r="A54" s="228">
        <v>44652</v>
      </c>
      <c r="B54" s="115"/>
      <c r="C54" s="115"/>
      <c r="D54" s="116">
        <v>52.61</v>
      </c>
      <c r="E54" s="111">
        <v>100.095</v>
      </c>
      <c r="F54" s="111">
        <v>95.584000000000003</v>
      </c>
      <c r="G54" s="111">
        <v>103.03400000000001</v>
      </c>
      <c r="H54" s="111">
        <v>34.576000000000001</v>
      </c>
      <c r="I54" s="111">
        <v>73.884</v>
      </c>
      <c r="J54" s="111">
        <v>34.359000000000002</v>
      </c>
      <c r="K54" s="111">
        <v>32.051000000000002</v>
      </c>
      <c r="L54" s="111">
        <v>65.326999999999998</v>
      </c>
      <c r="M54" s="111">
        <v>65.638999999999996</v>
      </c>
      <c r="N54" s="111">
        <v>49.08</v>
      </c>
      <c r="O54" s="111">
        <v>51.835999999999999</v>
      </c>
      <c r="P54" s="111">
        <v>40.305</v>
      </c>
      <c r="Q54" s="111">
        <v>71.44</v>
      </c>
      <c r="R54" s="111">
        <v>49.052999999999997</v>
      </c>
      <c r="S54" s="111">
        <v>31.577999999999999</v>
      </c>
      <c r="T54" s="111">
        <v>54.825000000000003</v>
      </c>
      <c r="U54" s="111">
        <v>53.529000000000003</v>
      </c>
      <c r="V54" s="111">
        <v>23.143000000000001</v>
      </c>
      <c r="W54" s="111">
        <v>22.672999999999998</v>
      </c>
      <c r="X54" s="111">
        <v>68.355000000000004</v>
      </c>
      <c r="Y54" s="111">
        <v>93.22</v>
      </c>
      <c r="Z54" s="111">
        <v>48.22</v>
      </c>
      <c r="AA54" s="111">
        <v>61.771000000000001</v>
      </c>
      <c r="AB54" s="111">
        <v>43.841999999999999</v>
      </c>
      <c r="AC54" s="111">
        <v>37.384999999999998</v>
      </c>
      <c r="AD54" s="111">
        <v>32.197000000000003</v>
      </c>
      <c r="AE54" s="111">
        <v>34.671999999999997</v>
      </c>
      <c r="AF54" s="111">
        <v>55.86</v>
      </c>
      <c r="AG54" s="111">
        <v>24.594999999999999</v>
      </c>
      <c r="AH54" s="111">
        <v>38.079000000000001</v>
      </c>
      <c r="AI54" s="173">
        <v>31.65</v>
      </c>
      <c r="AJ54" s="173">
        <v>26.492999999999999</v>
      </c>
      <c r="AK54" s="173">
        <v>22.161999999999999</v>
      </c>
      <c r="AL54" s="173">
        <v>31.885000000000002</v>
      </c>
      <c r="AM54" s="173">
        <v>35.537999999999997</v>
      </c>
      <c r="AN54" s="173"/>
      <c r="AO54" s="173"/>
      <c r="AP54" s="173"/>
      <c r="AQ54" s="173"/>
      <c r="AR54" s="173"/>
      <c r="AS54" s="173"/>
      <c r="AT54" s="173"/>
      <c r="AU54" s="173"/>
      <c r="AV54" s="173"/>
      <c r="AW54" s="173"/>
      <c r="AX54" s="173"/>
      <c r="AY54" s="173"/>
    </row>
    <row r="55" spans="1:1005" ht="15" x14ac:dyDescent="0.25">
      <c r="A55" s="228">
        <v>44682</v>
      </c>
      <c r="B55" s="115"/>
      <c r="C55" s="115"/>
      <c r="D55" s="116">
        <v>146.12</v>
      </c>
      <c r="E55" s="111">
        <v>230.24100000000001</v>
      </c>
      <c r="F55" s="111">
        <v>187.83199999999999</v>
      </c>
      <c r="G55" s="111">
        <v>207.988</v>
      </c>
      <c r="H55" s="111">
        <v>91.34</v>
      </c>
      <c r="I55" s="111">
        <v>125.05500000000001</v>
      </c>
      <c r="J55" s="111">
        <v>88.447000000000003</v>
      </c>
      <c r="K55" s="111">
        <v>99.546999999999997</v>
      </c>
      <c r="L55" s="111">
        <v>144.10499999999999</v>
      </c>
      <c r="M55" s="111">
        <v>226.81700000000001</v>
      </c>
      <c r="N55" s="111">
        <v>158.48699999999999</v>
      </c>
      <c r="O55" s="111">
        <v>141.53200000000001</v>
      </c>
      <c r="P55" s="111">
        <v>150.38999999999999</v>
      </c>
      <c r="Q55" s="111">
        <v>205.69900000000001</v>
      </c>
      <c r="R55" s="111">
        <v>150.494</v>
      </c>
      <c r="S55" s="111">
        <v>150.977</v>
      </c>
      <c r="T55" s="111">
        <v>128.833</v>
      </c>
      <c r="U55" s="111">
        <v>198.59100000000001</v>
      </c>
      <c r="V55" s="111">
        <v>47.9</v>
      </c>
      <c r="W55" s="111">
        <v>83.902000000000001</v>
      </c>
      <c r="X55" s="111">
        <v>156.62200000000001</v>
      </c>
      <c r="Y55" s="111">
        <v>226.55799999999999</v>
      </c>
      <c r="Z55" s="111">
        <v>120.21599999999999</v>
      </c>
      <c r="AA55" s="111">
        <v>157.03899999999999</v>
      </c>
      <c r="AB55" s="111">
        <v>174.36199999999999</v>
      </c>
      <c r="AC55" s="111">
        <v>191.58600000000001</v>
      </c>
      <c r="AD55" s="111">
        <v>79.66</v>
      </c>
      <c r="AE55" s="111">
        <v>123.985</v>
      </c>
      <c r="AF55" s="111">
        <v>100.035</v>
      </c>
      <c r="AG55" s="111">
        <v>50.258000000000003</v>
      </c>
      <c r="AH55" s="111">
        <v>121.045</v>
      </c>
      <c r="AI55" s="173">
        <v>97.197000000000003</v>
      </c>
      <c r="AJ55" s="173">
        <v>71.182000000000002</v>
      </c>
      <c r="AK55" s="173">
        <v>130.92099999999999</v>
      </c>
      <c r="AL55" s="173">
        <v>140.953</v>
      </c>
      <c r="AM55" s="173">
        <v>218.89599999999999</v>
      </c>
      <c r="AN55" s="173"/>
      <c r="AO55" s="173"/>
      <c r="AP55" s="173"/>
      <c r="AQ55" s="173"/>
      <c r="AR55" s="173"/>
      <c r="AS55" s="173"/>
      <c r="AT55" s="173"/>
      <c r="AU55" s="173"/>
      <c r="AV55" s="173"/>
      <c r="AW55" s="173"/>
      <c r="AX55" s="173"/>
      <c r="AY55" s="173"/>
    </row>
    <row r="56" spans="1:1005" ht="15" x14ac:dyDescent="0.25">
      <c r="A56" s="228">
        <v>44713</v>
      </c>
      <c r="B56" s="115"/>
      <c r="C56" s="115"/>
      <c r="D56" s="116">
        <v>151.61000000000001</v>
      </c>
      <c r="E56" s="111">
        <v>256.79599999999999</v>
      </c>
      <c r="F56" s="111">
        <v>244.15799999999999</v>
      </c>
      <c r="G56" s="111">
        <v>189.46</v>
      </c>
      <c r="H56" s="111">
        <v>143.09200000000001</v>
      </c>
      <c r="I56" s="111">
        <v>92.543000000000006</v>
      </c>
      <c r="J56" s="111">
        <v>109.842</v>
      </c>
      <c r="K56" s="111">
        <v>174.822</v>
      </c>
      <c r="L56" s="111">
        <v>114.819</v>
      </c>
      <c r="M56" s="111">
        <v>232.673</v>
      </c>
      <c r="N56" s="111">
        <v>132.13499999999999</v>
      </c>
      <c r="O56" s="111">
        <v>257.97000000000003</v>
      </c>
      <c r="P56" s="111">
        <v>98.424000000000007</v>
      </c>
      <c r="Q56" s="111">
        <v>261.97000000000003</v>
      </c>
      <c r="R56" s="111">
        <v>127.402</v>
      </c>
      <c r="S56" s="111">
        <v>207.78100000000001</v>
      </c>
      <c r="T56" s="111">
        <v>75.227000000000004</v>
      </c>
      <c r="U56" s="111">
        <v>121.73099999999999</v>
      </c>
      <c r="V56" s="111">
        <v>31.547999999999998</v>
      </c>
      <c r="W56" s="111">
        <v>86.688999999999993</v>
      </c>
      <c r="X56" s="111">
        <v>96.873000000000005</v>
      </c>
      <c r="Y56" s="111">
        <v>228.066</v>
      </c>
      <c r="Z56" s="111">
        <v>83.084999999999994</v>
      </c>
      <c r="AA56" s="111">
        <v>131.55000000000001</v>
      </c>
      <c r="AB56" s="111">
        <v>227.44300000000001</v>
      </c>
      <c r="AC56" s="111">
        <v>126.819</v>
      </c>
      <c r="AD56" s="111">
        <v>123.27200000000001</v>
      </c>
      <c r="AE56" s="111">
        <v>236.37</v>
      </c>
      <c r="AF56" s="111">
        <v>54.290999999999997</v>
      </c>
      <c r="AG56" s="111">
        <v>47.174999999999997</v>
      </c>
      <c r="AH56" s="111">
        <v>163.92</v>
      </c>
      <c r="AI56" s="173">
        <v>206.59800000000001</v>
      </c>
      <c r="AJ56" s="173">
        <v>95.253</v>
      </c>
      <c r="AK56" s="173">
        <v>191.88900000000001</v>
      </c>
      <c r="AL56" s="173">
        <v>245.773</v>
      </c>
      <c r="AM56" s="173">
        <v>236.87</v>
      </c>
      <c r="AN56" s="173"/>
      <c r="AO56" s="173"/>
      <c r="AP56" s="173"/>
      <c r="AQ56" s="173"/>
      <c r="AR56" s="173"/>
      <c r="AS56" s="173"/>
      <c r="AT56" s="173"/>
      <c r="AU56" s="173"/>
      <c r="AV56" s="173"/>
      <c r="AW56" s="173"/>
      <c r="AX56" s="173"/>
      <c r="AY56" s="173"/>
    </row>
    <row r="57" spans="1:1005" ht="15" x14ac:dyDescent="0.25">
      <c r="A57" s="228">
        <v>44743</v>
      </c>
      <c r="B57" s="115"/>
      <c r="C57" s="115"/>
      <c r="D57" s="116">
        <v>67.39</v>
      </c>
      <c r="E57" s="111">
        <v>91.03</v>
      </c>
      <c r="F57" s="111">
        <v>141.655</v>
      </c>
      <c r="G57" s="111">
        <v>76.491</v>
      </c>
      <c r="H57" s="111">
        <v>57.77</v>
      </c>
      <c r="I57" s="111">
        <v>39.180999999999997</v>
      </c>
      <c r="J57" s="111">
        <v>50.444000000000003</v>
      </c>
      <c r="K57" s="111">
        <v>92.956999999999994</v>
      </c>
      <c r="L57" s="111">
        <v>54.719000000000001</v>
      </c>
      <c r="M57" s="111">
        <v>85.549000000000007</v>
      </c>
      <c r="N57" s="111">
        <v>40.104999999999997</v>
      </c>
      <c r="O57" s="111">
        <v>182.351</v>
      </c>
      <c r="P57" s="111">
        <v>40.308</v>
      </c>
      <c r="Q57" s="111">
        <v>78.668999999999997</v>
      </c>
      <c r="R57" s="111">
        <v>64.224000000000004</v>
      </c>
      <c r="S57" s="111">
        <v>136.01400000000001</v>
      </c>
      <c r="T57" s="111">
        <v>25.818000000000001</v>
      </c>
      <c r="U57" s="111">
        <v>40.017000000000003</v>
      </c>
      <c r="V57" s="111">
        <v>13.929</v>
      </c>
      <c r="W57" s="111">
        <v>27.123000000000001</v>
      </c>
      <c r="X57" s="111">
        <v>36.728999999999999</v>
      </c>
      <c r="Y57" s="111">
        <v>90.427999999999997</v>
      </c>
      <c r="Z57" s="111">
        <v>37.737000000000002</v>
      </c>
      <c r="AA57" s="111">
        <v>51.424999999999997</v>
      </c>
      <c r="AB57" s="111">
        <v>69.448999999999998</v>
      </c>
      <c r="AC57" s="111">
        <v>48.85</v>
      </c>
      <c r="AD57" s="111">
        <v>42.819000000000003</v>
      </c>
      <c r="AE57" s="111">
        <v>100.783</v>
      </c>
      <c r="AF57" s="111">
        <v>21.852</v>
      </c>
      <c r="AG57" s="111">
        <v>21.81</v>
      </c>
      <c r="AH57" s="111">
        <v>48.040999999999997</v>
      </c>
      <c r="AI57" s="173">
        <v>78.001999999999995</v>
      </c>
      <c r="AJ57" s="173">
        <v>48.823999999999998</v>
      </c>
      <c r="AK57" s="173">
        <v>103.35299999999999</v>
      </c>
      <c r="AL57" s="173">
        <v>140.71199999999999</v>
      </c>
      <c r="AM57" s="173">
        <v>107.771</v>
      </c>
      <c r="AN57" s="173"/>
      <c r="AO57" s="173"/>
      <c r="AP57" s="173"/>
      <c r="AQ57" s="173"/>
      <c r="AR57" s="173"/>
      <c r="AS57" s="173"/>
      <c r="AT57" s="173"/>
      <c r="AU57" s="173"/>
      <c r="AV57" s="173"/>
      <c r="AW57" s="173"/>
      <c r="AX57" s="173"/>
      <c r="AY57" s="173"/>
    </row>
    <row r="58" spans="1:1005" ht="15" x14ac:dyDescent="0.25">
      <c r="A58" s="228">
        <v>44774</v>
      </c>
      <c r="B58" s="115"/>
      <c r="C58" s="115"/>
      <c r="D58" s="116">
        <v>38.630000000000003</v>
      </c>
      <c r="E58" s="111">
        <v>36.590000000000003</v>
      </c>
      <c r="F58" s="111">
        <v>46.433</v>
      </c>
      <c r="G58" s="111">
        <v>46.656999999999996</v>
      </c>
      <c r="H58" s="111">
        <v>34.442</v>
      </c>
      <c r="I58" s="111">
        <v>29.222000000000001</v>
      </c>
      <c r="J58" s="111">
        <v>31.751000000000001</v>
      </c>
      <c r="K58" s="111">
        <v>31.033999999999999</v>
      </c>
      <c r="L58" s="111">
        <v>38.65</v>
      </c>
      <c r="M58" s="111">
        <v>41.082999999999998</v>
      </c>
      <c r="N58" s="111">
        <v>21.318000000000001</v>
      </c>
      <c r="O58" s="111">
        <v>57.905999999999999</v>
      </c>
      <c r="P58" s="111">
        <v>21.175000000000001</v>
      </c>
      <c r="Q58" s="111">
        <v>68.42</v>
      </c>
      <c r="R58" s="111">
        <v>27.917999999999999</v>
      </c>
      <c r="S58" s="111">
        <v>92.31</v>
      </c>
      <c r="T58" s="111">
        <v>20.529</v>
      </c>
      <c r="U58" s="111">
        <v>34.290999999999997</v>
      </c>
      <c r="V58" s="111">
        <v>10.037000000000001</v>
      </c>
      <c r="W58" s="111">
        <v>18.533999999999999</v>
      </c>
      <c r="X58" s="111">
        <v>20.678999999999998</v>
      </c>
      <c r="Y58" s="111">
        <v>41.595999999999997</v>
      </c>
      <c r="Z58" s="111">
        <v>28.619</v>
      </c>
      <c r="AA58" s="111">
        <v>41.048999999999999</v>
      </c>
      <c r="AB58" s="111">
        <v>31.529</v>
      </c>
      <c r="AC58" s="111">
        <v>22.527999999999999</v>
      </c>
      <c r="AD58" s="111">
        <v>32.247999999999998</v>
      </c>
      <c r="AE58" s="111">
        <v>32.347000000000001</v>
      </c>
      <c r="AF58" s="111">
        <v>15.706</v>
      </c>
      <c r="AG58" s="111">
        <v>24.189</v>
      </c>
      <c r="AH58" s="111">
        <v>26.471</v>
      </c>
      <c r="AI58" s="173">
        <v>29.501000000000001</v>
      </c>
      <c r="AJ58" s="173">
        <v>24.963000000000001</v>
      </c>
      <c r="AK58" s="173">
        <v>76.084999999999994</v>
      </c>
      <c r="AL58" s="173">
        <v>44.866</v>
      </c>
      <c r="AM58" s="173">
        <v>64.212999999999994</v>
      </c>
      <c r="AN58" s="173"/>
      <c r="AO58" s="173"/>
      <c r="AP58" s="173"/>
      <c r="AQ58" s="173"/>
      <c r="AR58" s="173"/>
      <c r="AS58" s="173"/>
      <c r="AT58" s="173"/>
      <c r="AU58" s="173"/>
      <c r="AV58" s="173"/>
      <c r="AW58" s="173"/>
      <c r="AX58" s="173"/>
      <c r="AY58" s="173"/>
    </row>
    <row r="59" spans="1:1005" ht="15" x14ac:dyDescent="0.25">
      <c r="A59" s="228">
        <v>44805</v>
      </c>
      <c r="B59" s="115"/>
      <c r="C59" s="115"/>
      <c r="D59" s="116">
        <v>32.4</v>
      </c>
      <c r="E59" s="111">
        <v>45.597999999999999</v>
      </c>
      <c r="F59" s="111">
        <v>49.451000000000001</v>
      </c>
      <c r="G59" s="111">
        <v>31.536000000000001</v>
      </c>
      <c r="H59" s="111">
        <v>25.73</v>
      </c>
      <c r="I59" s="111">
        <v>18.192</v>
      </c>
      <c r="J59" s="111">
        <v>20.6</v>
      </c>
      <c r="K59" s="111">
        <v>42.622999999999998</v>
      </c>
      <c r="L59" s="111">
        <v>25.785</v>
      </c>
      <c r="M59" s="111">
        <v>37.781999999999996</v>
      </c>
      <c r="N59" s="111">
        <v>29.503</v>
      </c>
      <c r="O59" s="111">
        <v>31.846</v>
      </c>
      <c r="P59" s="111">
        <v>19.132999999999999</v>
      </c>
      <c r="Q59" s="111">
        <v>59.057000000000002</v>
      </c>
      <c r="R59" s="111">
        <v>22.085999999999999</v>
      </c>
      <c r="S59" s="111">
        <v>60.362000000000002</v>
      </c>
      <c r="T59" s="111">
        <v>19.416</v>
      </c>
      <c r="U59" s="111">
        <v>18.527999999999999</v>
      </c>
      <c r="V59" s="111">
        <v>20.452000000000002</v>
      </c>
      <c r="W59" s="111">
        <v>27.448</v>
      </c>
      <c r="X59" s="111">
        <v>30.277999999999999</v>
      </c>
      <c r="Y59" s="111">
        <v>22.385000000000002</v>
      </c>
      <c r="Z59" s="111">
        <v>23.812999999999999</v>
      </c>
      <c r="AA59" s="111">
        <v>37.54</v>
      </c>
      <c r="AB59" s="111">
        <v>33.865000000000002</v>
      </c>
      <c r="AC59" s="111">
        <v>16.701000000000001</v>
      </c>
      <c r="AD59" s="111">
        <v>16.779</v>
      </c>
      <c r="AE59" s="111">
        <v>22.187000000000001</v>
      </c>
      <c r="AF59" s="111">
        <v>12.227</v>
      </c>
      <c r="AG59" s="111">
        <v>37.567999999999998</v>
      </c>
      <c r="AH59" s="111">
        <v>32.253</v>
      </c>
      <c r="AI59" s="173">
        <v>18.71</v>
      </c>
      <c r="AJ59" s="173">
        <v>14.15</v>
      </c>
      <c r="AK59" s="173">
        <v>68.480999999999995</v>
      </c>
      <c r="AL59" s="173">
        <v>24.861000000000001</v>
      </c>
      <c r="AM59" s="173">
        <v>36.289000000000001</v>
      </c>
      <c r="AN59" s="173"/>
      <c r="AO59" s="173"/>
      <c r="AP59" s="173"/>
      <c r="AQ59" s="173"/>
      <c r="AR59" s="173"/>
      <c r="AS59" s="173"/>
      <c r="AT59" s="173"/>
      <c r="AU59" s="173"/>
      <c r="AV59" s="173"/>
      <c r="AW59" s="173"/>
      <c r="AX59" s="173"/>
      <c r="AY59" s="173"/>
    </row>
    <row r="60" spans="1:1005" ht="15" x14ac:dyDescent="0.25">
      <c r="A60" s="228">
        <v>44835</v>
      </c>
      <c r="B60" s="115"/>
      <c r="C60" s="115"/>
      <c r="D60" s="116">
        <v>28.11</v>
      </c>
      <c r="E60" s="111">
        <v>46.484999999999999</v>
      </c>
      <c r="F60" s="111">
        <v>50.697000000000003</v>
      </c>
      <c r="G60" s="111">
        <v>20.681000000000001</v>
      </c>
      <c r="H60" s="111">
        <v>24.37</v>
      </c>
      <c r="I60" s="111">
        <v>20.55</v>
      </c>
      <c r="J60" s="111">
        <v>27.965</v>
      </c>
      <c r="K60" s="111">
        <v>20.623999999999999</v>
      </c>
      <c r="L60" s="111">
        <v>17.283999999999999</v>
      </c>
      <c r="M60" s="111">
        <v>23.443999999999999</v>
      </c>
      <c r="N60" s="111">
        <v>21.850999999999999</v>
      </c>
      <c r="O60" s="111">
        <v>28.581</v>
      </c>
      <c r="P60" s="111">
        <v>26.968</v>
      </c>
      <c r="Q60" s="111">
        <v>49.313000000000002</v>
      </c>
      <c r="R60" s="111">
        <v>20.771999999999998</v>
      </c>
      <c r="S60" s="111">
        <v>25.332000000000001</v>
      </c>
      <c r="T60" s="111">
        <v>20.155000000000001</v>
      </c>
      <c r="U60" s="111">
        <v>15.704000000000001</v>
      </c>
      <c r="V60" s="111">
        <v>16.616</v>
      </c>
      <c r="W60" s="111">
        <v>15.747999999999999</v>
      </c>
      <c r="X60" s="111">
        <v>29.228000000000002</v>
      </c>
      <c r="Y60" s="111">
        <v>33.506999999999998</v>
      </c>
      <c r="Z60" s="111">
        <v>69.447999999999993</v>
      </c>
      <c r="AA60" s="111">
        <v>40.694000000000003</v>
      </c>
      <c r="AB60" s="111">
        <v>21.337</v>
      </c>
      <c r="AC60" s="111">
        <v>16.334</v>
      </c>
      <c r="AD60" s="111">
        <v>19.821000000000002</v>
      </c>
      <c r="AE60" s="111">
        <v>27.085000000000001</v>
      </c>
      <c r="AF60" s="111">
        <v>11.34</v>
      </c>
      <c r="AG60" s="111">
        <v>27.96</v>
      </c>
      <c r="AH60" s="111">
        <v>41.731999999999999</v>
      </c>
      <c r="AI60" s="173">
        <v>13.695</v>
      </c>
      <c r="AJ60" s="173">
        <v>23.751999999999999</v>
      </c>
      <c r="AK60" s="173">
        <v>34.343000000000004</v>
      </c>
      <c r="AL60" s="173">
        <v>24.849</v>
      </c>
      <c r="AM60" s="173">
        <v>30.13</v>
      </c>
      <c r="AN60" s="173"/>
      <c r="AO60" s="173"/>
      <c r="AP60" s="173"/>
      <c r="AQ60" s="173"/>
      <c r="AR60" s="173"/>
      <c r="AS60" s="173"/>
      <c r="AT60" s="173"/>
      <c r="AU60" s="173"/>
      <c r="AV60" s="173"/>
      <c r="AW60" s="173"/>
      <c r="AX60" s="173"/>
      <c r="AY60" s="173"/>
    </row>
    <row r="61" spans="1:1005" ht="15" x14ac:dyDescent="0.25">
      <c r="A61" s="228">
        <v>44866</v>
      </c>
      <c r="B61" s="115"/>
      <c r="C61" s="115"/>
      <c r="D61" s="116">
        <v>18.13</v>
      </c>
      <c r="E61" s="111">
        <v>26.056999999999999</v>
      </c>
      <c r="F61" s="111">
        <v>33.878999999999998</v>
      </c>
      <c r="G61" s="111">
        <v>24.035</v>
      </c>
      <c r="H61" s="111">
        <v>16.085999999999999</v>
      </c>
      <c r="I61" s="111">
        <v>14.01</v>
      </c>
      <c r="J61" s="111">
        <v>20.148</v>
      </c>
      <c r="K61" s="111">
        <v>16.405000000000001</v>
      </c>
      <c r="L61" s="111">
        <v>14.621</v>
      </c>
      <c r="M61" s="111">
        <v>18.277999999999999</v>
      </c>
      <c r="N61" s="111">
        <v>18.407</v>
      </c>
      <c r="O61" s="111">
        <v>19.036000000000001</v>
      </c>
      <c r="P61" s="111">
        <v>18.262</v>
      </c>
      <c r="Q61" s="111">
        <v>25.146999999999998</v>
      </c>
      <c r="R61" s="111">
        <v>22.12</v>
      </c>
      <c r="S61" s="111">
        <v>17.268999999999998</v>
      </c>
      <c r="T61" s="111">
        <v>16.742999999999999</v>
      </c>
      <c r="U61" s="111">
        <v>14.175000000000001</v>
      </c>
      <c r="V61" s="111">
        <v>10.913</v>
      </c>
      <c r="W61" s="111">
        <v>10.744999999999999</v>
      </c>
      <c r="X61" s="111">
        <v>21.739000000000001</v>
      </c>
      <c r="Y61" s="111">
        <v>20.658999999999999</v>
      </c>
      <c r="Z61" s="111">
        <v>25.695</v>
      </c>
      <c r="AA61" s="111">
        <v>20.001999999999999</v>
      </c>
      <c r="AB61" s="111">
        <v>17.498000000000001</v>
      </c>
      <c r="AC61" s="111">
        <v>14.207000000000001</v>
      </c>
      <c r="AD61" s="111">
        <v>15.077</v>
      </c>
      <c r="AE61" s="111">
        <v>19.846</v>
      </c>
      <c r="AF61" s="111">
        <v>10.071999999999999</v>
      </c>
      <c r="AG61" s="111">
        <v>14.933</v>
      </c>
      <c r="AH61" s="111">
        <v>22.088999999999999</v>
      </c>
      <c r="AI61" s="173">
        <v>12.003</v>
      </c>
      <c r="AJ61" s="173">
        <v>13.747</v>
      </c>
      <c r="AK61" s="173">
        <v>21.454999999999998</v>
      </c>
      <c r="AL61" s="173">
        <v>17.260000000000002</v>
      </c>
      <c r="AM61" s="173">
        <v>22.303999999999998</v>
      </c>
      <c r="AN61" s="173"/>
      <c r="AO61" s="173"/>
      <c r="AP61" s="173"/>
      <c r="AQ61" s="173"/>
      <c r="AR61" s="173"/>
      <c r="AS61" s="173"/>
      <c r="AT61" s="173"/>
      <c r="AU61" s="173"/>
      <c r="AV61" s="173"/>
      <c r="AW61" s="173"/>
      <c r="AX61" s="173"/>
      <c r="AY61" s="173"/>
    </row>
    <row r="62" spans="1:1005" ht="15" x14ac:dyDescent="0.25">
      <c r="A62" s="228">
        <v>44896</v>
      </c>
      <c r="B62" s="115"/>
      <c r="C62" s="115"/>
      <c r="D62" s="116">
        <v>15.25</v>
      </c>
      <c r="E62" s="111">
        <v>20.065999999999999</v>
      </c>
      <c r="F62" s="111">
        <v>22.48</v>
      </c>
      <c r="G62" s="111">
        <v>17.905999999999999</v>
      </c>
      <c r="H62" s="111">
        <v>13.222</v>
      </c>
      <c r="I62" s="111">
        <v>12.034000000000001</v>
      </c>
      <c r="J62" s="111">
        <v>14.04</v>
      </c>
      <c r="K62" s="111">
        <v>14.321999999999999</v>
      </c>
      <c r="L62" s="111">
        <v>13.308999999999999</v>
      </c>
      <c r="M62" s="111">
        <v>16.687999999999999</v>
      </c>
      <c r="N62" s="111">
        <v>15.561</v>
      </c>
      <c r="O62" s="111">
        <v>17.466999999999999</v>
      </c>
      <c r="P62" s="111">
        <v>15.826000000000001</v>
      </c>
      <c r="Q62" s="111">
        <v>18.667000000000002</v>
      </c>
      <c r="R62" s="111">
        <v>19.545999999999999</v>
      </c>
      <c r="S62" s="111">
        <v>15.435</v>
      </c>
      <c r="T62" s="111">
        <v>13.298999999999999</v>
      </c>
      <c r="U62" s="111">
        <v>12.949</v>
      </c>
      <c r="V62" s="111">
        <v>9.4969999999999999</v>
      </c>
      <c r="W62" s="111">
        <v>10.141</v>
      </c>
      <c r="X62" s="111">
        <v>15.561</v>
      </c>
      <c r="Y62" s="111">
        <v>16.518999999999998</v>
      </c>
      <c r="Z62" s="111">
        <v>15.394</v>
      </c>
      <c r="AA62" s="111">
        <v>16.097000000000001</v>
      </c>
      <c r="AB62" s="111">
        <v>15.632999999999999</v>
      </c>
      <c r="AC62" s="111">
        <v>12.388</v>
      </c>
      <c r="AD62" s="111">
        <v>12.695</v>
      </c>
      <c r="AE62" s="111">
        <v>15.981999999999999</v>
      </c>
      <c r="AF62" s="111">
        <v>9.6080000000000005</v>
      </c>
      <c r="AG62" s="111">
        <v>11.31</v>
      </c>
      <c r="AH62" s="111">
        <v>14.432</v>
      </c>
      <c r="AI62" s="173">
        <v>12.21</v>
      </c>
      <c r="AJ62" s="173">
        <v>10.379</v>
      </c>
      <c r="AK62" s="173">
        <v>17.478999999999999</v>
      </c>
      <c r="AL62" s="173">
        <v>15.926</v>
      </c>
      <c r="AM62" s="173">
        <v>18.965</v>
      </c>
      <c r="AN62" s="173"/>
      <c r="AO62" s="173"/>
      <c r="AP62" s="173"/>
      <c r="AQ62" s="173"/>
      <c r="AR62" s="173"/>
      <c r="AS62" s="173"/>
      <c r="AT62" s="173"/>
      <c r="AU62" s="173"/>
      <c r="AV62" s="173"/>
      <c r="AW62" s="173"/>
      <c r="AX62" s="173"/>
      <c r="AY62" s="173"/>
    </row>
    <row r="63" spans="1:1005" ht="15" x14ac:dyDescent="0.25">
      <c r="A63" s="228">
        <v>44927</v>
      </c>
      <c r="B63" s="115"/>
      <c r="C63" s="115"/>
      <c r="D63" s="116">
        <v>13.58</v>
      </c>
      <c r="E63" s="111">
        <v>17.257999999999999</v>
      </c>
      <c r="F63" s="111">
        <v>17.16</v>
      </c>
      <c r="G63" s="111">
        <v>15.092000000000001</v>
      </c>
      <c r="H63" s="111">
        <v>11.494</v>
      </c>
      <c r="I63" s="111">
        <v>10.821999999999999</v>
      </c>
      <c r="J63" s="111">
        <v>11.132</v>
      </c>
      <c r="K63" s="111">
        <v>12.269</v>
      </c>
      <c r="L63" s="111">
        <v>12.007</v>
      </c>
      <c r="M63" s="111">
        <v>15.215999999999999</v>
      </c>
      <c r="N63" s="111">
        <v>13.413</v>
      </c>
      <c r="O63" s="111">
        <v>15.507</v>
      </c>
      <c r="P63" s="111">
        <v>12.811999999999999</v>
      </c>
      <c r="Q63" s="111">
        <v>16.178999999999998</v>
      </c>
      <c r="R63" s="111">
        <v>14.878</v>
      </c>
      <c r="S63" s="111">
        <v>14.019</v>
      </c>
      <c r="T63" s="111">
        <v>11.692</v>
      </c>
      <c r="U63" s="111">
        <v>11.865</v>
      </c>
      <c r="V63" s="111">
        <v>8.7089999999999996</v>
      </c>
      <c r="W63" s="111">
        <v>8.968</v>
      </c>
      <c r="X63" s="111">
        <v>16.143000000000001</v>
      </c>
      <c r="Y63" s="111">
        <v>15.016999999999999</v>
      </c>
      <c r="Z63" s="111">
        <v>12.472</v>
      </c>
      <c r="AA63" s="111">
        <v>13.475</v>
      </c>
      <c r="AB63" s="111">
        <v>13.805999999999999</v>
      </c>
      <c r="AC63" s="111">
        <v>11.243</v>
      </c>
      <c r="AD63" s="111">
        <v>11.614000000000001</v>
      </c>
      <c r="AE63" s="111">
        <v>14.464</v>
      </c>
      <c r="AF63" s="111">
        <v>8.8710000000000004</v>
      </c>
      <c r="AG63" s="111">
        <v>9.4169999999999998</v>
      </c>
      <c r="AH63" s="111">
        <v>12.286</v>
      </c>
      <c r="AI63" s="173">
        <v>11.46</v>
      </c>
      <c r="AJ63" s="173">
        <v>8.8610000000000007</v>
      </c>
      <c r="AK63" s="173">
        <v>14.621</v>
      </c>
      <c r="AL63" s="173">
        <v>14.821</v>
      </c>
      <c r="AM63" s="173">
        <v>17.385999999999999</v>
      </c>
      <c r="AN63" s="173"/>
      <c r="AO63" s="173"/>
      <c r="AP63" s="173"/>
      <c r="AQ63" s="173"/>
      <c r="AR63" s="173"/>
      <c r="AS63" s="173"/>
      <c r="AT63" s="173"/>
      <c r="AU63" s="173"/>
      <c r="AV63" s="173"/>
      <c r="AW63" s="173"/>
      <c r="AX63" s="173"/>
      <c r="AY63" s="173"/>
    </row>
    <row r="64" spans="1:1005" ht="15" x14ac:dyDescent="0.25">
      <c r="A64" s="228">
        <v>44958</v>
      </c>
      <c r="B64" s="115"/>
      <c r="C64" s="115"/>
      <c r="D64" s="116">
        <v>12.38</v>
      </c>
      <c r="E64" s="111">
        <v>16.646000000000001</v>
      </c>
      <c r="F64" s="111">
        <v>21.204999999999998</v>
      </c>
      <c r="G64" s="111">
        <v>12.42</v>
      </c>
      <c r="H64" s="111">
        <v>9.4440000000000008</v>
      </c>
      <c r="I64" s="111">
        <v>8.9949999999999992</v>
      </c>
      <c r="J64" s="111">
        <v>9.7530000000000001</v>
      </c>
      <c r="K64" s="111">
        <v>10.343999999999999</v>
      </c>
      <c r="L64" s="111">
        <v>9.9570000000000007</v>
      </c>
      <c r="M64" s="111">
        <v>12.84</v>
      </c>
      <c r="N64" s="111">
        <v>13.685</v>
      </c>
      <c r="O64" s="111">
        <v>16.178999999999998</v>
      </c>
      <c r="P64" s="111">
        <v>10.090999999999999</v>
      </c>
      <c r="Q64" s="111">
        <v>13.385999999999999</v>
      </c>
      <c r="R64" s="111">
        <v>13.481999999999999</v>
      </c>
      <c r="S64" s="111">
        <v>12.375999999999999</v>
      </c>
      <c r="T64" s="111">
        <v>9.3770000000000007</v>
      </c>
      <c r="U64" s="111">
        <v>9.9540000000000006</v>
      </c>
      <c r="V64" s="111">
        <v>8.11</v>
      </c>
      <c r="W64" s="111">
        <v>7.3360000000000003</v>
      </c>
      <c r="X64" s="111">
        <v>13.382</v>
      </c>
      <c r="Y64" s="111">
        <v>12.801</v>
      </c>
      <c r="Z64" s="111">
        <v>12.193</v>
      </c>
      <c r="AA64" s="111">
        <v>10.422000000000001</v>
      </c>
      <c r="AB64" s="111">
        <v>12.499000000000001</v>
      </c>
      <c r="AC64" s="111">
        <v>9.3740000000000006</v>
      </c>
      <c r="AD64" s="111">
        <v>9.27</v>
      </c>
      <c r="AE64" s="111">
        <v>11.502000000000001</v>
      </c>
      <c r="AF64" s="111">
        <v>7.391</v>
      </c>
      <c r="AG64" s="111">
        <v>9.3879999999999999</v>
      </c>
      <c r="AH64" s="111">
        <v>14.429</v>
      </c>
      <c r="AI64" s="173">
        <v>9.6669999999999998</v>
      </c>
      <c r="AJ64" s="173">
        <v>7.2839999999999998</v>
      </c>
      <c r="AK64" s="173">
        <v>11.991</v>
      </c>
      <c r="AL64" s="173">
        <v>12.143000000000001</v>
      </c>
      <c r="AM64" s="173">
        <v>12.143000000000001</v>
      </c>
      <c r="AN64" s="173"/>
      <c r="AO64" s="173"/>
      <c r="AP64" s="173"/>
      <c r="AQ64" s="173"/>
      <c r="AR64" s="173"/>
      <c r="AS64" s="173"/>
      <c r="AT64" s="173"/>
      <c r="AU64" s="173"/>
      <c r="AV64" s="173"/>
      <c r="AW64" s="173"/>
      <c r="AX64" s="173"/>
      <c r="AY64" s="173"/>
      <c r="ALQ64" s="111" t="e">
        <v>#N/A</v>
      </c>
    </row>
    <row r="65" spans="1:1005" ht="15" x14ac:dyDescent="0.25">
      <c r="A65" s="228">
        <v>44986</v>
      </c>
      <c r="B65" s="115"/>
      <c r="C65" s="115"/>
      <c r="D65" s="116">
        <v>22.1</v>
      </c>
      <c r="E65" s="111">
        <v>36.472000000000001</v>
      </c>
      <c r="F65" s="111">
        <v>32.468000000000004</v>
      </c>
      <c r="G65" s="111">
        <v>18.206</v>
      </c>
      <c r="H65" s="111">
        <v>21.071999999999999</v>
      </c>
      <c r="I65" s="111">
        <v>14.593</v>
      </c>
      <c r="J65" s="111">
        <v>11.363</v>
      </c>
      <c r="K65" s="111">
        <v>16.937000000000001</v>
      </c>
      <c r="L65" s="111">
        <v>17.437000000000001</v>
      </c>
      <c r="M65" s="111">
        <v>22.600999999999999</v>
      </c>
      <c r="N65" s="111">
        <v>36.363</v>
      </c>
      <c r="O65" s="111">
        <v>20.658999999999999</v>
      </c>
      <c r="P65" s="111">
        <v>33.353999999999999</v>
      </c>
      <c r="Q65" s="111">
        <v>23.027999999999999</v>
      </c>
      <c r="R65" s="111">
        <v>19.448</v>
      </c>
      <c r="S65" s="111">
        <v>16.832999999999998</v>
      </c>
      <c r="T65" s="111">
        <v>15.321</v>
      </c>
      <c r="U65" s="111">
        <v>12.532</v>
      </c>
      <c r="V65" s="111">
        <v>12.997</v>
      </c>
      <c r="W65" s="111">
        <v>20.713999999999999</v>
      </c>
      <c r="X65" s="111">
        <v>26.442</v>
      </c>
      <c r="Y65" s="111">
        <v>17.236000000000001</v>
      </c>
      <c r="Z65" s="111">
        <v>37.936999999999998</v>
      </c>
      <c r="AA65" s="111">
        <v>13.471</v>
      </c>
      <c r="AB65" s="111">
        <v>23.059000000000001</v>
      </c>
      <c r="AC65" s="111">
        <v>9.9969999999999999</v>
      </c>
      <c r="AD65" s="111">
        <v>15.894</v>
      </c>
      <c r="AE65" s="111">
        <v>23.402000000000001</v>
      </c>
      <c r="AF65" s="111">
        <v>11.051</v>
      </c>
      <c r="AG65" s="111">
        <v>13.972</v>
      </c>
      <c r="AH65" s="111">
        <v>23.036999999999999</v>
      </c>
      <c r="AI65" s="173">
        <v>12.135999999999999</v>
      </c>
      <c r="AJ65" s="173">
        <v>9.4109999999999996</v>
      </c>
      <c r="AK65" s="173">
        <v>16.094000000000001</v>
      </c>
      <c r="AL65" s="173">
        <v>15.894</v>
      </c>
      <c r="AM65" s="173">
        <v>15.894</v>
      </c>
      <c r="AN65" s="173"/>
      <c r="AO65" s="173"/>
      <c r="AP65" s="173"/>
      <c r="AQ65" s="173"/>
      <c r="AR65" s="173"/>
      <c r="AS65" s="173"/>
      <c r="AT65" s="173"/>
      <c r="AU65" s="173"/>
      <c r="AV65" s="173"/>
      <c r="AW65" s="173"/>
      <c r="AX65" s="173"/>
      <c r="AY65" s="173"/>
      <c r="ALQ65" s="111" t="e">
        <v>#N/A</v>
      </c>
    </row>
    <row r="66" spans="1:1005" ht="15" x14ac:dyDescent="0.25">
      <c r="A66" s="228">
        <v>45017</v>
      </c>
      <c r="B66" s="115"/>
      <c r="C66" s="115"/>
      <c r="D66" s="116">
        <v>52.61</v>
      </c>
      <c r="E66" s="111">
        <v>95.584000000000003</v>
      </c>
      <c r="F66" s="111">
        <v>103.03400000000001</v>
      </c>
      <c r="G66" s="111">
        <v>34.576000000000001</v>
      </c>
      <c r="H66" s="111">
        <v>73.884</v>
      </c>
      <c r="I66" s="111">
        <v>34.359000000000002</v>
      </c>
      <c r="J66" s="111">
        <v>32.051000000000002</v>
      </c>
      <c r="K66" s="111">
        <v>65.326999999999998</v>
      </c>
      <c r="L66" s="111">
        <v>65.638999999999996</v>
      </c>
      <c r="M66" s="111">
        <v>49.08</v>
      </c>
      <c r="N66" s="111">
        <v>51.835999999999999</v>
      </c>
      <c r="O66" s="111">
        <v>40.305</v>
      </c>
      <c r="P66" s="111">
        <v>71.44</v>
      </c>
      <c r="Q66" s="111">
        <v>49.052999999999997</v>
      </c>
      <c r="R66" s="111">
        <v>31.577999999999999</v>
      </c>
      <c r="S66" s="111">
        <v>54.825000000000003</v>
      </c>
      <c r="T66" s="111">
        <v>53.529000000000003</v>
      </c>
      <c r="U66" s="111">
        <v>23.143000000000001</v>
      </c>
      <c r="V66" s="111">
        <v>22.672999999999998</v>
      </c>
      <c r="W66" s="111">
        <v>68.355000000000004</v>
      </c>
      <c r="X66" s="111">
        <v>93.22</v>
      </c>
      <c r="Y66" s="111">
        <v>48.22</v>
      </c>
      <c r="Z66" s="111">
        <v>61.771000000000001</v>
      </c>
      <c r="AA66" s="111">
        <v>43.841999999999999</v>
      </c>
      <c r="AB66" s="111">
        <v>37.384999999999998</v>
      </c>
      <c r="AC66" s="111">
        <v>32.197000000000003</v>
      </c>
      <c r="AD66" s="111">
        <v>34.671999999999997</v>
      </c>
      <c r="AE66" s="111">
        <v>55.86</v>
      </c>
      <c r="AF66" s="111">
        <v>24.594999999999999</v>
      </c>
      <c r="AG66" s="111">
        <v>38.079000000000001</v>
      </c>
      <c r="AH66" s="111">
        <v>31.65</v>
      </c>
      <c r="AI66" s="173">
        <v>26.492999999999999</v>
      </c>
      <c r="AJ66" s="173">
        <v>22.161999999999999</v>
      </c>
      <c r="AK66" s="173">
        <v>31.885000000000002</v>
      </c>
      <c r="AL66" s="173">
        <v>35.537999999999997</v>
      </c>
      <c r="AM66" s="173">
        <v>35.537999999999997</v>
      </c>
      <c r="AN66" s="173"/>
      <c r="AO66" s="173"/>
      <c r="AP66" s="173"/>
      <c r="AQ66" s="173"/>
      <c r="AR66" s="173"/>
      <c r="AS66" s="173"/>
      <c r="AT66" s="173"/>
      <c r="AU66" s="173"/>
      <c r="AV66" s="173"/>
      <c r="AW66" s="173"/>
      <c r="AX66" s="173"/>
      <c r="AY66" s="173"/>
      <c r="ALQ66" s="111" t="e">
        <v>#N/A</v>
      </c>
    </row>
    <row r="67" spans="1:1005" ht="15" x14ac:dyDescent="0.25">
      <c r="A67" s="228">
        <v>45047</v>
      </c>
      <c r="B67" s="115"/>
      <c r="C67" s="115"/>
      <c r="D67" s="116">
        <v>146.12</v>
      </c>
      <c r="E67" s="111">
        <v>187.83199999999999</v>
      </c>
      <c r="F67" s="111">
        <v>207.988</v>
      </c>
      <c r="G67" s="111">
        <v>91.34</v>
      </c>
      <c r="H67" s="111">
        <v>125.05500000000001</v>
      </c>
      <c r="I67" s="111">
        <v>88.447000000000003</v>
      </c>
      <c r="J67" s="111">
        <v>99.546999999999997</v>
      </c>
      <c r="K67" s="111">
        <v>144.10499999999999</v>
      </c>
      <c r="L67" s="111">
        <v>226.81700000000001</v>
      </c>
      <c r="M67" s="111">
        <v>158.48699999999999</v>
      </c>
      <c r="N67" s="111">
        <v>141.53200000000001</v>
      </c>
      <c r="O67" s="111">
        <v>150.38999999999999</v>
      </c>
      <c r="P67" s="111">
        <v>205.69900000000001</v>
      </c>
      <c r="Q67" s="111">
        <v>150.494</v>
      </c>
      <c r="R67" s="111">
        <v>150.977</v>
      </c>
      <c r="S67" s="111">
        <v>128.833</v>
      </c>
      <c r="T67" s="111">
        <v>198.59100000000001</v>
      </c>
      <c r="U67" s="111">
        <v>47.9</v>
      </c>
      <c r="V67" s="111">
        <v>83.902000000000001</v>
      </c>
      <c r="W67" s="111">
        <v>156.62200000000001</v>
      </c>
      <c r="X67" s="111">
        <v>226.55799999999999</v>
      </c>
      <c r="Y67" s="111">
        <v>120.21599999999999</v>
      </c>
      <c r="Z67" s="111">
        <v>157.03899999999999</v>
      </c>
      <c r="AA67" s="111">
        <v>174.36199999999999</v>
      </c>
      <c r="AB67" s="111">
        <v>191.58600000000001</v>
      </c>
      <c r="AC67" s="111">
        <v>79.66</v>
      </c>
      <c r="AD67" s="111">
        <v>123.985</v>
      </c>
      <c r="AE67" s="111">
        <v>100.035</v>
      </c>
      <c r="AF67" s="111">
        <v>50.258000000000003</v>
      </c>
      <c r="AG67" s="111">
        <v>121.045</v>
      </c>
      <c r="AH67" s="111">
        <v>97.197000000000003</v>
      </c>
      <c r="AI67" s="173">
        <v>71.182000000000002</v>
      </c>
      <c r="AJ67" s="173">
        <v>130.92099999999999</v>
      </c>
      <c r="AK67" s="173">
        <v>140.953</v>
      </c>
      <c r="AL67" s="173">
        <v>218.89599999999999</v>
      </c>
      <c r="AM67" s="173">
        <v>218.89599999999999</v>
      </c>
      <c r="AN67" s="173"/>
      <c r="AO67" s="173"/>
      <c r="AP67" s="173"/>
      <c r="AQ67" s="173"/>
      <c r="AR67" s="173"/>
      <c r="AS67" s="173"/>
      <c r="AT67" s="173"/>
      <c r="AU67" s="173"/>
      <c r="AV67" s="173"/>
      <c r="AW67" s="173"/>
      <c r="AX67" s="173"/>
      <c r="AY67" s="173"/>
      <c r="ALQ67" s="111" t="e">
        <v>#N/A</v>
      </c>
    </row>
    <row r="68" spans="1:1005" ht="15" x14ac:dyDescent="0.25">
      <c r="A68" s="228">
        <v>45078</v>
      </c>
      <c r="B68" s="115"/>
      <c r="C68" s="115"/>
      <c r="D68" s="116">
        <v>151.61000000000001</v>
      </c>
      <c r="E68" s="111">
        <v>244.15799999999999</v>
      </c>
      <c r="F68" s="111">
        <v>189.46</v>
      </c>
      <c r="G68" s="111">
        <v>143.09200000000001</v>
      </c>
      <c r="H68" s="111">
        <v>92.543000000000006</v>
      </c>
      <c r="I68" s="111">
        <v>109.842</v>
      </c>
      <c r="J68" s="111">
        <v>174.822</v>
      </c>
      <c r="K68" s="111">
        <v>114.819</v>
      </c>
      <c r="L68" s="111">
        <v>232.673</v>
      </c>
      <c r="M68" s="111">
        <v>132.13499999999999</v>
      </c>
      <c r="N68" s="111">
        <v>257.97000000000003</v>
      </c>
      <c r="O68" s="111">
        <v>98.424000000000007</v>
      </c>
      <c r="P68" s="111">
        <v>261.97000000000003</v>
      </c>
      <c r="Q68" s="111">
        <v>127.402</v>
      </c>
      <c r="R68" s="111">
        <v>207.78100000000001</v>
      </c>
      <c r="S68" s="111">
        <v>75.227000000000004</v>
      </c>
      <c r="T68" s="111">
        <v>121.73099999999999</v>
      </c>
      <c r="U68" s="111">
        <v>31.547999999999998</v>
      </c>
      <c r="V68" s="111">
        <v>86.688999999999993</v>
      </c>
      <c r="W68" s="111">
        <v>96.873000000000005</v>
      </c>
      <c r="X68" s="111">
        <v>228.066</v>
      </c>
      <c r="Y68" s="111">
        <v>83.084999999999994</v>
      </c>
      <c r="Z68" s="111">
        <v>131.55000000000001</v>
      </c>
      <c r="AA68" s="111">
        <v>227.44300000000001</v>
      </c>
      <c r="AB68" s="111">
        <v>126.819</v>
      </c>
      <c r="AC68" s="111">
        <v>123.27200000000001</v>
      </c>
      <c r="AD68" s="111">
        <v>236.37</v>
      </c>
      <c r="AE68" s="111">
        <v>54.290999999999997</v>
      </c>
      <c r="AF68" s="111">
        <v>47.174999999999997</v>
      </c>
      <c r="AG68" s="111">
        <v>163.92</v>
      </c>
      <c r="AH68" s="111">
        <v>206.59800000000001</v>
      </c>
      <c r="AI68" s="173">
        <v>95.253</v>
      </c>
      <c r="AJ68" s="173">
        <v>191.88900000000001</v>
      </c>
      <c r="AK68" s="173">
        <v>245.773</v>
      </c>
      <c r="AL68" s="173">
        <v>236.87</v>
      </c>
      <c r="AM68" s="173">
        <v>236.87</v>
      </c>
      <c r="AN68" s="173"/>
      <c r="AO68" s="173"/>
      <c r="AP68" s="173"/>
      <c r="AQ68" s="173"/>
      <c r="AR68" s="173"/>
      <c r="AS68" s="173"/>
      <c r="AT68" s="173"/>
      <c r="AU68" s="173"/>
      <c r="AV68" s="173"/>
      <c r="AW68" s="173"/>
      <c r="AX68" s="173"/>
      <c r="AY68" s="173"/>
      <c r="ALQ68" s="111" t="e">
        <v>#N/A</v>
      </c>
    </row>
    <row r="69" spans="1:1005" ht="15" x14ac:dyDescent="0.25">
      <c r="A69" s="228">
        <v>45108</v>
      </c>
      <c r="B69" s="115"/>
      <c r="C69" s="115"/>
      <c r="D69" s="116">
        <v>67.39</v>
      </c>
      <c r="E69" s="111">
        <v>141.655</v>
      </c>
      <c r="F69" s="111">
        <v>76.491</v>
      </c>
      <c r="G69" s="111">
        <v>57.77</v>
      </c>
      <c r="H69" s="111">
        <v>39.180999999999997</v>
      </c>
      <c r="I69" s="111">
        <v>50.444000000000003</v>
      </c>
      <c r="J69" s="111">
        <v>92.956999999999994</v>
      </c>
      <c r="K69" s="111">
        <v>54.719000000000001</v>
      </c>
      <c r="L69" s="111">
        <v>85.549000000000007</v>
      </c>
      <c r="M69" s="111">
        <v>40.104999999999997</v>
      </c>
      <c r="N69" s="111">
        <v>182.351</v>
      </c>
      <c r="O69" s="111">
        <v>40.308</v>
      </c>
      <c r="P69" s="111">
        <v>78.668999999999997</v>
      </c>
      <c r="Q69" s="111">
        <v>64.224000000000004</v>
      </c>
      <c r="R69" s="111">
        <v>136.01400000000001</v>
      </c>
      <c r="S69" s="111">
        <v>25.818000000000001</v>
      </c>
      <c r="T69" s="111">
        <v>40.017000000000003</v>
      </c>
      <c r="U69" s="111">
        <v>13.929</v>
      </c>
      <c r="V69" s="111">
        <v>27.123000000000001</v>
      </c>
      <c r="W69" s="111">
        <v>36.728999999999999</v>
      </c>
      <c r="X69" s="111">
        <v>90.427999999999997</v>
      </c>
      <c r="Y69" s="111">
        <v>37.737000000000002</v>
      </c>
      <c r="Z69" s="111">
        <v>51.424999999999997</v>
      </c>
      <c r="AA69" s="111">
        <v>69.448999999999998</v>
      </c>
      <c r="AB69" s="111">
        <v>48.85</v>
      </c>
      <c r="AC69" s="111">
        <v>42.819000000000003</v>
      </c>
      <c r="AD69" s="111">
        <v>100.783</v>
      </c>
      <c r="AE69" s="111">
        <v>21.852</v>
      </c>
      <c r="AF69" s="111">
        <v>21.81</v>
      </c>
      <c r="AG69" s="111">
        <v>48.040999999999997</v>
      </c>
      <c r="AH69" s="111">
        <v>78.001999999999995</v>
      </c>
      <c r="AI69" s="173">
        <v>48.823999999999998</v>
      </c>
      <c r="AJ69" s="173">
        <v>103.35299999999999</v>
      </c>
      <c r="AK69" s="173">
        <v>140.71199999999999</v>
      </c>
      <c r="AL69" s="173">
        <v>107.771</v>
      </c>
      <c r="AM69" s="173">
        <v>107.771</v>
      </c>
      <c r="AN69" s="173"/>
      <c r="AO69" s="173"/>
      <c r="AP69" s="173"/>
      <c r="AQ69" s="173"/>
      <c r="AR69" s="173"/>
      <c r="AS69" s="173"/>
      <c r="AT69" s="173"/>
      <c r="AU69" s="173"/>
      <c r="AV69" s="173"/>
      <c r="AW69" s="173"/>
      <c r="AX69" s="173"/>
      <c r="AY69" s="173"/>
      <c r="ALQ69" s="111" t="e">
        <v>#N/A</v>
      </c>
    </row>
    <row r="70" spans="1:1005" ht="15" x14ac:dyDescent="0.25">
      <c r="A70" s="228">
        <v>45139</v>
      </c>
      <c r="B70" s="115"/>
      <c r="C70" s="115"/>
      <c r="D70" s="116">
        <v>38.630000000000003</v>
      </c>
      <c r="E70" s="111">
        <v>46.433</v>
      </c>
      <c r="F70" s="111">
        <v>46.656999999999996</v>
      </c>
      <c r="G70" s="111">
        <v>34.442</v>
      </c>
      <c r="H70" s="111">
        <v>29.222000000000001</v>
      </c>
      <c r="I70" s="111">
        <v>31.751000000000001</v>
      </c>
      <c r="J70" s="111">
        <v>31.033999999999999</v>
      </c>
      <c r="K70" s="111">
        <v>38.65</v>
      </c>
      <c r="L70" s="111">
        <v>41.082999999999998</v>
      </c>
      <c r="M70" s="111">
        <v>21.318000000000001</v>
      </c>
      <c r="N70" s="111">
        <v>57.905999999999999</v>
      </c>
      <c r="O70" s="111">
        <v>21.175000000000001</v>
      </c>
      <c r="P70" s="111">
        <v>68.42</v>
      </c>
      <c r="Q70" s="111">
        <v>27.917999999999999</v>
      </c>
      <c r="R70" s="111">
        <v>92.31</v>
      </c>
      <c r="S70" s="111">
        <v>20.529</v>
      </c>
      <c r="T70" s="111">
        <v>34.290999999999997</v>
      </c>
      <c r="U70" s="111">
        <v>10.037000000000001</v>
      </c>
      <c r="V70" s="111">
        <v>18.533999999999999</v>
      </c>
      <c r="W70" s="111">
        <v>20.678999999999998</v>
      </c>
      <c r="X70" s="111">
        <v>41.595999999999997</v>
      </c>
      <c r="Y70" s="111">
        <v>28.619</v>
      </c>
      <c r="Z70" s="111">
        <v>41.048999999999999</v>
      </c>
      <c r="AA70" s="111">
        <v>31.529</v>
      </c>
      <c r="AB70" s="111">
        <v>22.527999999999999</v>
      </c>
      <c r="AC70" s="111">
        <v>32.247999999999998</v>
      </c>
      <c r="AD70" s="111">
        <v>32.347000000000001</v>
      </c>
      <c r="AE70" s="111">
        <v>15.706</v>
      </c>
      <c r="AF70" s="111">
        <v>24.189</v>
      </c>
      <c r="AG70" s="111">
        <v>26.471</v>
      </c>
      <c r="AH70" s="111">
        <v>29.501000000000001</v>
      </c>
      <c r="AI70" s="173">
        <v>24.963000000000001</v>
      </c>
      <c r="AJ70" s="173">
        <v>76.084999999999994</v>
      </c>
      <c r="AK70" s="173">
        <v>44.866</v>
      </c>
      <c r="AL70" s="173">
        <v>64.212999999999994</v>
      </c>
      <c r="AM70" s="173">
        <v>64.212999999999994</v>
      </c>
      <c r="AN70" s="173"/>
      <c r="AO70" s="173"/>
      <c r="AP70" s="173"/>
      <c r="AQ70" s="173"/>
      <c r="AR70" s="173"/>
      <c r="AS70" s="173"/>
      <c r="AT70" s="173"/>
      <c r="AU70" s="173"/>
      <c r="AV70" s="173"/>
      <c r="AW70" s="173"/>
      <c r="AX70" s="173"/>
      <c r="AY70" s="173"/>
      <c r="ALQ70" s="111" t="e">
        <v>#N/A</v>
      </c>
    </row>
    <row r="71" spans="1:1005" ht="15" x14ac:dyDescent="0.25">
      <c r="A71" s="228">
        <v>45170</v>
      </c>
      <c r="B71" s="115"/>
      <c r="C71" s="115"/>
      <c r="D71" s="116">
        <v>32.4</v>
      </c>
      <c r="E71" s="111">
        <v>49.451000000000001</v>
      </c>
      <c r="F71" s="111">
        <v>31.536000000000001</v>
      </c>
      <c r="G71" s="111">
        <v>25.73</v>
      </c>
      <c r="H71" s="111">
        <v>18.192</v>
      </c>
      <c r="I71" s="111">
        <v>20.6</v>
      </c>
      <c r="J71" s="111">
        <v>42.622999999999998</v>
      </c>
      <c r="K71" s="111">
        <v>25.785</v>
      </c>
      <c r="L71" s="111">
        <v>37.781999999999996</v>
      </c>
      <c r="M71" s="111">
        <v>29.503</v>
      </c>
      <c r="N71" s="111">
        <v>31.846</v>
      </c>
      <c r="O71" s="111">
        <v>19.132999999999999</v>
      </c>
      <c r="P71" s="111">
        <v>59.057000000000002</v>
      </c>
      <c r="Q71" s="111">
        <v>22.085999999999999</v>
      </c>
      <c r="R71" s="111">
        <v>60.362000000000002</v>
      </c>
      <c r="S71" s="111">
        <v>19.416</v>
      </c>
      <c r="T71" s="111">
        <v>18.527999999999999</v>
      </c>
      <c r="U71" s="111">
        <v>20.452000000000002</v>
      </c>
      <c r="V71" s="111">
        <v>27.448</v>
      </c>
      <c r="W71" s="111">
        <v>30.277999999999999</v>
      </c>
      <c r="X71" s="111">
        <v>22.385000000000002</v>
      </c>
      <c r="Y71" s="111">
        <v>23.812999999999999</v>
      </c>
      <c r="Z71" s="111">
        <v>37.54</v>
      </c>
      <c r="AA71" s="111">
        <v>33.865000000000002</v>
      </c>
      <c r="AB71" s="111">
        <v>16.701000000000001</v>
      </c>
      <c r="AC71" s="111">
        <v>16.779</v>
      </c>
      <c r="AD71" s="111">
        <v>22.187000000000001</v>
      </c>
      <c r="AE71" s="111">
        <v>12.227</v>
      </c>
      <c r="AF71" s="111">
        <v>37.567999999999998</v>
      </c>
      <c r="AG71" s="111">
        <v>32.253</v>
      </c>
      <c r="AH71" s="111">
        <v>18.71</v>
      </c>
      <c r="AI71" s="173">
        <v>14.15</v>
      </c>
      <c r="AJ71" s="173">
        <v>68.480999999999995</v>
      </c>
      <c r="AK71" s="173">
        <v>24.861000000000001</v>
      </c>
      <c r="AL71" s="173">
        <v>36.289000000000001</v>
      </c>
      <c r="AM71" s="173">
        <v>36.289000000000001</v>
      </c>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111">
        <v>22.1</v>
      </c>
    </row>
    <row r="102" spans="4:4" ht="12.75" customHeight="1" x14ac:dyDescent="0.25">
      <c r="D102" s="111">
        <v>52.61</v>
      </c>
    </row>
    <row r="103" spans="4:4" ht="12.75" customHeight="1" x14ac:dyDescent="0.25">
      <c r="D103" s="111">
        <v>146.12</v>
      </c>
    </row>
    <row r="104" spans="4:4" ht="12.75" customHeight="1" x14ac:dyDescent="0.25">
      <c r="D104" s="111">
        <v>151.61000000000001</v>
      </c>
    </row>
    <row r="105" spans="4:4" ht="12.75" customHeight="1" x14ac:dyDescent="0.25">
      <c r="D105" s="111">
        <v>67.39</v>
      </c>
    </row>
    <row r="106" spans="4:4" ht="12.75" customHeight="1" x14ac:dyDescent="0.25">
      <c r="D106" s="111">
        <v>38.630000000000003</v>
      </c>
    </row>
    <row r="107" spans="4:4" ht="12.75" customHeight="1" x14ac:dyDescent="0.25">
      <c r="D107" s="111">
        <v>32.4</v>
      </c>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107"/>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43132</v>
      </c>
      <c r="B4" s="115"/>
      <c r="C4" s="115"/>
      <c r="D4" s="115">
        <v>31</v>
      </c>
      <c r="E4" s="132">
        <v>31.611999999999998</v>
      </c>
      <c r="F4" s="132">
        <v>31</v>
      </c>
      <c r="G4" s="132">
        <v>31.46</v>
      </c>
      <c r="H4" s="132">
        <v>30.635999999999999</v>
      </c>
      <c r="I4" s="132">
        <v>32.436999999999998</v>
      </c>
      <c r="J4" s="132">
        <v>34.530999999999999</v>
      </c>
      <c r="K4" s="132">
        <v>30.57</v>
      </c>
      <c r="L4" s="132">
        <v>30.344000000000001</v>
      </c>
      <c r="M4" s="132">
        <v>31.196999999999999</v>
      </c>
      <c r="N4" s="132">
        <v>30.841999999999999</v>
      </c>
      <c r="O4" s="132">
        <v>30.169</v>
      </c>
      <c r="P4" s="132">
        <v>30.238</v>
      </c>
      <c r="Q4" s="132">
        <v>33.792999999999999</v>
      </c>
      <c r="R4" s="132">
        <v>31.969000000000001</v>
      </c>
      <c r="S4" s="132">
        <v>32.265999999999998</v>
      </c>
      <c r="T4" s="132">
        <v>32.768000000000001</v>
      </c>
      <c r="U4" s="132">
        <v>30.95</v>
      </c>
      <c r="V4" s="132">
        <v>30.895</v>
      </c>
      <c r="W4" s="132">
        <v>30.905000000000001</v>
      </c>
      <c r="X4" s="132">
        <v>33.387999999999998</v>
      </c>
      <c r="Y4" s="132">
        <v>32.402000000000001</v>
      </c>
      <c r="Z4" s="132">
        <v>30.128</v>
      </c>
      <c r="AA4" s="132">
        <v>30.353999999999999</v>
      </c>
      <c r="AB4" s="132">
        <v>30.524999999999999</v>
      </c>
      <c r="AC4" s="132">
        <v>33.128</v>
      </c>
      <c r="AD4" s="132">
        <v>29.948</v>
      </c>
      <c r="AE4" s="132">
        <v>31.350999999999999</v>
      </c>
      <c r="AF4" s="132">
        <v>30.957000000000001</v>
      </c>
      <c r="AG4" s="132">
        <v>32.192</v>
      </c>
      <c r="AH4" s="132">
        <v>31.518999999999998</v>
      </c>
      <c r="AI4" s="173">
        <v>31.792999999999999</v>
      </c>
      <c r="AJ4" s="173">
        <v>30.902000000000001</v>
      </c>
      <c r="AK4" s="173">
        <v>30.391999999999999</v>
      </c>
      <c r="AL4" s="173">
        <v>32.594999999999999</v>
      </c>
      <c r="AM4" s="173">
        <v>30.276</v>
      </c>
      <c r="AN4" s="173"/>
      <c r="AO4" s="173"/>
      <c r="AP4" s="173"/>
      <c r="AQ4" s="173"/>
      <c r="AR4" s="173"/>
      <c r="AS4" s="173"/>
      <c r="AT4" s="173"/>
      <c r="AU4" s="173"/>
      <c r="AV4" s="173"/>
      <c r="AW4" s="173"/>
      <c r="AX4" s="173"/>
      <c r="AY4" s="173"/>
    </row>
    <row r="5" spans="1:54" ht="15" x14ac:dyDescent="0.25">
      <c r="A5" s="192">
        <v>43160</v>
      </c>
      <c r="B5" s="115"/>
      <c r="C5" s="115"/>
      <c r="D5" s="115">
        <v>38</v>
      </c>
      <c r="E5" s="132">
        <v>33.945999999999998</v>
      </c>
      <c r="F5" s="132">
        <v>41.054000000000002</v>
      </c>
      <c r="G5" s="132">
        <v>45.524999999999999</v>
      </c>
      <c r="H5" s="132">
        <v>32.881</v>
      </c>
      <c r="I5" s="132">
        <v>39.033999999999999</v>
      </c>
      <c r="J5" s="132">
        <v>55.277999999999999</v>
      </c>
      <c r="K5" s="132">
        <v>37.289000000000001</v>
      </c>
      <c r="L5" s="132">
        <v>29.664999999999999</v>
      </c>
      <c r="M5" s="132">
        <v>46.456000000000003</v>
      </c>
      <c r="N5" s="132">
        <v>40.92</v>
      </c>
      <c r="O5" s="132">
        <v>36.536999999999999</v>
      </c>
      <c r="P5" s="132">
        <v>43.296999999999997</v>
      </c>
      <c r="Q5" s="132">
        <v>46.652999999999999</v>
      </c>
      <c r="R5" s="132">
        <v>43.183999999999997</v>
      </c>
      <c r="S5" s="132">
        <v>64.328999999999994</v>
      </c>
      <c r="T5" s="132">
        <v>37.893000000000001</v>
      </c>
      <c r="U5" s="132">
        <v>34.832999999999998</v>
      </c>
      <c r="V5" s="132">
        <v>38</v>
      </c>
      <c r="W5" s="132">
        <v>32.390999999999998</v>
      </c>
      <c r="X5" s="132">
        <v>38.933999999999997</v>
      </c>
      <c r="Y5" s="132">
        <v>38.683999999999997</v>
      </c>
      <c r="Z5" s="132">
        <v>30.79</v>
      </c>
      <c r="AA5" s="132">
        <v>38.899000000000001</v>
      </c>
      <c r="AB5" s="132">
        <v>43.271000000000001</v>
      </c>
      <c r="AC5" s="132">
        <v>35.505000000000003</v>
      </c>
      <c r="AD5" s="132">
        <v>29.132999999999999</v>
      </c>
      <c r="AE5" s="132">
        <v>44.988999999999997</v>
      </c>
      <c r="AF5" s="132">
        <v>30.120999999999999</v>
      </c>
      <c r="AG5" s="132">
        <v>42.558999999999997</v>
      </c>
      <c r="AH5" s="132">
        <v>33.427999999999997</v>
      </c>
      <c r="AI5" s="173">
        <v>37.250999999999998</v>
      </c>
      <c r="AJ5" s="173">
        <v>39.457000000000001</v>
      </c>
      <c r="AK5" s="173">
        <v>35</v>
      </c>
      <c r="AL5" s="173">
        <v>34.204000000000001</v>
      </c>
      <c r="AM5" s="173">
        <v>35.793999999999997</v>
      </c>
      <c r="AN5" s="173"/>
      <c r="AO5" s="173"/>
      <c r="AP5" s="173"/>
      <c r="AQ5" s="173"/>
      <c r="AR5" s="173"/>
      <c r="AS5" s="173"/>
      <c r="AT5" s="173"/>
      <c r="AU5" s="173"/>
      <c r="AV5" s="173"/>
      <c r="AW5" s="173"/>
      <c r="AX5" s="173"/>
      <c r="AY5" s="173"/>
    </row>
    <row r="6" spans="1:54" ht="15" x14ac:dyDescent="0.25">
      <c r="A6" s="192">
        <v>43191</v>
      </c>
      <c r="B6" s="115"/>
      <c r="C6" s="115"/>
      <c r="D6" s="115">
        <v>65</v>
      </c>
      <c r="E6" s="132">
        <v>72.244</v>
      </c>
      <c r="F6" s="132">
        <v>45.566000000000003</v>
      </c>
      <c r="G6" s="132">
        <v>65</v>
      </c>
      <c r="H6" s="132">
        <v>57.347000000000001</v>
      </c>
      <c r="I6" s="132">
        <v>102.089</v>
      </c>
      <c r="J6" s="132">
        <v>99.947999999999993</v>
      </c>
      <c r="K6" s="132">
        <v>58.621000000000002</v>
      </c>
      <c r="L6" s="132">
        <v>42.304000000000002</v>
      </c>
      <c r="M6" s="132">
        <v>60.671999999999997</v>
      </c>
      <c r="N6" s="132">
        <v>78.876000000000005</v>
      </c>
      <c r="O6" s="132">
        <v>59.045999999999999</v>
      </c>
      <c r="P6" s="132">
        <v>95.426000000000002</v>
      </c>
      <c r="Q6" s="132">
        <v>107.491</v>
      </c>
      <c r="R6" s="132">
        <v>75.155000000000001</v>
      </c>
      <c r="S6" s="132">
        <v>86.046999999999997</v>
      </c>
      <c r="T6" s="132">
        <v>63.862000000000002</v>
      </c>
      <c r="U6" s="132">
        <v>49.134999999999998</v>
      </c>
      <c r="V6" s="132">
        <v>81.756</v>
      </c>
      <c r="W6" s="132">
        <v>41.146000000000001</v>
      </c>
      <c r="X6" s="132">
        <v>74.602000000000004</v>
      </c>
      <c r="Y6" s="132">
        <v>63.66</v>
      </c>
      <c r="Z6" s="132">
        <v>54.89</v>
      </c>
      <c r="AA6" s="132">
        <v>66.004999999999995</v>
      </c>
      <c r="AB6" s="132">
        <v>76.89</v>
      </c>
      <c r="AC6" s="132">
        <v>66.004000000000005</v>
      </c>
      <c r="AD6" s="132">
        <v>78.894000000000005</v>
      </c>
      <c r="AE6" s="132">
        <v>62.481000000000002</v>
      </c>
      <c r="AF6" s="132">
        <v>41.011000000000003</v>
      </c>
      <c r="AG6" s="132">
        <v>71.585999999999999</v>
      </c>
      <c r="AH6" s="132">
        <v>71.418999999999997</v>
      </c>
      <c r="AI6" s="173">
        <v>67.650999999999996</v>
      </c>
      <c r="AJ6" s="173">
        <v>64.477999999999994</v>
      </c>
      <c r="AK6" s="173">
        <v>54.881</v>
      </c>
      <c r="AL6" s="173">
        <v>45.031999999999996</v>
      </c>
      <c r="AM6" s="173">
        <v>44.051000000000002</v>
      </c>
      <c r="AN6" s="173"/>
      <c r="AO6" s="173"/>
      <c r="AP6" s="173"/>
      <c r="AQ6" s="173"/>
      <c r="AR6" s="173"/>
      <c r="AS6" s="173"/>
      <c r="AT6" s="173"/>
      <c r="AU6" s="173"/>
      <c r="AV6" s="173"/>
      <c r="AW6" s="173"/>
      <c r="AX6" s="173"/>
      <c r="AY6" s="173"/>
    </row>
    <row r="7" spans="1:54" ht="15" x14ac:dyDescent="0.25">
      <c r="A7" s="192">
        <v>43221</v>
      </c>
      <c r="B7" s="115"/>
      <c r="C7" s="115"/>
      <c r="D7" s="115">
        <v>94</v>
      </c>
      <c r="E7" s="132">
        <v>80.564999999999998</v>
      </c>
      <c r="F7" s="132">
        <v>57.02</v>
      </c>
      <c r="G7" s="132">
        <v>164.96199999999999</v>
      </c>
      <c r="H7" s="132">
        <v>144.761</v>
      </c>
      <c r="I7" s="132">
        <v>187.12200000000001</v>
      </c>
      <c r="J7" s="132">
        <v>161.20099999999999</v>
      </c>
      <c r="K7" s="132">
        <v>91.07</v>
      </c>
      <c r="L7" s="132">
        <v>60.311</v>
      </c>
      <c r="M7" s="132">
        <v>46.249000000000002</v>
      </c>
      <c r="N7" s="132">
        <v>85.787999999999997</v>
      </c>
      <c r="O7" s="132">
        <v>82.811000000000007</v>
      </c>
      <c r="P7" s="132">
        <v>126.27800000000001</v>
      </c>
      <c r="Q7" s="132">
        <v>192.233</v>
      </c>
      <c r="R7" s="132">
        <v>127.637</v>
      </c>
      <c r="S7" s="132">
        <v>232.898</v>
      </c>
      <c r="T7" s="132">
        <v>96.57</v>
      </c>
      <c r="U7" s="132">
        <v>79.046000000000006</v>
      </c>
      <c r="V7" s="132">
        <v>119.31</v>
      </c>
      <c r="W7" s="132">
        <v>99.376000000000005</v>
      </c>
      <c r="X7" s="132">
        <v>118.77</v>
      </c>
      <c r="Y7" s="132">
        <v>131.99299999999999</v>
      </c>
      <c r="Z7" s="132">
        <v>44.84</v>
      </c>
      <c r="AA7" s="132">
        <v>118.343</v>
      </c>
      <c r="AB7" s="132">
        <v>81.141000000000005</v>
      </c>
      <c r="AC7" s="132">
        <v>119.898</v>
      </c>
      <c r="AD7" s="132">
        <v>85.436999999999998</v>
      </c>
      <c r="AE7" s="132">
        <v>94</v>
      </c>
      <c r="AF7" s="132">
        <v>66.03</v>
      </c>
      <c r="AG7" s="132">
        <v>110.13200000000001</v>
      </c>
      <c r="AH7" s="132">
        <v>93.921000000000006</v>
      </c>
      <c r="AI7" s="173">
        <v>113.294</v>
      </c>
      <c r="AJ7" s="173">
        <v>48.289000000000001</v>
      </c>
      <c r="AK7" s="173">
        <v>83.036000000000001</v>
      </c>
      <c r="AL7" s="173">
        <v>84.382999999999996</v>
      </c>
      <c r="AM7" s="173">
        <v>84.622</v>
      </c>
      <c r="AN7" s="173"/>
      <c r="AO7" s="173"/>
      <c r="AP7" s="173"/>
      <c r="AQ7" s="173"/>
      <c r="AR7" s="173"/>
      <c r="AS7" s="173"/>
      <c r="AT7" s="173"/>
      <c r="AU7" s="173"/>
      <c r="AV7" s="173"/>
      <c r="AW7" s="173"/>
      <c r="AX7" s="173"/>
      <c r="AY7" s="173"/>
    </row>
    <row r="8" spans="1:54" ht="15" x14ac:dyDescent="0.25">
      <c r="A8" s="192">
        <v>43252</v>
      </c>
      <c r="B8" s="115"/>
      <c r="C8" s="115"/>
      <c r="D8" s="115">
        <v>67</v>
      </c>
      <c r="E8" s="132">
        <v>52.045999999999999</v>
      </c>
      <c r="F8" s="132">
        <v>52.219000000000001</v>
      </c>
      <c r="G8" s="132">
        <v>228.93100000000001</v>
      </c>
      <c r="H8" s="132">
        <v>181.988</v>
      </c>
      <c r="I8" s="132">
        <v>99.53</v>
      </c>
      <c r="J8" s="132">
        <v>92.77</v>
      </c>
      <c r="K8" s="132">
        <v>37.271000000000001</v>
      </c>
      <c r="L8" s="132">
        <v>34.694000000000003</v>
      </c>
      <c r="M8" s="132">
        <v>14.332000000000001</v>
      </c>
      <c r="N8" s="132">
        <v>61.084000000000003</v>
      </c>
      <c r="O8" s="132">
        <v>83.174999999999997</v>
      </c>
      <c r="P8" s="132">
        <v>65.209999999999994</v>
      </c>
      <c r="Q8" s="132">
        <v>144.25399999999999</v>
      </c>
      <c r="R8" s="132">
        <v>67</v>
      </c>
      <c r="S8" s="132">
        <v>265.11599999999999</v>
      </c>
      <c r="T8" s="132">
        <v>41.612000000000002</v>
      </c>
      <c r="U8" s="132">
        <v>71.933000000000007</v>
      </c>
      <c r="V8" s="132">
        <v>91.884</v>
      </c>
      <c r="W8" s="132">
        <v>96.302000000000007</v>
      </c>
      <c r="X8" s="132">
        <v>54.768000000000001</v>
      </c>
      <c r="Y8" s="132">
        <v>47.878999999999998</v>
      </c>
      <c r="Z8" s="132">
        <v>15.236000000000001</v>
      </c>
      <c r="AA8" s="132">
        <v>96.837000000000003</v>
      </c>
      <c r="AB8" s="132">
        <v>19.771999999999998</v>
      </c>
      <c r="AC8" s="132">
        <v>77.673000000000002</v>
      </c>
      <c r="AD8" s="132">
        <v>29.343</v>
      </c>
      <c r="AE8" s="132">
        <v>36.514000000000003</v>
      </c>
      <c r="AF8" s="132">
        <v>74.073999999999998</v>
      </c>
      <c r="AG8" s="132">
        <v>52.456000000000003</v>
      </c>
      <c r="AH8" s="132">
        <v>91.715000000000003</v>
      </c>
      <c r="AI8" s="173">
        <v>126.824</v>
      </c>
      <c r="AJ8" s="173">
        <v>7.1689999999999996</v>
      </c>
      <c r="AK8" s="173">
        <v>42.395000000000003</v>
      </c>
      <c r="AL8" s="173">
        <v>70.471999999999994</v>
      </c>
      <c r="AM8" s="173">
        <v>67.147999999999996</v>
      </c>
      <c r="AN8" s="173"/>
      <c r="AO8" s="173"/>
      <c r="AP8" s="173"/>
      <c r="AQ8" s="173"/>
      <c r="AR8" s="173"/>
      <c r="AS8" s="173"/>
      <c r="AT8" s="173"/>
      <c r="AU8" s="173"/>
      <c r="AV8" s="173"/>
      <c r="AW8" s="173"/>
      <c r="AX8" s="173"/>
      <c r="AY8" s="173"/>
    </row>
    <row r="9" spans="1:54" ht="15" x14ac:dyDescent="0.25">
      <c r="A9" s="192">
        <v>43282</v>
      </c>
      <c r="B9" s="115"/>
      <c r="C9" s="115"/>
      <c r="D9" s="115">
        <v>19</v>
      </c>
      <c r="E9" s="132">
        <v>17.86</v>
      </c>
      <c r="F9" s="132">
        <v>22.989000000000001</v>
      </c>
      <c r="G9" s="132">
        <v>106.90900000000001</v>
      </c>
      <c r="H9" s="132">
        <v>56.146000000000001</v>
      </c>
      <c r="I9" s="132">
        <v>23.091000000000001</v>
      </c>
      <c r="J9" s="132">
        <v>36.423999999999999</v>
      </c>
      <c r="K9" s="132">
        <v>15.664999999999999</v>
      </c>
      <c r="L9" s="132">
        <v>13.433999999999999</v>
      </c>
      <c r="M9" s="132">
        <v>10.042</v>
      </c>
      <c r="N9" s="132">
        <v>19.864999999999998</v>
      </c>
      <c r="O9" s="132">
        <v>31.027999999999999</v>
      </c>
      <c r="P9" s="132">
        <v>21.6</v>
      </c>
      <c r="Q9" s="132">
        <v>47.084000000000003</v>
      </c>
      <c r="R9" s="132">
        <v>16.498999999999999</v>
      </c>
      <c r="S9" s="132">
        <v>166.16900000000001</v>
      </c>
      <c r="T9" s="132">
        <v>15.79</v>
      </c>
      <c r="U9" s="132">
        <v>17.03</v>
      </c>
      <c r="V9" s="132">
        <v>29.164000000000001</v>
      </c>
      <c r="W9" s="132">
        <v>41.472999999999999</v>
      </c>
      <c r="X9" s="132">
        <v>13.831</v>
      </c>
      <c r="Y9" s="132">
        <v>14.448</v>
      </c>
      <c r="Z9" s="132">
        <v>10.118</v>
      </c>
      <c r="AA9" s="132">
        <v>19</v>
      </c>
      <c r="AB9" s="132">
        <v>11.500999999999999</v>
      </c>
      <c r="AC9" s="132">
        <v>21.367000000000001</v>
      </c>
      <c r="AD9" s="132">
        <v>12.544</v>
      </c>
      <c r="AE9" s="132">
        <v>11.358000000000001</v>
      </c>
      <c r="AF9" s="132">
        <v>23.335000000000001</v>
      </c>
      <c r="AG9" s="132">
        <v>20.564</v>
      </c>
      <c r="AH9" s="132">
        <v>20.524000000000001</v>
      </c>
      <c r="AI9" s="173">
        <v>49.975999999999999</v>
      </c>
      <c r="AJ9" s="173">
        <v>10.808999999999999</v>
      </c>
      <c r="AK9" s="173">
        <v>14.459</v>
      </c>
      <c r="AL9" s="173">
        <v>14.837999999999999</v>
      </c>
      <c r="AM9" s="173">
        <v>16.093</v>
      </c>
      <c r="AN9" s="173"/>
      <c r="AO9" s="173"/>
      <c r="AP9" s="173"/>
      <c r="AQ9" s="173"/>
      <c r="AR9" s="173"/>
      <c r="AS9" s="173"/>
      <c r="AT9" s="173"/>
      <c r="AU9" s="173"/>
      <c r="AV9" s="173"/>
      <c r="AW9" s="173"/>
      <c r="AX9" s="173"/>
      <c r="AY9" s="173"/>
    </row>
    <row r="10" spans="1:54" ht="15" x14ac:dyDescent="0.25">
      <c r="A10" s="192">
        <v>43313</v>
      </c>
      <c r="B10" s="115"/>
      <c r="C10" s="115"/>
      <c r="D10" s="115">
        <v>23</v>
      </c>
      <c r="E10" s="132">
        <v>22.05</v>
      </c>
      <c r="F10" s="132">
        <v>29.937000000000001</v>
      </c>
      <c r="G10" s="132">
        <v>48.04</v>
      </c>
      <c r="H10" s="132">
        <v>42.908999999999999</v>
      </c>
      <c r="I10" s="132">
        <v>23.908999999999999</v>
      </c>
      <c r="J10" s="132">
        <v>25.123000000000001</v>
      </c>
      <c r="K10" s="132">
        <v>24.2</v>
      </c>
      <c r="L10" s="132">
        <v>18.359000000000002</v>
      </c>
      <c r="M10" s="132">
        <v>17.745000000000001</v>
      </c>
      <c r="N10" s="132">
        <v>23</v>
      </c>
      <c r="O10" s="132">
        <v>23.140999999999998</v>
      </c>
      <c r="P10" s="132">
        <v>26.827000000000002</v>
      </c>
      <c r="Q10" s="132">
        <v>27.626000000000001</v>
      </c>
      <c r="R10" s="132">
        <v>19.8</v>
      </c>
      <c r="S10" s="132">
        <v>49.433999999999997</v>
      </c>
      <c r="T10" s="132">
        <v>18.135999999999999</v>
      </c>
      <c r="U10" s="132">
        <v>27.622</v>
      </c>
      <c r="V10" s="132">
        <v>22.622</v>
      </c>
      <c r="W10" s="132">
        <v>36.219000000000001</v>
      </c>
      <c r="X10" s="132">
        <v>19.774999999999999</v>
      </c>
      <c r="Y10" s="132">
        <v>21.798999999999999</v>
      </c>
      <c r="Z10" s="132">
        <v>16.029</v>
      </c>
      <c r="AA10" s="132">
        <v>20.337</v>
      </c>
      <c r="AB10" s="132">
        <v>18.273</v>
      </c>
      <c r="AC10" s="132">
        <v>22.411999999999999</v>
      </c>
      <c r="AD10" s="132">
        <v>25.271000000000001</v>
      </c>
      <c r="AE10" s="132">
        <v>21.108000000000001</v>
      </c>
      <c r="AF10" s="132">
        <v>21.783999999999999</v>
      </c>
      <c r="AG10" s="132">
        <v>20.763999999999999</v>
      </c>
      <c r="AH10" s="132">
        <v>28.300999999999998</v>
      </c>
      <c r="AI10" s="173">
        <v>25.62</v>
      </c>
      <c r="AJ10" s="173">
        <v>17.542000000000002</v>
      </c>
      <c r="AK10" s="173">
        <v>23.957999999999998</v>
      </c>
      <c r="AL10" s="173">
        <v>25.640999999999998</v>
      </c>
      <c r="AM10" s="173">
        <v>19.789000000000001</v>
      </c>
      <c r="AN10" s="173"/>
      <c r="AO10" s="173"/>
      <c r="AP10" s="173"/>
      <c r="AQ10" s="173"/>
      <c r="AR10" s="173"/>
      <c r="AS10" s="173"/>
      <c r="AT10" s="173"/>
      <c r="AU10" s="173"/>
      <c r="AV10" s="173"/>
      <c r="AW10" s="173"/>
      <c r="AX10" s="173"/>
      <c r="AY10" s="173"/>
    </row>
    <row r="11" spans="1:54" ht="15" x14ac:dyDescent="0.25">
      <c r="A11" s="192">
        <v>43344</v>
      </c>
      <c r="B11" s="115"/>
      <c r="C11" s="115"/>
      <c r="D11" s="115">
        <v>41</v>
      </c>
      <c r="E11" s="132">
        <v>36.829000000000001</v>
      </c>
      <c r="F11" s="132">
        <v>57.726999999999997</v>
      </c>
      <c r="G11" s="132">
        <v>46.984000000000002</v>
      </c>
      <c r="H11" s="132">
        <v>51.878</v>
      </c>
      <c r="I11" s="132">
        <v>49.862000000000002</v>
      </c>
      <c r="J11" s="132">
        <v>54.433</v>
      </c>
      <c r="K11" s="132">
        <v>39.433999999999997</v>
      </c>
      <c r="L11" s="132">
        <v>46.174999999999997</v>
      </c>
      <c r="M11" s="132">
        <v>32.268000000000001</v>
      </c>
      <c r="N11" s="132">
        <v>36.201999999999998</v>
      </c>
      <c r="O11" s="132">
        <v>43.314999999999998</v>
      </c>
      <c r="P11" s="132">
        <v>41</v>
      </c>
      <c r="Q11" s="132">
        <v>45.924999999999997</v>
      </c>
      <c r="R11" s="132">
        <v>38.805999999999997</v>
      </c>
      <c r="S11" s="132">
        <v>50.07</v>
      </c>
      <c r="T11" s="132">
        <v>36.923000000000002</v>
      </c>
      <c r="U11" s="132">
        <v>47.633000000000003</v>
      </c>
      <c r="V11" s="132">
        <v>38.143999999999998</v>
      </c>
      <c r="W11" s="132">
        <v>47.128999999999998</v>
      </c>
      <c r="X11" s="132">
        <v>38.079000000000001</v>
      </c>
      <c r="Y11" s="132">
        <v>36.837000000000003</v>
      </c>
      <c r="Z11" s="132">
        <v>35.165999999999997</v>
      </c>
      <c r="AA11" s="132">
        <v>48.646999999999998</v>
      </c>
      <c r="AB11" s="132">
        <v>45.576999999999998</v>
      </c>
      <c r="AC11" s="132">
        <v>36.615000000000002</v>
      </c>
      <c r="AD11" s="132">
        <v>41.877000000000002</v>
      </c>
      <c r="AE11" s="132">
        <v>50.371000000000002</v>
      </c>
      <c r="AF11" s="132">
        <v>37.008000000000003</v>
      </c>
      <c r="AG11" s="132">
        <v>36.380000000000003</v>
      </c>
      <c r="AH11" s="132">
        <v>37.74</v>
      </c>
      <c r="AI11" s="173">
        <v>40.747999999999998</v>
      </c>
      <c r="AJ11" s="173">
        <v>32.762</v>
      </c>
      <c r="AK11" s="173">
        <v>53.823</v>
      </c>
      <c r="AL11" s="173">
        <v>41.87</v>
      </c>
      <c r="AM11" s="173">
        <v>35.164000000000001</v>
      </c>
      <c r="AN11" s="173"/>
      <c r="AO11" s="173"/>
      <c r="AP11" s="173"/>
      <c r="AQ11" s="173"/>
      <c r="AR11" s="173"/>
      <c r="AS11" s="173"/>
      <c r="AT11" s="173"/>
      <c r="AU11" s="173"/>
      <c r="AV11" s="173"/>
      <c r="AW11" s="173"/>
      <c r="AX11" s="173"/>
      <c r="AY11" s="173"/>
    </row>
    <row r="12" spans="1:54" ht="15" x14ac:dyDescent="0.25">
      <c r="A12" s="192">
        <v>43374</v>
      </c>
      <c r="B12" s="115"/>
      <c r="C12" s="115"/>
      <c r="D12" s="115">
        <v>57.44</v>
      </c>
      <c r="E12" s="132">
        <v>67.075999999999993</v>
      </c>
      <c r="F12" s="132">
        <v>65.099000000000004</v>
      </c>
      <c r="G12" s="132">
        <v>59.814</v>
      </c>
      <c r="H12" s="132">
        <v>74.894000000000005</v>
      </c>
      <c r="I12" s="132">
        <v>102.637</v>
      </c>
      <c r="J12" s="132">
        <v>93.918999999999997</v>
      </c>
      <c r="K12" s="132">
        <v>50.067999999999998</v>
      </c>
      <c r="L12" s="132">
        <v>53.658999999999999</v>
      </c>
      <c r="M12" s="132">
        <v>47.002000000000002</v>
      </c>
      <c r="N12" s="132">
        <v>57.003</v>
      </c>
      <c r="O12" s="132">
        <v>52.533000000000001</v>
      </c>
      <c r="P12" s="132">
        <v>52.156999999999996</v>
      </c>
      <c r="Q12" s="132">
        <v>66.146000000000001</v>
      </c>
      <c r="R12" s="132">
        <v>54.387</v>
      </c>
      <c r="S12" s="132">
        <v>72.004000000000005</v>
      </c>
      <c r="T12" s="132">
        <v>58.165999999999997</v>
      </c>
      <c r="U12" s="132">
        <v>76.668999999999997</v>
      </c>
      <c r="V12" s="132">
        <v>53.926000000000002</v>
      </c>
      <c r="W12" s="132">
        <v>53.936999999999998</v>
      </c>
      <c r="X12" s="132">
        <v>52.505000000000003</v>
      </c>
      <c r="Y12" s="132">
        <v>50.482999999999997</v>
      </c>
      <c r="Z12" s="132">
        <v>54.485999999999997</v>
      </c>
      <c r="AA12" s="132">
        <v>55.396999999999998</v>
      </c>
      <c r="AB12" s="132">
        <v>63.731999999999999</v>
      </c>
      <c r="AC12" s="132">
        <v>64.888000000000005</v>
      </c>
      <c r="AD12" s="132">
        <v>97.557000000000002</v>
      </c>
      <c r="AE12" s="132">
        <v>74.349000000000004</v>
      </c>
      <c r="AF12" s="132">
        <v>50.188000000000002</v>
      </c>
      <c r="AG12" s="132">
        <v>51.326000000000001</v>
      </c>
      <c r="AH12" s="132">
        <v>53.218000000000004</v>
      </c>
      <c r="AI12" s="173">
        <v>56.866999999999997</v>
      </c>
      <c r="AJ12" s="173">
        <v>46.002000000000002</v>
      </c>
      <c r="AK12" s="173">
        <v>77.94</v>
      </c>
      <c r="AL12" s="173">
        <v>67.061000000000007</v>
      </c>
      <c r="AM12" s="173">
        <v>49.478000000000002</v>
      </c>
      <c r="AN12" s="173"/>
      <c r="AO12" s="173"/>
      <c r="AP12" s="173"/>
      <c r="AQ12" s="173"/>
      <c r="AR12" s="173"/>
      <c r="AS12" s="173"/>
      <c r="AT12" s="173"/>
      <c r="AU12" s="173"/>
      <c r="AV12" s="173"/>
      <c r="AW12" s="173"/>
      <c r="AX12" s="173"/>
      <c r="AY12" s="173"/>
    </row>
    <row r="13" spans="1:54" ht="15" x14ac:dyDescent="0.25">
      <c r="A13" s="192">
        <v>43405</v>
      </c>
      <c r="B13" s="115"/>
      <c r="C13" s="115"/>
      <c r="D13" s="115">
        <v>46.59</v>
      </c>
      <c r="E13" s="132">
        <v>51.622999999999998</v>
      </c>
      <c r="F13" s="132">
        <v>52.304000000000002</v>
      </c>
      <c r="G13" s="132">
        <v>52.11</v>
      </c>
      <c r="H13" s="132">
        <v>56.83</v>
      </c>
      <c r="I13" s="132">
        <v>63.457999999999998</v>
      </c>
      <c r="J13" s="132">
        <v>69.277000000000001</v>
      </c>
      <c r="K13" s="132">
        <v>46.786000000000001</v>
      </c>
      <c r="L13" s="132">
        <v>39.755000000000003</v>
      </c>
      <c r="M13" s="132">
        <v>37.036999999999999</v>
      </c>
      <c r="N13" s="132">
        <v>47.813000000000002</v>
      </c>
      <c r="O13" s="132">
        <v>44.996000000000002</v>
      </c>
      <c r="P13" s="132">
        <v>48.563000000000002</v>
      </c>
      <c r="Q13" s="132">
        <v>50.095999999999997</v>
      </c>
      <c r="R13" s="132">
        <v>43.628999999999998</v>
      </c>
      <c r="S13" s="132">
        <v>52.633000000000003</v>
      </c>
      <c r="T13" s="132">
        <v>48.259</v>
      </c>
      <c r="U13" s="132">
        <v>51.500999999999998</v>
      </c>
      <c r="V13" s="132">
        <v>48.082000000000001</v>
      </c>
      <c r="W13" s="132">
        <v>41.332000000000001</v>
      </c>
      <c r="X13" s="132">
        <v>42.021999999999998</v>
      </c>
      <c r="Y13" s="132">
        <v>41.945</v>
      </c>
      <c r="Z13" s="132">
        <v>42.207999999999998</v>
      </c>
      <c r="AA13" s="132">
        <v>42.198999999999998</v>
      </c>
      <c r="AB13" s="132">
        <v>53.978999999999999</v>
      </c>
      <c r="AC13" s="132">
        <v>49.359000000000002</v>
      </c>
      <c r="AD13" s="132">
        <v>62.969000000000001</v>
      </c>
      <c r="AE13" s="132">
        <v>51.884</v>
      </c>
      <c r="AF13" s="132">
        <v>39.738999999999997</v>
      </c>
      <c r="AG13" s="132">
        <v>42.399000000000001</v>
      </c>
      <c r="AH13" s="132">
        <v>47.258000000000003</v>
      </c>
      <c r="AI13" s="173">
        <v>45.692999999999998</v>
      </c>
      <c r="AJ13" s="173">
        <v>35.945</v>
      </c>
      <c r="AK13" s="173">
        <v>50.792000000000002</v>
      </c>
      <c r="AL13" s="173">
        <v>45.338999999999999</v>
      </c>
      <c r="AM13" s="173">
        <v>44.441000000000003</v>
      </c>
      <c r="AN13" s="173"/>
      <c r="AO13" s="173"/>
      <c r="AP13" s="173"/>
      <c r="AQ13" s="173"/>
      <c r="AR13" s="173"/>
      <c r="AS13" s="173"/>
      <c r="AT13" s="173"/>
      <c r="AU13" s="173"/>
      <c r="AV13" s="173"/>
      <c r="AW13" s="173"/>
      <c r="AX13" s="173"/>
      <c r="AY13" s="173"/>
    </row>
    <row r="14" spans="1:54" ht="15" x14ac:dyDescent="0.25">
      <c r="A14" s="192">
        <v>43435</v>
      </c>
      <c r="B14" s="115"/>
      <c r="C14" s="115"/>
      <c r="D14" s="115">
        <v>43.02</v>
      </c>
      <c r="E14" s="132">
        <v>38.314999999999998</v>
      </c>
      <c r="F14" s="132">
        <v>38.095999999999997</v>
      </c>
      <c r="G14" s="132">
        <v>43.726999999999997</v>
      </c>
      <c r="H14" s="132">
        <v>41.881999999999998</v>
      </c>
      <c r="I14" s="132">
        <v>45.988</v>
      </c>
      <c r="J14" s="132">
        <v>48.14</v>
      </c>
      <c r="K14" s="132">
        <v>36.881999999999998</v>
      </c>
      <c r="L14" s="132">
        <v>32.345999999999997</v>
      </c>
      <c r="M14" s="132">
        <v>29.495999999999999</v>
      </c>
      <c r="N14" s="132">
        <v>36.121000000000002</v>
      </c>
      <c r="O14" s="132">
        <v>36.445999999999998</v>
      </c>
      <c r="P14" s="132">
        <v>37.642000000000003</v>
      </c>
      <c r="Q14" s="132">
        <v>39.764000000000003</v>
      </c>
      <c r="R14" s="132">
        <v>34.862000000000002</v>
      </c>
      <c r="S14" s="132">
        <v>43.767000000000003</v>
      </c>
      <c r="T14" s="132">
        <v>42.749000000000002</v>
      </c>
      <c r="U14" s="132">
        <v>38.569000000000003</v>
      </c>
      <c r="V14" s="132">
        <v>40.926000000000002</v>
      </c>
      <c r="W14" s="132">
        <v>34.085999999999999</v>
      </c>
      <c r="X14" s="132">
        <v>33.536999999999999</v>
      </c>
      <c r="Y14" s="132">
        <v>33.526000000000003</v>
      </c>
      <c r="Z14" s="132">
        <v>32.53</v>
      </c>
      <c r="AA14" s="132">
        <v>35.670999999999999</v>
      </c>
      <c r="AB14" s="132">
        <v>37.604999999999997</v>
      </c>
      <c r="AC14" s="132">
        <v>36.442999999999998</v>
      </c>
      <c r="AD14" s="132">
        <v>40.871000000000002</v>
      </c>
      <c r="AE14" s="132">
        <v>38.305</v>
      </c>
      <c r="AF14" s="132">
        <v>32.366</v>
      </c>
      <c r="AG14" s="132">
        <v>33.832000000000001</v>
      </c>
      <c r="AH14" s="132">
        <v>45.070999999999998</v>
      </c>
      <c r="AI14" s="173">
        <v>36.750999999999998</v>
      </c>
      <c r="AJ14" s="173">
        <v>29.504999999999999</v>
      </c>
      <c r="AK14" s="173">
        <v>37.497</v>
      </c>
      <c r="AL14" s="173">
        <v>34.173000000000002</v>
      </c>
      <c r="AM14" s="173">
        <v>36.533999999999999</v>
      </c>
      <c r="AN14" s="173"/>
      <c r="AO14" s="173"/>
      <c r="AP14" s="173"/>
      <c r="AQ14" s="173"/>
      <c r="AR14" s="173"/>
      <c r="AS14" s="173"/>
      <c r="AT14" s="173"/>
      <c r="AU14" s="173"/>
      <c r="AV14" s="173"/>
      <c r="AW14" s="173"/>
      <c r="AX14" s="173"/>
      <c r="AY14" s="173"/>
    </row>
    <row r="15" spans="1:54" ht="15" x14ac:dyDescent="0.25">
      <c r="A15" s="192">
        <v>43466</v>
      </c>
      <c r="B15" s="115"/>
      <c r="C15" s="115"/>
      <c r="D15" s="115">
        <v>36.299999999999997</v>
      </c>
      <c r="E15" s="132">
        <v>31.448</v>
      </c>
      <c r="F15" s="132">
        <v>32.06</v>
      </c>
      <c r="G15" s="132">
        <v>36.966999999999999</v>
      </c>
      <c r="H15" s="132">
        <v>35.573</v>
      </c>
      <c r="I15" s="132">
        <v>38.094000000000001</v>
      </c>
      <c r="J15" s="132">
        <v>37.951000000000001</v>
      </c>
      <c r="K15" s="132">
        <v>30.050999999999998</v>
      </c>
      <c r="L15" s="132">
        <v>27.22</v>
      </c>
      <c r="M15" s="132">
        <v>24.841000000000001</v>
      </c>
      <c r="N15" s="132">
        <v>29.492999999999999</v>
      </c>
      <c r="O15" s="132">
        <v>30.303000000000001</v>
      </c>
      <c r="P15" s="132">
        <v>32.444000000000003</v>
      </c>
      <c r="Q15" s="132">
        <v>34.29</v>
      </c>
      <c r="R15" s="132">
        <v>29.954000000000001</v>
      </c>
      <c r="S15" s="132">
        <v>37.311</v>
      </c>
      <c r="T15" s="132">
        <v>33.057000000000002</v>
      </c>
      <c r="U15" s="132">
        <v>32.5</v>
      </c>
      <c r="V15" s="132">
        <v>33.899000000000001</v>
      </c>
      <c r="W15" s="132">
        <v>30.178000000000001</v>
      </c>
      <c r="X15" s="132">
        <v>28.762</v>
      </c>
      <c r="Y15" s="132">
        <v>28.376000000000001</v>
      </c>
      <c r="Z15" s="132">
        <v>26.375</v>
      </c>
      <c r="AA15" s="132">
        <v>30.349</v>
      </c>
      <c r="AB15" s="132">
        <v>44.509</v>
      </c>
      <c r="AC15" s="132">
        <v>31.442</v>
      </c>
      <c r="AD15" s="132">
        <v>34.084000000000003</v>
      </c>
      <c r="AE15" s="132">
        <v>31.228000000000002</v>
      </c>
      <c r="AF15" s="132">
        <v>27.994</v>
      </c>
      <c r="AG15" s="132">
        <v>28.431999999999999</v>
      </c>
      <c r="AH15" s="132">
        <v>38.871000000000002</v>
      </c>
      <c r="AI15" s="173">
        <v>31.792999999999999</v>
      </c>
      <c r="AJ15" s="173">
        <v>25.058</v>
      </c>
      <c r="AK15" s="173">
        <v>31.364999999999998</v>
      </c>
      <c r="AL15" s="173">
        <v>28.646000000000001</v>
      </c>
      <c r="AM15" s="173">
        <v>32.533999999999999</v>
      </c>
      <c r="AN15" s="173"/>
      <c r="AO15" s="173"/>
      <c r="AP15" s="173"/>
      <c r="AQ15" s="173"/>
      <c r="AR15" s="173"/>
      <c r="AS15" s="173"/>
      <c r="AT15" s="173"/>
      <c r="AU15" s="173"/>
      <c r="AV15" s="173"/>
      <c r="AW15" s="173"/>
      <c r="AX15" s="173"/>
      <c r="AY15" s="173"/>
    </row>
    <row r="16" spans="1:54" ht="15" x14ac:dyDescent="0.25">
      <c r="A16" s="192">
        <v>43497</v>
      </c>
      <c r="B16" s="115"/>
      <c r="C16" s="115"/>
      <c r="D16" s="115">
        <v>32.25</v>
      </c>
      <c r="E16" s="132">
        <v>27.173999999999999</v>
      </c>
      <c r="F16" s="132">
        <v>28.911999999999999</v>
      </c>
      <c r="G16" s="132">
        <v>30.294</v>
      </c>
      <c r="H16" s="132">
        <v>30.029</v>
      </c>
      <c r="I16" s="132">
        <v>49.639000000000003</v>
      </c>
      <c r="J16" s="132">
        <v>40.466000000000001</v>
      </c>
      <c r="K16" s="132">
        <v>25.036999999999999</v>
      </c>
      <c r="L16" s="132">
        <v>23.481999999999999</v>
      </c>
      <c r="M16" s="132">
        <v>20.957999999999998</v>
      </c>
      <c r="N16" s="132">
        <v>25.751999999999999</v>
      </c>
      <c r="O16" s="132">
        <v>25.957000000000001</v>
      </c>
      <c r="P16" s="132">
        <v>32.609000000000002</v>
      </c>
      <c r="Q16" s="132">
        <v>28.751999999999999</v>
      </c>
      <c r="R16" s="132">
        <v>33.795000000000002</v>
      </c>
      <c r="S16" s="132">
        <v>41.765000000000001</v>
      </c>
      <c r="T16" s="132">
        <v>28.498999999999999</v>
      </c>
      <c r="U16" s="132">
        <v>29.466999999999999</v>
      </c>
      <c r="V16" s="132">
        <v>33.064</v>
      </c>
      <c r="W16" s="132">
        <v>32.225999999999999</v>
      </c>
      <c r="X16" s="132">
        <v>26.036000000000001</v>
      </c>
      <c r="Y16" s="132">
        <v>23.736000000000001</v>
      </c>
      <c r="Z16" s="132">
        <v>24.753</v>
      </c>
      <c r="AA16" s="132">
        <v>25.745999999999999</v>
      </c>
      <c r="AB16" s="132">
        <v>38.124000000000002</v>
      </c>
      <c r="AC16" s="132">
        <v>26.242999999999999</v>
      </c>
      <c r="AD16" s="132">
        <v>35.698</v>
      </c>
      <c r="AE16" s="132">
        <v>27.286000000000001</v>
      </c>
      <c r="AF16" s="132">
        <v>27.82</v>
      </c>
      <c r="AG16" s="132">
        <v>23.542999999999999</v>
      </c>
      <c r="AH16" s="132">
        <v>29.911000000000001</v>
      </c>
      <c r="AI16" s="173">
        <v>27.324000000000002</v>
      </c>
      <c r="AJ16" s="173">
        <v>21.957999999999998</v>
      </c>
      <c r="AK16" s="173">
        <v>31.460999999999999</v>
      </c>
      <c r="AL16" s="173">
        <v>28.972000000000001</v>
      </c>
      <c r="AM16" s="173">
        <v>27.376999999999999</v>
      </c>
      <c r="AN16" s="173"/>
      <c r="AO16" s="173"/>
      <c r="AP16" s="173"/>
      <c r="AQ16" s="173"/>
      <c r="AR16" s="173"/>
      <c r="AS16" s="173"/>
      <c r="AT16" s="173"/>
      <c r="AU16" s="173"/>
      <c r="AV16" s="173"/>
      <c r="AW16" s="173"/>
      <c r="AX16" s="173"/>
      <c r="AY16" s="173"/>
    </row>
    <row r="17" spans="1:51" ht="15" x14ac:dyDescent="0.25">
      <c r="A17" s="192">
        <v>43525</v>
      </c>
      <c r="B17" s="115"/>
      <c r="C17" s="115"/>
      <c r="D17" s="115">
        <v>52.65</v>
      </c>
      <c r="E17" s="132">
        <v>51.923999999999999</v>
      </c>
      <c r="F17" s="132">
        <v>59.935000000000002</v>
      </c>
      <c r="G17" s="132">
        <v>39.048999999999999</v>
      </c>
      <c r="H17" s="132">
        <v>56.284999999999997</v>
      </c>
      <c r="I17" s="132">
        <v>110.381</v>
      </c>
      <c r="J17" s="132">
        <v>56.066000000000003</v>
      </c>
      <c r="K17" s="132">
        <v>38.259</v>
      </c>
      <c r="L17" s="132">
        <v>57.475999999999999</v>
      </c>
      <c r="M17" s="132">
        <v>33.030999999999999</v>
      </c>
      <c r="N17" s="132">
        <v>41.01</v>
      </c>
      <c r="O17" s="132">
        <v>52.612000000000002</v>
      </c>
      <c r="P17" s="132">
        <v>63.79</v>
      </c>
      <c r="Q17" s="132">
        <v>51.781999999999996</v>
      </c>
      <c r="R17" s="132">
        <v>75.83</v>
      </c>
      <c r="S17" s="132">
        <v>52.414000000000001</v>
      </c>
      <c r="T17" s="132">
        <v>57.008000000000003</v>
      </c>
      <c r="U17" s="132">
        <v>43.707999999999998</v>
      </c>
      <c r="V17" s="132">
        <v>43.634</v>
      </c>
      <c r="W17" s="132">
        <v>39.6</v>
      </c>
      <c r="X17" s="132">
        <v>38.127000000000002</v>
      </c>
      <c r="Y17" s="132">
        <v>29.907</v>
      </c>
      <c r="Z17" s="132">
        <v>36.578000000000003</v>
      </c>
      <c r="AA17" s="132">
        <v>63.817999999999998</v>
      </c>
      <c r="AB17" s="132">
        <v>50.320999999999998</v>
      </c>
      <c r="AC17" s="132">
        <v>37.613999999999997</v>
      </c>
      <c r="AD17" s="132">
        <v>100.98</v>
      </c>
      <c r="AE17" s="132">
        <v>35.552</v>
      </c>
      <c r="AF17" s="132">
        <v>52.399000000000001</v>
      </c>
      <c r="AG17" s="132">
        <v>28.975999999999999</v>
      </c>
      <c r="AH17" s="132">
        <v>49.347000000000001</v>
      </c>
      <c r="AI17" s="173">
        <v>46.545000000000002</v>
      </c>
      <c r="AJ17" s="173">
        <v>33.328000000000003</v>
      </c>
      <c r="AK17" s="173">
        <v>42.116</v>
      </c>
      <c r="AL17" s="173">
        <v>41.786999999999999</v>
      </c>
      <c r="AM17" s="173">
        <v>33.567999999999998</v>
      </c>
      <c r="AN17" s="173"/>
      <c r="AO17" s="173"/>
      <c r="AP17" s="173"/>
      <c r="AQ17" s="173"/>
      <c r="AR17" s="173"/>
      <c r="AS17" s="173"/>
      <c r="AT17" s="173"/>
      <c r="AU17" s="173"/>
      <c r="AV17" s="173"/>
      <c r="AW17" s="173"/>
      <c r="AX17" s="173"/>
      <c r="AY17" s="173"/>
    </row>
    <row r="18" spans="1:51" ht="15" x14ac:dyDescent="0.25">
      <c r="A18" s="192">
        <v>43556</v>
      </c>
      <c r="B18" s="115"/>
      <c r="C18" s="115"/>
      <c r="D18" s="115">
        <v>130.33000000000001</v>
      </c>
      <c r="E18" s="132">
        <v>86.075000000000003</v>
      </c>
      <c r="F18" s="132">
        <v>109.46899999999999</v>
      </c>
      <c r="G18" s="132">
        <v>106.758</v>
      </c>
      <c r="H18" s="132">
        <v>226.96899999999999</v>
      </c>
      <c r="I18" s="132">
        <v>249.845</v>
      </c>
      <c r="J18" s="132">
        <v>148.774</v>
      </c>
      <c r="K18" s="132">
        <v>78.093000000000004</v>
      </c>
      <c r="L18" s="132">
        <v>129.21799999999999</v>
      </c>
      <c r="M18" s="132">
        <v>69.319000000000003</v>
      </c>
      <c r="N18" s="132">
        <v>81.55</v>
      </c>
      <c r="O18" s="132">
        <v>151.23400000000001</v>
      </c>
      <c r="P18" s="132">
        <v>208.32400000000001</v>
      </c>
      <c r="Q18" s="132">
        <v>119.681</v>
      </c>
      <c r="R18" s="132">
        <v>115.25</v>
      </c>
      <c r="S18" s="132">
        <v>108.122</v>
      </c>
      <c r="T18" s="132">
        <v>139.05000000000001</v>
      </c>
      <c r="U18" s="132">
        <v>113.76900000000001</v>
      </c>
      <c r="V18" s="132">
        <v>68.566999999999993</v>
      </c>
      <c r="W18" s="132">
        <v>77.926000000000002</v>
      </c>
      <c r="X18" s="132">
        <v>74.748000000000005</v>
      </c>
      <c r="Y18" s="132">
        <v>73.003</v>
      </c>
      <c r="Z18" s="132">
        <v>73.569000000000003</v>
      </c>
      <c r="AA18" s="132">
        <v>158.26400000000001</v>
      </c>
      <c r="AB18" s="132">
        <v>194.36799999999999</v>
      </c>
      <c r="AC18" s="132">
        <v>147.005</v>
      </c>
      <c r="AD18" s="132">
        <v>160.922</v>
      </c>
      <c r="AE18" s="132">
        <v>84.492000000000004</v>
      </c>
      <c r="AF18" s="132">
        <v>99.436000000000007</v>
      </c>
      <c r="AG18" s="132">
        <v>86.6</v>
      </c>
      <c r="AH18" s="132">
        <v>124.748</v>
      </c>
      <c r="AI18" s="173">
        <v>101.43300000000001</v>
      </c>
      <c r="AJ18" s="173">
        <v>61.2</v>
      </c>
      <c r="AK18" s="173">
        <v>94.415000000000006</v>
      </c>
      <c r="AL18" s="173">
        <v>70.340999999999994</v>
      </c>
      <c r="AM18" s="173">
        <v>83.534999999999997</v>
      </c>
      <c r="AN18" s="173"/>
      <c r="AO18" s="173"/>
      <c r="AP18" s="173"/>
      <c r="AQ18" s="173"/>
      <c r="AR18" s="173"/>
      <c r="AS18" s="173"/>
      <c r="AT18" s="173"/>
      <c r="AU18" s="173"/>
      <c r="AV18" s="173"/>
      <c r="AW18" s="173"/>
      <c r="AX18" s="173"/>
      <c r="AY18" s="173"/>
    </row>
    <row r="19" spans="1:51" ht="15" x14ac:dyDescent="0.25">
      <c r="A19" s="192">
        <v>43586</v>
      </c>
      <c r="B19" s="115"/>
      <c r="C19" s="115"/>
      <c r="D19" s="115">
        <v>266.7</v>
      </c>
      <c r="E19" s="132">
        <v>216.97499999999999</v>
      </c>
      <c r="F19" s="132">
        <v>357.48099999999999</v>
      </c>
      <c r="G19" s="132">
        <v>490.69400000000002</v>
      </c>
      <c r="H19" s="132">
        <v>468.363</v>
      </c>
      <c r="I19" s="132">
        <v>356.61799999999999</v>
      </c>
      <c r="J19" s="132">
        <v>278.06799999999998</v>
      </c>
      <c r="K19" s="132">
        <v>142.63800000000001</v>
      </c>
      <c r="L19" s="132">
        <v>144.155</v>
      </c>
      <c r="M19" s="132">
        <v>83.513999999999996</v>
      </c>
      <c r="N19" s="132">
        <v>163.19999999999999</v>
      </c>
      <c r="O19" s="132">
        <v>227.79900000000001</v>
      </c>
      <c r="P19" s="132">
        <v>570.47900000000004</v>
      </c>
      <c r="Q19" s="132">
        <v>208.35400000000001</v>
      </c>
      <c r="R19" s="132">
        <v>387.73</v>
      </c>
      <c r="S19" s="132">
        <v>246.101</v>
      </c>
      <c r="T19" s="132">
        <v>419.96800000000002</v>
      </c>
      <c r="U19" s="132">
        <v>298.06799999999998</v>
      </c>
      <c r="V19" s="132">
        <v>187.65799999999999</v>
      </c>
      <c r="W19" s="132">
        <v>157.994</v>
      </c>
      <c r="X19" s="132">
        <v>202.6</v>
      </c>
      <c r="Y19" s="132">
        <v>66.62</v>
      </c>
      <c r="Z19" s="132">
        <v>182.46100000000001</v>
      </c>
      <c r="AA19" s="132">
        <v>215.845</v>
      </c>
      <c r="AB19" s="132">
        <v>438.42500000000001</v>
      </c>
      <c r="AC19" s="132">
        <v>218.75</v>
      </c>
      <c r="AD19" s="132">
        <v>214.78399999999999</v>
      </c>
      <c r="AE19" s="132">
        <v>355.09100000000001</v>
      </c>
      <c r="AF19" s="132">
        <v>285.54199999999997</v>
      </c>
      <c r="AG19" s="132">
        <v>177.67400000000001</v>
      </c>
      <c r="AH19" s="132">
        <v>288.22699999999998</v>
      </c>
      <c r="AI19" s="173">
        <v>104.07299999999999</v>
      </c>
      <c r="AJ19" s="173">
        <v>119.798</v>
      </c>
      <c r="AK19" s="173">
        <v>225.68600000000001</v>
      </c>
      <c r="AL19" s="173">
        <v>140.87899999999999</v>
      </c>
      <c r="AM19" s="173">
        <v>103.111</v>
      </c>
      <c r="AN19" s="173"/>
      <c r="AO19" s="173"/>
      <c r="AP19" s="173"/>
      <c r="AQ19" s="173"/>
      <c r="AR19" s="173"/>
      <c r="AS19" s="173"/>
      <c r="AT19" s="173"/>
      <c r="AU19" s="173"/>
      <c r="AV19" s="173"/>
      <c r="AW19" s="173"/>
      <c r="AX19" s="173"/>
      <c r="AY19" s="173"/>
    </row>
    <row r="20" spans="1:51" ht="15" x14ac:dyDescent="0.25">
      <c r="A20" s="192">
        <v>43617</v>
      </c>
      <c r="B20" s="115"/>
      <c r="C20" s="115"/>
      <c r="D20" s="115">
        <v>180.42</v>
      </c>
      <c r="E20" s="132">
        <v>200.86699999999999</v>
      </c>
      <c r="F20" s="132">
        <v>479.52199999999999</v>
      </c>
      <c r="G20" s="132">
        <v>500.03</v>
      </c>
      <c r="H20" s="132">
        <v>299.95299999999997</v>
      </c>
      <c r="I20" s="132">
        <v>241.64099999999999</v>
      </c>
      <c r="J20" s="132">
        <v>140.63300000000001</v>
      </c>
      <c r="K20" s="132">
        <v>120.90300000000001</v>
      </c>
      <c r="L20" s="132">
        <v>79.597999999999999</v>
      </c>
      <c r="M20" s="132">
        <v>63.106999999999999</v>
      </c>
      <c r="N20" s="132">
        <v>167.61699999999999</v>
      </c>
      <c r="O20" s="132">
        <v>121.68</v>
      </c>
      <c r="P20" s="132">
        <v>442.41699999999997</v>
      </c>
      <c r="Q20" s="132">
        <v>124.294</v>
      </c>
      <c r="R20" s="132">
        <v>474.95600000000002</v>
      </c>
      <c r="S20" s="132">
        <v>127.164</v>
      </c>
      <c r="T20" s="132">
        <v>362.404</v>
      </c>
      <c r="U20" s="132">
        <v>205.971</v>
      </c>
      <c r="V20" s="132">
        <v>202.642</v>
      </c>
      <c r="W20" s="132">
        <v>75.406000000000006</v>
      </c>
      <c r="X20" s="132">
        <v>109.065</v>
      </c>
      <c r="Y20" s="132">
        <v>27.98</v>
      </c>
      <c r="Z20" s="132">
        <v>169.042</v>
      </c>
      <c r="AA20" s="132">
        <v>83.135999999999996</v>
      </c>
      <c r="AB20" s="132">
        <v>297.08300000000003</v>
      </c>
      <c r="AC20" s="132">
        <v>109.80800000000001</v>
      </c>
      <c r="AD20" s="132">
        <v>110.498</v>
      </c>
      <c r="AE20" s="132">
        <v>380.90699999999998</v>
      </c>
      <c r="AF20" s="132">
        <v>148.99600000000001</v>
      </c>
      <c r="AG20" s="132">
        <v>189.75700000000001</v>
      </c>
      <c r="AH20" s="132">
        <v>359.34899999999999</v>
      </c>
      <c r="AI20" s="173">
        <v>23.433</v>
      </c>
      <c r="AJ20" s="173">
        <v>77.11</v>
      </c>
      <c r="AK20" s="173">
        <v>190.77699999999999</v>
      </c>
      <c r="AL20" s="173">
        <v>135.197</v>
      </c>
      <c r="AM20" s="173">
        <v>64.617000000000004</v>
      </c>
      <c r="AN20" s="173"/>
      <c r="AO20" s="173"/>
      <c r="AP20" s="173"/>
      <c r="AQ20" s="173"/>
      <c r="AR20" s="173"/>
      <c r="AS20" s="173"/>
      <c r="AT20" s="173"/>
      <c r="AU20" s="173"/>
      <c r="AV20" s="173"/>
      <c r="AW20" s="173"/>
      <c r="AX20" s="173"/>
      <c r="AY20" s="173"/>
    </row>
    <row r="21" spans="1:51" ht="15" x14ac:dyDescent="0.25">
      <c r="A21" s="192">
        <v>43647</v>
      </c>
      <c r="B21" s="115"/>
      <c r="C21" s="115"/>
      <c r="D21" s="115">
        <v>65.19</v>
      </c>
      <c r="E21" s="132">
        <v>100.735</v>
      </c>
      <c r="F21" s="132">
        <v>198.767</v>
      </c>
      <c r="G21" s="132">
        <v>165.28</v>
      </c>
      <c r="H21" s="132">
        <v>83.275999999999996</v>
      </c>
      <c r="I21" s="132">
        <v>87.063999999999993</v>
      </c>
      <c r="J21" s="132">
        <v>48.984000000000002</v>
      </c>
      <c r="K21" s="132">
        <v>36.591000000000001</v>
      </c>
      <c r="L21" s="132">
        <v>24.83</v>
      </c>
      <c r="M21" s="132">
        <v>20.109000000000002</v>
      </c>
      <c r="N21" s="132">
        <v>63.564</v>
      </c>
      <c r="O21" s="132">
        <v>43.57</v>
      </c>
      <c r="P21" s="132">
        <v>151.42699999999999</v>
      </c>
      <c r="Q21" s="132">
        <v>27.768999999999998</v>
      </c>
      <c r="R21" s="132">
        <v>278.46600000000001</v>
      </c>
      <c r="S21" s="132">
        <v>37.825000000000003</v>
      </c>
      <c r="T21" s="132">
        <v>105.76600000000001</v>
      </c>
      <c r="U21" s="132">
        <v>71.694999999999993</v>
      </c>
      <c r="V21" s="132">
        <v>93.082999999999998</v>
      </c>
      <c r="W21" s="132">
        <v>16.512</v>
      </c>
      <c r="X21" s="132">
        <v>23.350999999999999</v>
      </c>
      <c r="Y21" s="132">
        <v>11.33</v>
      </c>
      <c r="Z21" s="132">
        <v>31.125</v>
      </c>
      <c r="AA21" s="132">
        <v>24.751999999999999</v>
      </c>
      <c r="AB21" s="132">
        <v>93.188000000000002</v>
      </c>
      <c r="AC21" s="132">
        <v>26.923999999999999</v>
      </c>
      <c r="AD21" s="132">
        <v>32.966999999999999</v>
      </c>
      <c r="AE21" s="132">
        <v>122.307</v>
      </c>
      <c r="AF21" s="132">
        <v>68.680000000000007</v>
      </c>
      <c r="AG21" s="132">
        <v>41.332999999999998</v>
      </c>
      <c r="AH21" s="132">
        <v>131.13399999999999</v>
      </c>
      <c r="AI21" s="173">
        <v>14</v>
      </c>
      <c r="AJ21" s="173">
        <v>20.414000000000001</v>
      </c>
      <c r="AK21" s="173">
        <v>38.911999999999999</v>
      </c>
      <c r="AL21" s="173">
        <v>36.085000000000001</v>
      </c>
      <c r="AM21" s="173">
        <v>20.143000000000001</v>
      </c>
      <c r="AN21" s="173"/>
      <c r="AO21" s="173"/>
      <c r="AP21" s="173"/>
      <c r="AQ21" s="173"/>
      <c r="AR21" s="173"/>
      <c r="AS21" s="173"/>
      <c r="AT21" s="173"/>
      <c r="AU21" s="173"/>
      <c r="AV21" s="173"/>
      <c r="AW21" s="173"/>
      <c r="AX21" s="173"/>
      <c r="AY21" s="173"/>
    </row>
    <row r="22" spans="1:51" ht="15" x14ac:dyDescent="0.25">
      <c r="A22" s="192">
        <v>43678</v>
      </c>
      <c r="B22" s="115"/>
      <c r="C22" s="115"/>
      <c r="D22" s="115">
        <v>43.52</v>
      </c>
      <c r="E22" s="132">
        <v>51.82</v>
      </c>
      <c r="F22" s="132">
        <v>77.491</v>
      </c>
      <c r="G22" s="132">
        <v>83.364000000000004</v>
      </c>
      <c r="H22" s="132">
        <v>46.308</v>
      </c>
      <c r="I22" s="132">
        <v>40.96</v>
      </c>
      <c r="J22" s="132">
        <v>40.247</v>
      </c>
      <c r="K22" s="132">
        <v>27.576000000000001</v>
      </c>
      <c r="L22" s="132">
        <v>26.285</v>
      </c>
      <c r="M22" s="132">
        <v>22.85</v>
      </c>
      <c r="N22" s="132">
        <v>32.137999999999998</v>
      </c>
      <c r="O22" s="132">
        <v>39.125</v>
      </c>
      <c r="P22" s="132">
        <v>60.704000000000001</v>
      </c>
      <c r="Q22" s="132">
        <v>25.713999999999999</v>
      </c>
      <c r="R22" s="132">
        <v>83.135999999999996</v>
      </c>
      <c r="S22" s="132">
        <v>27.678999999999998</v>
      </c>
      <c r="T22" s="132">
        <v>66.876000000000005</v>
      </c>
      <c r="U22" s="132">
        <v>37.58</v>
      </c>
      <c r="V22" s="132">
        <v>52.759</v>
      </c>
      <c r="W22" s="132">
        <v>23.192</v>
      </c>
      <c r="X22" s="132">
        <v>28.927</v>
      </c>
      <c r="Y22" s="132">
        <v>18.097000000000001</v>
      </c>
      <c r="Z22" s="132">
        <v>23.919</v>
      </c>
      <c r="AA22" s="132">
        <v>27.591000000000001</v>
      </c>
      <c r="AB22" s="132">
        <v>49.820999999999998</v>
      </c>
      <c r="AC22" s="132">
        <v>35.076999999999998</v>
      </c>
      <c r="AD22" s="132">
        <v>32.334000000000003</v>
      </c>
      <c r="AE22" s="132">
        <v>54.064999999999998</v>
      </c>
      <c r="AF22" s="132">
        <v>32.829000000000001</v>
      </c>
      <c r="AG22" s="132">
        <v>39.551000000000002</v>
      </c>
      <c r="AH22" s="132">
        <v>46.548000000000002</v>
      </c>
      <c r="AI22" s="173">
        <v>22.196000000000002</v>
      </c>
      <c r="AJ22" s="173">
        <v>29.76</v>
      </c>
      <c r="AK22" s="173">
        <v>38.093000000000004</v>
      </c>
      <c r="AL22" s="173">
        <v>24.495000000000001</v>
      </c>
      <c r="AM22" s="173">
        <v>23.57</v>
      </c>
      <c r="AN22" s="173"/>
      <c r="AO22" s="173"/>
      <c r="AP22" s="173"/>
      <c r="AQ22" s="173"/>
      <c r="AR22" s="173"/>
      <c r="AS22" s="173"/>
      <c r="AT22" s="173"/>
      <c r="AU22" s="173"/>
      <c r="AV22" s="173"/>
      <c r="AW22" s="173"/>
      <c r="AX22" s="173"/>
      <c r="AY22" s="173"/>
    </row>
    <row r="23" spans="1:51" ht="15" x14ac:dyDescent="0.25">
      <c r="A23" s="192">
        <v>43709</v>
      </c>
      <c r="B23" s="115"/>
      <c r="C23" s="115"/>
      <c r="D23" s="115">
        <v>65.16</v>
      </c>
      <c r="E23" s="132">
        <v>74.596000000000004</v>
      </c>
      <c r="F23" s="132">
        <v>62.069000000000003</v>
      </c>
      <c r="G23" s="132">
        <v>76.415000000000006</v>
      </c>
      <c r="H23" s="132">
        <v>67.796999999999997</v>
      </c>
      <c r="I23" s="132">
        <v>70.489999999999995</v>
      </c>
      <c r="J23" s="132">
        <v>52.601999999999997</v>
      </c>
      <c r="K23" s="132">
        <v>58.112000000000002</v>
      </c>
      <c r="L23" s="132">
        <v>41.220999999999997</v>
      </c>
      <c r="M23" s="132">
        <v>36.234000000000002</v>
      </c>
      <c r="N23" s="132">
        <v>51.264000000000003</v>
      </c>
      <c r="O23" s="132">
        <v>50.832999999999998</v>
      </c>
      <c r="P23" s="132">
        <v>70.89</v>
      </c>
      <c r="Q23" s="132">
        <v>45.658999999999999</v>
      </c>
      <c r="R23" s="132">
        <v>66.087999999999994</v>
      </c>
      <c r="S23" s="132">
        <v>47.328000000000003</v>
      </c>
      <c r="T23" s="132">
        <v>74.98</v>
      </c>
      <c r="U23" s="132">
        <v>48.646999999999998</v>
      </c>
      <c r="V23" s="132">
        <v>56.877000000000002</v>
      </c>
      <c r="W23" s="132">
        <v>41.84</v>
      </c>
      <c r="X23" s="132">
        <v>42.790999999999997</v>
      </c>
      <c r="Y23" s="132">
        <v>37.896999999999998</v>
      </c>
      <c r="Z23" s="132">
        <v>55.1</v>
      </c>
      <c r="AA23" s="132">
        <v>58.743000000000002</v>
      </c>
      <c r="AB23" s="132">
        <v>56.832000000000001</v>
      </c>
      <c r="AC23" s="132">
        <v>50.716999999999999</v>
      </c>
      <c r="AD23" s="132">
        <v>62.774999999999999</v>
      </c>
      <c r="AE23" s="132">
        <v>57.695999999999998</v>
      </c>
      <c r="AF23" s="132">
        <v>45.283000000000001</v>
      </c>
      <c r="AG23" s="132">
        <v>45.584000000000003</v>
      </c>
      <c r="AH23" s="132">
        <v>54.887</v>
      </c>
      <c r="AI23" s="173">
        <v>37.399000000000001</v>
      </c>
      <c r="AJ23" s="173">
        <v>58.707000000000001</v>
      </c>
      <c r="AK23" s="173">
        <v>52.841000000000001</v>
      </c>
      <c r="AL23" s="173">
        <v>38.881</v>
      </c>
      <c r="AM23" s="173">
        <v>38.561</v>
      </c>
      <c r="AN23" s="173"/>
      <c r="AO23" s="173"/>
      <c r="AP23" s="173"/>
      <c r="AQ23" s="173"/>
      <c r="AR23" s="173"/>
      <c r="AS23" s="173"/>
      <c r="AT23" s="173"/>
      <c r="AU23" s="173"/>
      <c r="AV23" s="173"/>
      <c r="AW23" s="173"/>
      <c r="AX23" s="173"/>
      <c r="AY23" s="173"/>
    </row>
    <row r="24" spans="1:51" ht="15" x14ac:dyDescent="0.25">
      <c r="A24" s="192">
        <v>43739</v>
      </c>
      <c r="B24" s="115"/>
      <c r="C24" s="115"/>
      <c r="D24" s="115">
        <v>76.3</v>
      </c>
      <c r="E24" s="132">
        <v>75.207999999999998</v>
      </c>
      <c r="F24" s="132">
        <v>70.938999999999993</v>
      </c>
      <c r="G24" s="132">
        <v>97.861999999999995</v>
      </c>
      <c r="H24" s="132">
        <v>123.923</v>
      </c>
      <c r="I24" s="132">
        <v>111.88200000000001</v>
      </c>
      <c r="J24" s="132">
        <v>60.359000000000002</v>
      </c>
      <c r="K24" s="132">
        <v>61.683999999999997</v>
      </c>
      <c r="L24" s="132">
        <v>55.061999999999998</v>
      </c>
      <c r="M24" s="132">
        <v>55.012</v>
      </c>
      <c r="N24" s="132">
        <v>57.62</v>
      </c>
      <c r="O24" s="132">
        <v>58.820999999999998</v>
      </c>
      <c r="P24" s="132">
        <v>88.132000000000005</v>
      </c>
      <c r="Q24" s="132">
        <v>59.375</v>
      </c>
      <c r="R24" s="132">
        <v>84.263000000000005</v>
      </c>
      <c r="S24" s="132">
        <v>67.769000000000005</v>
      </c>
      <c r="T24" s="132">
        <v>106.358</v>
      </c>
      <c r="U24" s="132">
        <v>62.113</v>
      </c>
      <c r="V24" s="132">
        <v>59.970999999999997</v>
      </c>
      <c r="W24" s="132">
        <v>54.411000000000001</v>
      </c>
      <c r="X24" s="132">
        <v>54.247</v>
      </c>
      <c r="Y24" s="132">
        <v>55.822000000000003</v>
      </c>
      <c r="Z24" s="132">
        <v>58.454000000000001</v>
      </c>
      <c r="AA24" s="132">
        <v>75.302999999999997</v>
      </c>
      <c r="AB24" s="132">
        <v>84.798000000000002</v>
      </c>
      <c r="AC24" s="132">
        <v>110.41200000000001</v>
      </c>
      <c r="AD24" s="132">
        <v>85.703999999999994</v>
      </c>
      <c r="AE24" s="132">
        <v>67.504000000000005</v>
      </c>
      <c r="AF24" s="132">
        <v>58.524000000000001</v>
      </c>
      <c r="AG24" s="132">
        <v>58.890999999999998</v>
      </c>
      <c r="AH24" s="132">
        <v>68.718999999999994</v>
      </c>
      <c r="AI24" s="173">
        <v>49.405999999999999</v>
      </c>
      <c r="AJ24" s="173">
        <v>83.661000000000001</v>
      </c>
      <c r="AK24" s="173">
        <v>76.256</v>
      </c>
      <c r="AL24" s="173">
        <v>51.499000000000002</v>
      </c>
      <c r="AM24" s="173">
        <v>67.498999999999995</v>
      </c>
      <c r="AN24" s="173"/>
      <c r="AO24" s="173"/>
      <c r="AP24" s="173"/>
      <c r="AQ24" s="173"/>
      <c r="AR24" s="173"/>
      <c r="AS24" s="173"/>
      <c r="AT24" s="173"/>
      <c r="AU24" s="173"/>
      <c r="AV24" s="173"/>
      <c r="AW24" s="173"/>
      <c r="AX24" s="173"/>
      <c r="AY24" s="173"/>
    </row>
    <row r="25" spans="1:51" ht="15" x14ac:dyDescent="0.25">
      <c r="A25" s="192">
        <v>43770</v>
      </c>
      <c r="B25" s="115"/>
      <c r="C25" s="115"/>
      <c r="D25" s="115">
        <v>53.16</v>
      </c>
      <c r="E25" s="132">
        <v>60.543999999999997</v>
      </c>
      <c r="F25" s="132">
        <v>62.39</v>
      </c>
      <c r="G25" s="132">
        <v>75.108000000000004</v>
      </c>
      <c r="H25" s="132">
        <v>78.927000000000007</v>
      </c>
      <c r="I25" s="132">
        <v>79.972999999999999</v>
      </c>
      <c r="J25" s="132">
        <v>56.988</v>
      </c>
      <c r="K25" s="132">
        <v>46.18</v>
      </c>
      <c r="L25" s="132">
        <v>44.116</v>
      </c>
      <c r="M25" s="132">
        <v>46.093000000000004</v>
      </c>
      <c r="N25" s="132">
        <v>49.616999999999997</v>
      </c>
      <c r="O25" s="132">
        <v>54.883000000000003</v>
      </c>
      <c r="P25" s="132">
        <v>68.180000000000007</v>
      </c>
      <c r="Q25" s="132">
        <v>48.107999999999997</v>
      </c>
      <c r="R25" s="132">
        <v>61.881</v>
      </c>
      <c r="S25" s="132">
        <v>56.302</v>
      </c>
      <c r="T25" s="132">
        <v>71.427000000000007</v>
      </c>
      <c r="U25" s="132">
        <v>55.670999999999999</v>
      </c>
      <c r="V25" s="132">
        <v>46.613</v>
      </c>
      <c r="W25" s="132">
        <v>43.679000000000002</v>
      </c>
      <c r="X25" s="132">
        <v>45.283999999999999</v>
      </c>
      <c r="Y25" s="132">
        <v>43.225999999999999</v>
      </c>
      <c r="Z25" s="132">
        <v>44.683999999999997</v>
      </c>
      <c r="AA25" s="132">
        <v>63.493000000000002</v>
      </c>
      <c r="AB25" s="132">
        <v>65.811999999999998</v>
      </c>
      <c r="AC25" s="132">
        <v>70.635999999999996</v>
      </c>
      <c r="AD25" s="132">
        <v>59.685000000000002</v>
      </c>
      <c r="AE25" s="132">
        <v>54.749000000000002</v>
      </c>
      <c r="AF25" s="132">
        <v>49.232999999999997</v>
      </c>
      <c r="AG25" s="132">
        <v>52.430999999999997</v>
      </c>
      <c r="AH25" s="132">
        <v>55.744999999999997</v>
      </c>
      <c r="AI25" s="173">
        <v>38.83</v>
      </c>
      <c r="AJ25" s="173">
        <v>54.048000000000002</v>
      </c>
      <c r="AK25" s="173">
        <v>51.850999999999999</v>
      </c>
      <c r="AL25" s="173">
        <v>46.588000000000001</v>
      </c>
      <c r="AM25" s="173">
        <v>52.548999999999999</v>
      </c>
      <c r="AN25" s="173"/>
      <c r="AO25" s="173"/>
      <c r="AP25" s="173"/>
      <c r="AQ25" s="173"/>
      <c r="AR25" s="173"/>
      <c r="AS25" s="173"/>
      <c r="AT25" s="173"/>
      <c r="AU25" s="173"/>
      <c r="AV25" s="173"/>
      <c r="AW25" s="173"/>
      <c r="AX25" s="173"/>
      <c r="AY25" s="173"/>
    </row>
    <row r="26" spans="1:51" ht="15" x14ac:dyDescent="0.25">
      <c r="A26" s="192">
        <v>43800</v>
      </c>
      <c r="B26" s="115"/>
      <c r="C26" s="115"/>
      <c r="D26" s="115">
        <v>43.02</v>
      </c>
      <c r="E26" s="132">
        <v>44.697000000000003</v>
      </c>
      <c r="F26" s="132">
        <v>52.895000000000003</v>
      </c>
      <c r="G26" s="132">
        <v>57.046999999999997</v>
      </c>
      <c r="H26" s="132">
        <v>57.509</v>
      </c>
      <c r="I26" s="132">
        <v>56.058999999999997</v>
      </c>
      <c r="J26" s="132">
        <v>45.731999999999999</v>
      </c>
      <c r="K26" s="132">
        <v>38.201999999999998</v>
      </c>
      <c r="L26" s="132">
        <v>35.909999999999997</v>
      </c>
      <c r="M26" s="132">
        <v>34.564</v>
      </c>
      <c r="N26" s="132">
        <v>40.679000000000002</v>
      </c>
      <c r="O26" s="132">
        <v>43.259</v>
      </c>
      <c r="P26" s="132">
        <v>55.954999999999998</v>
      </c>
      <c r="Q26" s="132">
        <v>38.866</v>
      </c>
      <c r="R26" s="132">
        <v>52.207999999999998</v>
      </c>
      <c r="S26" s="132">
        <v>50.058</v>
      </c>
      <c r="T26" s="132">
        <v>54.345999999999997</v>
      </c>
      <c r="U26" s="132">
        <v>47.865000000000002</v>
      </c>
      <c r="V26" s="132">
        <v>38.991999999999997</v>
      </c>
      <c r="W26" s="132">
        <v>35.037999999999997</v>
      </c>
      <c r="X26" s="132">
        <v>36.588999999999999</v>
      </c>
      <c r="Y26" s="132">
        <v>33.438000000000002</v>
      </c>
      <c r="Z26" s="132">
        <v>37.957999999999998</v>
      </c>
      <c r="AA26" s="132">
        <v>44.889000000000003</v>
      </c>
      <c r="AB26" s="132">
        <v>50.542999999999999</v>
      </c>
      <c r="AC26" s="132">
        <v>46.350999999999999</v>
      </c>
      <c r="AD26" s="132">
        <v>44.393000000000001</v>
      </c>
      <c r="AE26" s="132">
        <v>46.261000000000003</v>
      </c>
      <c r="AF26" s="132">
        <v>39.817</v>
      </c>
      <c r="AG26" s="132">
        <v>49.948999999999998</v>
      </c>
      <c r="AH26" s="132">
        <v>45.881999999999998</v>
      </c>
      <c r="AI26" s="173">
        <v>32.189</v>
      </c>
      <c r="AJ26" s="173">
        <v>39.832000000000001</v>
      </c>
      <c r="AK26" s="173">
        <v>39.935000000000002</v>
      </c>
      <c r="AL26" s="173">
        <v>38.387999999999998</v>
      </c>
      <c r="AM26" s="173">
        <v>38.619999999999997</v>
      </c>
      <c r="AN26" s="173"/>
      <c r="AO26" s="173"/>
      <c r="AP26" s="173"/>
      <c r="AQ26" s="173"/>
      <c r="AR26" s="173"/>
      <c r="AS26" s="173"/>
      <c r="AT26" s="173"/>
      <c r="AU26" s="173"/>
      <c r="AV26" s="173"/>
      <c r="AW26" s="173"/>
      <c r="AX26" s="173"/>
      <c r="AY26" s="173"/>
    </row>
    <row r="27" spans="1:51" ht="15" x14ac:dyDescent="0.25">
      <c r="A27" s="192">
        <v>43831</v>
      </c>
      <c r="B27" s="115"/>
      <c r="C27" s="115"/>
      <c r="D27" s="115">
        <v>36.299999999999997</v>
      </c>
      <c r="E27" s="132">
        <v>38.024000000000001</v>
      </c>
      <c r="F27" s="132">
        <v>45.16</v>
      </c>
      <c r="G27" s="132">
        <v>49.3</v>
      </c>
      <c r="H27" s="132">
        <v>47.899000000000001</v>
      </c>
      <c r="I27" s="132">
        <v>44.970999999999997</v>
      </c>
      <c r="J27" s="132">
        <v>37.94</v>
      </c>
      <c r="K27" s="132">
        <v>32.570999999999998</v>
      </c>
      <c r="L27" s="132">
        <v>30.722000000000001</v>
      </c>
      <c r="M27" s="132">
        <v>28.102</v>
      </c>
      <c r="N27" s="132">
        <v>34.125</v>
      </c>
      <c r="O27" s="132">
        <v>37.515000000000001</v>
      </c>
      <c r="P27" s="132">
        <v>48.948</v>
      </c>
      <c r="Q27" s="132">
        <v>33.588000000000001</v>
      </c>
      <c r="R27" s="132">
        <v>44.917999999999999</v>
      </c>
      <c r="S27" s="132">
        <v>39.445999999999998</v>
      </c>
      <c r="T27" s="132">
        <v>46.26</v>
      </c>
      <c r="U27" s="132">
        <v>39.892000000000003</v>
      </c>
      <c r="V27" s="132">
        <v>34.74</v>
      </c>
      <c r="W27" s="132">
        <v>30.116</v>
      </c>
      <c r="X27" s="132">
        <v>31.143000000000001</v>
      </c>
      <c r="Y27" s="132">
        <v>27.187999999999999</v>
      </c>
      <c r="Z27" s="132">
        <v>32.457999999999998</v>
      </c>
      <c r="AA27" s="132">
        <v>51.46</v>
      </c>
      <c r="AB27" s="132">
        <v>44.414999999999999</v>
      </c>
      <c r="AC27" s="132">
        <v>38.664000000000001</v>
      </c>
      <c r="AD27" s="132">
        <v>36.643000000000001</v>
      </c>
      <c r="AE27" s="132">
        <v>40.750999999999998</v>
      </c>
      <c r="AF27" s="132">
        <v>33.78</v>
      </c>
      <c r="AG27" s="132">
        <v>43.073</v>
      </c>
      <c r="AH27" s="132">
        <v>40.118000000000002</v>
      </c>
      <c r="AI27" s="173">
        <v>27.54</v>
      </c>
      <c r="AJ27" s="173">
        <v>33.465000000000003</v>
      </c>
      <c r="AK27" s="173">
        <v>33.923000000000002</v>
      </c>
      <c r="AL27" s="173">
        <v>34.17</v>
      </c>
      <c r="AM27" s="173">
        <v>31.58</v>
      </c>
      <c r="AN27" s="173"/>
      <c r="AO27" s="173"/>
      <c r="AP27" s="173"/>
      <c r="AQ27" s="173"/>
      <c r="AR27" s="173"/>
      <c r="AS27" s="173"/>
      <c r="AT27" s="173"/>
      <c r="AU27" s="173"/>
      <c r="AV27" s="173"/>
      <c r="AW27" s="173"/>
      <c r="AX27" s="173"/>
      <c r="AY27" s="173"/>
    </row>
    <row r="28" spans="1:51" ht="15" x14ac:dyDescent="0.25">
      <c r="A28" s="192">
        <v>43862</v>
      </c>
      <c r="B28" s="115"/>
      <c r="C28" s="115"/>
      <c r="D28" s="115">
        <v>32.25</v>
      </c>
      <c r="E28" s="132">
        <v>35.35</v>
      </c>
      <c r="F28" s="132">
        <v>38.290999999999997</v>
      </c>
      <c r="G28" s="132">
        <v>42.976999999999997</v>
      </c>
      <c r="H28" s="132">
        <v>61.555</v>
      </c>
      <c r="I28" s="132">
        <v>48.442999999999998</v>
      </c>
      <c r="J28" s="132">
        <v>32.661999999999999</v>
      </c>
      <c r="K28" s="132">
        <v>29.018999999999998</v>
      </c>
      <c r="L28" s="132">
        <v>26.696999999999999</v>
      </c>
      <c r="M28" s="132">
        <v>25.536000000000001</v>
      </c>
      <c r="N28" s="132">
        <v>30.193000000000001</v>
      </c>
      <c r="O28" s="132">
        <v>38.185000000000002</v>
      </c>
      <c r="P28" s="132">
        <v>42.27</v>
      </c>
      <c r="Q28" s="132">
        <v>38.548000000000002</v>
      </c>
      <c r="R28" s="132">
        <v>51.014000000000003</v>
      </c>
      <c r="S28" s="132">
        <v>34.889000000000003</v>
      </c>
      <c r="T28" s="132">
        <v>42.343000000000004</v>
      </c>
      <c r="U28" s="132">
        <v>39.476999999999997</v>
      </c>
      <c r="V28" s="132">
        <v>37.502000000000002</v>
      </c>
      <c r="W28" s="132">
        <v>28.26</v>
      </c>
      <c r="X28" s="132">
        <v>26.873000000000001</v>
      </c>
      <c r="Y28" s="132">
        <v>26.331</v>
      </c>
      <c r="Z28" s="132">
        <v>28.603999999999999</v>
      </c>
      <c r="AA28" s="132">
        <v>45.36</v>
      </c>
      <c r="AB28" s="132">
        <v>38.340000000000003</v>
      </c>
      <c r="AC28" s="132">
        <v>41.305999999999997</v>
      </c>
      <c r="AD28" s="132">
        <v>32.914999999999999</v>
      </c>
      <c r="AE28" s="132">
        <v>40.673999999999999</v>
      </c>
      <c r="AF28" s="132">
        <v>28.867000000000001</v>
      </c>
      <c r="AG28" s="132">
        <v>34.569000000000003</v>
      </c>
      <c r="AH28" s="132">
        <v>35.417000000000002</v>
      </c>
      <c r="AI28" s="173">
        <v>24.794</v>
      </c>
      <c r="AJ28" s="173">
        <v>34.323999999999998</v>
      </c>
      <c r="AK28" s="173">
        <v>34.707999999999998</v>
      </c>
      <c r="AL28" s="173">
        <v>29.963999999999999</v>
      </c>
      <c r="AM28" s="173">
        <v>28.058</v>
      </c>
      <c r="AN28" s="173"/>
      <c r="AO28" s="173"/>
      <c r="AP28" s="173"/>
      <c r="AQ28" s="173"/>
      <c r="AR28" s="173"/>
      <c r="AS28" s="173"/>
      <c r="AT28" s="173"/>
      <c r="AU28" s="173"/>
      <c r="AV28" s="173"/>
      <c r="AW28" s="173"/>
      <c r="AX28" s="173"/>
      <c r="AY28" s="173"/>
    </row>
    <row r="29" spans="1:51" ht="15" x14ac:dyDescent="0.25">
      <c r="A29" s="192">
        <v>43891</v>
      </c>
      <c r="B29" s="115"/>
      <c r="C29" s="115"/>
      <c r="D29" s="115">
        <v>52.65</v>
      </c>
      <c r="E29" s="132">
        <v>68.716999999999999</v>
      </c>
      <c r="F29" s="132">
        <v>47.100999999999999</v>
      </c>
      <c r="G29" s="132">
        <v>74.784999999999997</v>
      </c>
      <c r="H29" s="132">
        <v>127.277</v>
      </c>
      <c r="I29" s="132">
        <v>63.289000000000001</v>
      </c>
      <c r="J29" s="132">
        <v>46.665999999999997</v>
      </c>
      <c r="K29" s="132">
        <v>65.528999999999996</v>
      </c>
      <c r="L29" s="132">
        <v>39.015000000000001</v>
      </c>
      <c r="M29" s="132">
        <v>39.923000000000002</v>
      </c>
      <c r="N29" s="132">
        <v>59.87</v>
      </c>
      <c r="O29" s="132">
        <v>74.710999999999999</v>
      </c>
      <c r="P29" s="132">
        <v>68.608999999999995</v>
      </c>
      <c r="Q29" s="132">
        <v>81.483999999999995</v>
      </c>
      <c r="R29" s="132">
        <v>60.029000000000003</v>
      </c>
      <c r="S29" s="132">
        <v>67.799000000000007</v>
      </c>
      <c r="T29" s="132">
        <v>59.843000000000004</v>
      </c>
      <c r="U29" s="132">
        <v>51.103999999999999</v>
      </c>
      <c r="V29" s="132">
        <v>44.31</v>
      </c>
      <c r="W29" s="132">
        <v>40.078000000000003</v>
      </c>
      <c r="X29" s="132">
        <v>32.231999999999999</v>
      </c>
      <c r="Y29" s="132">
        <v>37.670999999999999</v>
      </c>
      <c r="Z29" s="132">
        <v>68.893000000000001</v>
      </c>
      <c r="AA29" s="132">
        <v>57.661999999999999</v>
      </c>
      <c r="AB29" s="132">
        <v>50.189</v>
      </c>
      <c r="AC29" s="132">
        <v>114.599</v>
      </c>
      <c r="AD29" s="132">
        <v>40.97</v>
      </c>
      <c r="AE29" s="132">
        <v>68.034999999999997</v>
      </c>
      <c r="AF29" s="132">
        <v>33.54</v>
      </c>
      <c r="AG29" s="132">
        <v>54.070999999999998</v>
      </c>
      <c r="AH29" s="132">
        <v>58.738999999999997</v>
      </c>
      <c r="AI29" s="173">
        <v>36.265000000000001</v>
      </c>
      <c r="AJ29" s="173">
        <v>44.101999999999997</v>
      </c>
      <c r="AK29" s="173">
        <v>51.24</v>
      </c>
      <c r="AL29" s="173">
        <v>35.265999999999998</v>
      </c>
      <c r="AM29" s="173">
        <v>52.109000000000002</v>
      </c>
      <c r="AN29" s="173"/>
      <c r="AO29" s="173"/>
      <c r="AP29" s="173"/>
      <c r="AQ29" s="173"/>
      <c r="AR29" s="173"/>
      <c r="AS29" s="173"/>
      <c r="AT29" s="173"/>
      <c r="AU29" s="173"/>
      <c r="AV29" s="173"/>
      <c r="AW29" s="173"/>
      <c r="AX29" s="173"/>
      <c r="AY29" s="173"/>
    </row>
    <row r="30" spans="1:51" ht="15" x14ac:dyDescent="0.25">
      <c r="A30" s="192">
        <v>43922</v>
      </c>
      <c r="B30" s="115"/>
      <c r="C30" s="115"/>
      <c r="D30" s="115">
        <v>130.33000000000001</v>
      </c>
      <c r="E30" s="132">
        <v>133.31100000000001</v>
      </c>
      <c r="F30" s="132">
        <v>123.379</v>
      </c>
      <c r="G30" s="132">
        <v>277.673</v>
      </c>
      <c r="H30" s="132">
        <v>274.32100000000003</v>
      </c>
      <c r="I30" s="132">
        <v>175.858</v>
      </c>
      <c r="J30" s="132">
        <v>93.501999999999995</v>
      </c>
      <c r="K30" s="132">
        <v>146.55000000000001</v>
      </c>
      <c r="L30" s="132">
        <v>80.805000000000007</v>
      </c>
      <c r="M30" s="132">
        <v>80.03</v>
      </c>
      <c r="N30" s="132">
        <v>166.017</v>
      </c>
      <c r="O30" s="132">
        <v>229.69</v>
      </c>
      <c r="P30" s="132">
        <v>145.54599999999999</v>
      </c>
      <c r="Q30" s="132">
        <v>126.94799999999999</v>
      </c>
      <c r="R30" s="132">
        <v>126.06699999999999</v>
      </c>
      <c r="S30" s="132">
        <v>158.226</v>
      </c>
      <c r="T30" s="132">
        <v>145.86099999999999</v>
      </c>
      <c r="U30" s="132">
        <v>80.805999999999997</v>
      </c>
      <c r="V30" s="132">
        <v>92.665999999999997</v>
      </c>
      <c r="W30" s="132">
        <v>81.346000000000004</v>
      </c>
      <c r="X30" s="132">
        <v>77.590999999999994</v>
      </c>
      <c r="Y30" s="132">
        <v>78.146000000000001</v>
      </c>
      <c r="Z30" s="132">
        <v>173.15299999999999</v>
      </c>
      <c r="AA30" s="132">
        <v>224.46700000000001</v>
      </c>
      <c r="AB30" s="132">
        <v>179.35900000000001</v>
      </c>
      <c r="AC30" s="132">
        <v>176.12100000000001</v>
      </c>
      <c r="AD30" s="132">
        <v>94.018000000000001</v>
      </c>
      <c r="AE30" s="132">
        <v>131.78100000000001</v>
      </c>
      <c r="AF30" s="132">
        <v>97.320999999999998</v>
      </c>
      <c r="AG30" s="132">
        <v>140.71100000000001</v>
      </c>
      <c r="AH30" s="132">
        <v>123.02</v>
      </c>
      <c r="AI30" s="173">
        <v>66.344999999999999</v>
      </c>
      <c r="AJ30" s="173">
        <v>101.099</v>
      </c>
      <c r="AK30" s="173">
        <v>81.224000000000004</v>
      </c>
      <c r="AL30" s="173">
        <v>91.385000000000005</v>
      </c>
      <c r="AM30" s="173">
        <v>87.087999999999994</v>
      </c>
      <c r="AN30" s="173"/>
      <c r="AO30" s="173"/>
      <c r="AP30" s="173"/>
      <c r="AQ30" s="173"/>
      <c r="AR30" s="173"/>
      <c r="AS30" s="173"/>
      <c r="AT30" s="173"/>
      <c r="AU30" s="173"/>
      <c r="AV30" s="173"/>
      <c r="AW30" s="173"/>
      <c r="AX30" s="173"/>
      <c r="AY30" s="173"/>
    </row>
    <row r="31" spans="1:51" ht="15" x14ac:dyDescent="0.25">
      <c r="A31" s="192">
        <v>43952</v>
      </c>
      <c r="B31" s="115"/>
      <c r="C31" s="115"/>
      <c r="D31" s="115">
        <v>266.7</v>
      </c>
      <c r="E31" s="132">
        <v>408.56599999999997</v>
      </c>
      <c r="F31" s="132">
        <v>541.13900000000001</v>
      </c>
      <c r="G31" s="132">
        <v>507.90699999999998</v>
      </c>
      <c r="H31" s="132">
        <v>374.35500000000002</v>
      </c>
      <c r="I31" s="132">
        <v>290.62200000000001</v>
      </c>
      <c r="J31" s="132">
        <v>163.47300000000001</v>
      </c>
      <c r="K31" s="132">
        <v>157.149</v>
      </c>
      <c r="L31" s="132">
        <v>96.361999999999995</v>
      </c>
      <c r="M31" s="132">
        <v>168.053</v>
      </c>
      <c r="N31" s="132">
        <v>241.327</v>
      </c>
      <c r="O31" s="132">
        <v>606.00599999999997</v>
      </c>
      <c r="P31" s="132">
        <v>232.51900000000001</v>
      </c>
      <c r="Q31" s="132">
        <v>414.06200000000001</v>
      </c>
      <c r="R31" s="132">
        <v>260.238</v>
      </c>
      <c r="S31" s="132">
        <v>455.90899999999999</v>
      </c>
      <c r="T31" s="132">
        <v>340.916</v>
      </c>
      <c r="U31" s="132">
        <v>209.93700000000001</v>
      </c>
      <c r="V31" s="132">
        <v>170.274</v>
      </c>
      <c r="W31" s="132">
        <v>211.285</v>
      </c>
      <c r="X31" s="132">
        <v>69.885000000000005</v>
      </c>
      <c r="Y31" s="132">
        <v>196.952</v>
      </c>
      <c r="Z31" s="132">
        <v>222.36699999999999</v>
      </c>
      <c r="AA31" s="132">
        <v>473.35399999999998</v>
      </c>
      <c r="AB31" s="132">
        <v>242.60499999999999</v>
      </c>
      <c r="AC31" s="132">
        <v>226.85900000000001</v>
      </c>
      <c r="AD31" s="132">
        <v>397.91899999999998</v>
      </c>
      <c r="AE31" s="132">
        <v>329.16800000000001</v>
      </c>
      <c r="AF31" s="132">
        <v>195.45400000000001</v>
      </c>
      <c r="AG31" s="132">
        <v>321.48700000000002</v>
      </c>
      <c r="AH31" s="132">
        <v>112.68</v>
      </c>
      <c r="AI31" s="173">
        <v>131.696</v>
      </c>
      <c r="AJ31" s="173">
        <v>234.58799999999999</v>
      </c>
      <c r="AK31" s="173">
        <v>155.73599999999999</v>
      </c>
      <c r="AL31" s="173">
        <v>106.79300000000001</v>
      </c>
      <c r="AM31" s="173">
        <v>219.43</v>
      </c>
      <c r="AN31" s="173"/>
      <c r="AO31" s="173"/>
      <c r="AP31" s="173"/>
      <c r="AQ31" s="173"/>
      <c r="AR31" s="173"/>
      <c r="AS31" s="173"/>
      <c r="AT31" s="173"/>
      <c r="AU31" s="173"/>
      <c r="AV31" s="173"/>
      <c r="AW31" s="173"/>
      <c r="AX31" s="173"/>
      <c r="AY31" s="173"/>
    </row>
    <row r="32" spans="1:51" ht="15" x14ac:dyDescent="0.25">
      <c r="A32" s="192">
        <v>43983</v>
      </c>
      <c r="B32" s="115"/>
      <c r="C32" s="115"/>
      <c r="D32" s="115">
        <v>180.42</v>
      </c>
      <c r="E32" s="132">
        <v>483.30200000000002</v>
      </c>
      <c r="F32" s="132">
        <v>504.75099999999998</v>
      </c>
      <c r="G32" s="132">
        <v>301.90499999999997</v>
      </c>
      <c r="H32" s="132">
        <v>249.16499999999999</v>
      </c>
      <c r="I32" s="132">
        <v>146.49299999999999</v>
      </c>
      <c r="J32" s="132">
        <v>126.117</v>
      </c>
      <c r="K32" s="132">
        <v>81.947000000000003</v>
      </c>
      <c r="L32" s="132">
        <v>71.725999999999999</v>
      </c>
      <c r="M32" s="132">
        <v>164.86199999999999</v>
      </c>
      <c r="N32" s="132">
        <v>122.35</v>
      </c>
      <c r="O32" s="132">
        <v>437.11200000000002</v>
      </c>
      <c r="P32" s="132">
        <v>135.66900000000001</v>
      </c>
      <c r="Q32" s="132">
        <v>485.98500000000001</v>
      </c>
      <c r="R32" s="132">
        <v>133.095</v>
      </c>
      <c r="S32" s="132">
        <v>370.12400000000002</v>
      </c>
      <c r="T32" s="132">
        <v>220.13</v>
      </c>
      <c r="U32" s="132">
        <v>210.32900000000001</v>
      </c>
      <c r="V32" s="132">
        <v>75.367999999999995</v>
      </c>
      <c r="W32" s="132">
        <v>106.44199999999999</v>
      </c>
      <c r="X32" s="132">
        <v>29.684999999999999</v>
      </c>
      <c r="Y32" s="132">
        <v>162.16800000000001</v>
      </c>
      <c r="Z32" s="132">
        <v>81.638000000000005</v>
      </c>
      <c r="AA32" s="132">
        <v>295.44299999999998</v>
      </c>
      <c r="AB32" s="132">
        <v>119.206</v>
      </c>
      <c r="AC32" s="132">
        <v>111.73399999999999</v>
      </c>
      <c r="AD32" s="132">
        <v>385.15800000000002</v>
      </c>
      <c r="AE32" s="132">
        <v>159.25899999999999</v>
      </c>
      <c r="AF32" s="132">
        <v>199.64400000000001</v>
      </c>
      <c r="AG32" s="132">
        <v>358.33699999999999</v>
      </c>
      <c r="AH32" s="132">
        <v>26.716999999999999</v>
      </c>
      <c r="AI32" s="173">
        <v>77.548000000000002</v>
      </c>
      <c r="AJ32" s="173">
        <v>194.583</v>
      </c>
      <c r="AK32" s="173">
        <v>140.90799999999999</v>
      </c>
      <c r="AL32" s="173">
        <v>64.150999999999996</v>
      </c>
      <c r="AM32" s="173">
        <v>201.64599999999999</v>
      </c>
      <c r="AN32" s="173"/>
      <c r="AO32" s="173"/>
      <c r="AP32" s="173"/>
      <c r="AQ32" s="173"/>
      <c r="AR32" s="173"/>
      <c r="AS32" s="173"/>
      <c r="AT32" s="173"/>
      <c r="AU32" s="173"/>
      <c r="AV32" s="173"/>
      <c r="AW32" s="173"/>
      <c r="AX32" s="173"/>
      <c r="AY32" s="173"/>
    </row>
    <row r="33" spans="1:51" ht="15" x14ac:dyDescent="0.25">
      <c r="A33" s="192">
        <v>44013</v>
      </c>
      <c r="B33" s="115"/>
      <c r="C33" s="115"/>
      <c r="D33" s="115">
        <v>65.19</v>
      </c>
      <c r="E33" s="132">
        <v>195.05500000000001</v>
      </c>
      <c r="F33" s="132">
        <v>163.42699999999999</v>
      </c>
      <c r="G33" s="132">
        <v>85.427000000000007</v>
      </c>
      <c r="H33" s="132">
        <v>91.765000000000001</v>
      </c>
      <c r="I33" s="132">
        <v>51.09</v>
      </c>
      <c r="J33" s="132">
        <v>38.597999999999999</v>
      </c>
      <c r="K33" s="132">
        <v>26.177</v>
      </c>
      <c r="L33" s="132">
        <v>23.218</v>
      </c>
      <c r="M33" s="132">
        <v>60.685000000000002</v>
      </c>
      <c r="N33" s="132">
        <v>45.037999999999997</v>
      </c>
      <c r="O33" s="132">
        <v>147.304</v>
      </c>
      <c r="P33" s="132">
        <v>34.351999999999997</v>
      </c>
      <c r="Q33" s="132">
        <v>273.04500000000002</v>
      </c>
      <c r="R33" s="132">
        <v>39.853999999999999</v>
      </c>
      <c r="S33" s="132">
        <v>104.498</v>
      </c>
      <c r="T33" s="132">
        <v>78.825999999999993</v>
      </c>
      <c r="U33" s="132">
        <v>93.23</v>
      </c>
      <c r="V33" s="132">
        <v>17.321000000000002</v>
      </c>
      <c r="W33" s="132">
        <v>23.225000000000001</v>
      </c>
      <c r="X33" s="132">
        <v>11.952999999999999</v>
      </c>
      <c r="Y33" s="132">
        <v>30.277000000000001</v>
      </c>
      <c r="Z33" s="132">
        <v>25.029</v>
      </c>
      <c r="AA33" s="132">
        <v>92.299000000000007</v>
      </c>
      <c r="AB33" s="132">
        <v>32.380000000000003</v>
      </c>
      <c r="AC33" s="132">
        <v>33.956000000000003</v>
      </c>
      <c r="AD33" s="132">
        <v>119.53100000000001</v>
      </c>
      <c r="AE33" s="132">
        <v>71.194999999999993</v>
      </c>
      <c r="AF33" s="132">
        <v>44.326000000000001</v>
      </c>
      <c r="AG33" s="132">
        <v>128.31299999999999</v>
      </c>
      <c r="AH33" s="132">
        <v>16.175000000000001</v>
      </c>
      <c r="AI33" s="173">
        <v>22.166</v>
      </c>
      <c r="AJ33" s="173">
        <v>40.948</v>
      </c>
      <c r="AK33" s="173">
        <v>37.079000000000001</v>
      </c>
      <c r="AL33" s="173">
        <v>20.768999999999998</v>
      </c>
      <c r="AM33" s="173">
        <v>101.572</v>
      </c>
      <c r="AN33" s="173"/>
      <c r="AO33" s="173"/>
      <c r="AP33" s="173"/>
      <c r="AQ33" s="173"/>
      <c r="AR33" s="173"/>
      <c r="AS33" s="173"/>
      <c r="AT33" s="173"/>
      <c r="AU33" s="173"/>
      <c r="AV33" s="173"/>
      <c r="AW33" s="173"/>
      <c r="AX33" s="173"/>
      <c r="AY33" s="173"/>
    </row>
    <row r="34" spans="1:51" ht="15" x14ac:dyDescent="0.25">
      <c r="A34" s="192">
        <v>44044</v>
      </c>
      <c r="B34" s="115"/>
      <c r="C34" s="115"/>
      <c r="D34" s="115">
        <v>43.52</v>
      </c>
      <c r="E34" s="132">
        <v>76.745000000000005</v>
      </c>
      <c r="F34" s="132">
        <v>85.215999999999994</v>
      </c>
      <c r="G34" s="132">
        <v>50.176000000000002</v>
      </c>
      <c r="H34" s="132">
        <v>44.633000000000003</v>
      </c>
      <c r="I34" s="132">
        <v>43.174999999999997</v>
      </c>
      <c r="J34" s="132">
        <v>30.097000000000001</v>
      </c>
      <c r="K34" s="132">
        <v>28.140999999999998</v>
      </c>
      <c r="L34" s="132">
        <v>25.062999999999999</v>
      </c>
      <c r="M34" s="132">
        <v>31.725999999999999</v>
      </c>
      <c r="N34" s="132">
        <v>40.692</v>
      </c>
      <c r="O34" s="132">
        <v>61.904000000000003</v>
      </c>
      <c r="P34" s="132">
        <v>31.343</v>
      </c>
      <c r="Q34" s="132">
        <v>82.153999999999996</v>
      </c>
      <c r="R34" s="132">
        <v>30.948</v>
      </c>
      <c r="S34" s="132">
        <v>68.292000000000002</v>
      </c>
      <c r="T34" s="132">
        <v>42.85</v>
      </c>
      <c r="U34" s="132">
        <v>54.143000000000001</v>
      </c>
      <c r="V34" s="132">
        <v>24.608000000000001</v>
      </c>
      <c r="W34" s="132">
        <v>29.876000000000001</v>
      </c>
      <c r="X34" s="132">
        <v>19.068999999999999</v>
      </c>
      <c r="Y34" s="132">
        <v>24.516999999999999</v>
      </c>
      <c r="Z34" s="132">
        <v>28.305</v>
      </c>
      <c r="AA34" s="132">
        <v>51.280999999999999</v>
      </c>
      <c r="AB34" s="132">
        <v>40.168999999999997</v>
      </c>
      <c r="AC34" s="132">
        <v>33.103000000000002</v>
      </c>
      <c r="AD34" s="132">
        <v>54.863</v>
      </c>
      <c r="AE34" s="132">
        <v>37.03</v>
      </c>
      <c r="AF34" s="132">
        <v>42.011000000000003</v>
      </c>
      <c r="AG34" s="132">
        <v>47.308</v>
      </c>
      <c r="AH34" s="132">
        <v>24.876999999999999</v>
      </c>
      <c r="AI34" s="173">
        <v>30.265000000000001</v>
      </c>
      <c r="AJ34" s="173">
        <v>39.389000000000003</v>
      </c>
      <c r="AK34" s="173">
        <v>26.024999999999999</v>
      </c>
      <c r="AL34" s="173">
        <v>23.917999999999999</v>
      </c>
      <c r="AM34" s="173">
        <v>52.222000000000001</v>
      </c>
      <c r="AN34" s="173"/>
      <c r="AO34" s="173"/>
      <c r="AP34" s="173"/>
      <c r="AQ34" s="173"/>
      <c r="AR34" s="173"/>
      <c r="AS34" s="173"/>
      <c r="AT34" s="173"/>
      <c r="AU34" s="173"/>
      <c r="AV34" s="173"/>
      <c r="AW34" s="173"/>
      <c r="AX34" s="173"/>
      <c r="AY34" s="173"/>
    </row>
    <row r="35" spans="1:51" ht="15" x14ac:dyDescent="0.25">
      <c r="A35" s="192">
        <v>44075</v>
      </c>
      <c r="B35" s="115"/>
      <c r="C35" s="115"/>
      <c r="D35" s="115">
        <v>65.16</v>
      </c>
      <c r="E35" s="132">
        <v>63.112000000000002</v>
      </c>
      <c r="F35" s="132">
        <v>77.722999999999999</v>
      </c>
      <c r="G35" s="132">
        <v>72.227999999999994</v>
      </c>
      <c r="H35" s="132">
        <v>73.813999999999993</v>
      </c>
      <c r="I35" s="132">
        <v>54.790999999999997</v>
      </c>
      <c r="J35" s="132">
        <v>61.41</v>
      </c>
      <c r="K35" s="132">
        <v>43.249000000000002</v>
      </c>
      <c r="L35" s="132">
        <v>38.243000000000002</v>
      </c>
      <c r="M35" s="132">
        <v>51.177999999999997</v>
      </c>
      <c r="N35" s="132">
        <v>51.930999999999997</v>
      </c>
      <c r="O35" s="132">
        <v>71.546000000000006</v>
      </c>
      <c r="P35" s="132">
        <v>51.472999999999999</v>
      </c>
      <c r="Q35" s="132">
        <v>66.650000000000006</v>
      </c>
      <c r="R35" s="132">
        <v>50.755000000000003</v>
      </c>
      <c r="S35" s="132">
        <v>77.444999999999993</v>
      </c>
      <c r="T35" s="132">
        <v>52.991999999999997</v>
      </c>
      <c r="U35" s="132">
        <v>58.500999999999998</v>
      </c>
      <c r="V35" s="132">
        <v>43.298000000000002</v>
      </c>
      <c r="W35" s="132">
        <v>43.481000000000002</v>
      </c>
      <c r="X35" s="132">
        <v>39.152000000000001</v>
      </c>
      <c r="Y35" s="132">
        <v>55.942999999999998</v>
      </c>
      <c r="Z35" s="132">
        <v>60.557000000000002</v>
      </c>
      <c r="AA35" s="132">
        <v>58.192999999999998</v>
      </c>
      <c r="AB35" s="132">
        <v>55.707999999999998</v>
      </c>
      <c r="AC35" s="132">
        <v>65.38</v>
      </c>
      <c r="AD35" s="132">
        <v>59.137</v>
      </c>
      <c r="AE35" s="132">
        <v>49.213000000000001</v>
      </c>
      <c r="AF35" s="132">
        <v>47.417000000000002</v>
      </c>
      <c r="AG35" s="132">
        <v>56.22</v>
      </c>
      <c r="AH35" s="132">
        <v>40.479999999999997</v>
      </c>
      <c r="AI35" s="173">
        <v>61.128</v>
      </c>
      <c r="AJ35" s="173">
        <v>53.966000000000001</v>
      </c>
      <c r="AK35" s="173">
        <v>40.450000000000003</v>
      </c>
      <c r="AL35" s="173">
        <v>38.848999999999997</v>
      </c>
      <c r="AM35" s="173">
        <v>74.805000000000007</v>
      </c>
      <c r="AN35" s="173"/>
      <c r="AO35" s="173"/>
      <c r="AP35" s="173"/>
      <c r="AQ35" s="173"/>
      <c r="AR35" s="173"/>
      <c r="AS35" s="173"/>
      <c r="AT35" s="173"/>
      <c r="AU35" s="173"/>
      <c r="AV35" s="173"/>
      <c r="AW35" s="173"/>
      <c r="AX35" s="173"/>
      <c r="AY35" s="173"/>
    </row>
    <row r="36" spans="1:51" ht="15" x14ac:dyDescent="0.25">
      <c r="A36" s="192">
        <v>44105</v>
      </c>
      <c r="D36" s="133">
        <v>76.3</v>
      </c>
      <c r="E36" s="133">
        <v>71.981999999999999</v>
      </c>
      <c r="F36" s="133">
        <v>99.844999999999999</v>
      </c>
      <c r="G36" s="133">
        <v>127.9</v>
      </c>
      <c r="H36" s="133">
        <v>115.126</v>
      </c>
      <c r="I36" s="133">
        <v>62.628</v>
      </c>
      <c r="J36" s="133">
        <v>63.716999999999999</v>
      </c>
      <c r="K36" s="133">
        <v>56.823</v>
      </c>
      <c r="L36" s="133">
        <v>57.462000000000003</v>
      </c>
      <c r="M36" s="133">
        <v>57.262999999999998</v>
      </c>
      <c r="N36" s="133">
        <v>59.999000000000002</v>
      </c>
      <c r="O36" s="133">
        <v>89.180999999999997</v>
      </c>
      <c r="P36" s="133">
        <v>64.858999999999995</v>
      </c>
      <c r="Q36" s="133">
        <v>84.903000000000006</v>
      </c>
      <c r="R36" s="133">
        <v>70.554000000000002</v>
      </c>
      <c r="S36" s="133">
        <v>106.907</v>
      </c>
      <c r="T36" s="133">
        <v>66.191999999999993</v>
      </c>
      <c r="U36" s="133">
        <v>61.493000000000002</v>
      </c>
      <c r="V36" s="133">
        <v>55.984000000000002</v>
      </c>
      <c r="W36" s="133">
        <v>54.860999999999997</v>
      </c>
      <c r="X36" s="133">
        <v>57.176000000000002</v>
      </c>
      <c r="Y36" s="133">
        <v>58.600999999999999</v>
      </c>
      <c r="Z36" s="133">
        <v>75.891000000000005</v>
      </c>
      <c r="AA36" s="133">
        <v>86.54</v>
      </c>
      <c r="AB36" s="133">
        <v>116.369</v>
      </c>
      <c r="AC36" s="133">
        <v>86.48</v>
      </c>
      <c r="AD36" s="133">
        <v>68.855999999999995</v>
      </c>
      <c r="AE36" s="133">
        <v>62.189</v>
      </c>
      <c r="AF36" s="133">
        <v>60.500999999999998</v>
      </c>
      <c r="AG36" s="133">
        <v>69.846999999999994</v>
      </c>
      <c r="AH36" s="133">
        <v>52.439</v>
      </c>
      <c r="AI36" s="173">
        <v>83.397000000000006</v>
      </c>
      <c r="AJ36" s="173">
        <v>77.263999999999996</v>
      </c>
      <c r="AK36" s="173">
        <v>53.363</v>
      </c>
      <c r="AL36" s="173">
        <v>68.581000000000003</v>
      </c>
      <c r="AM36" s="173">
        <v>75.225999999999999</v>
      </c>
      <c r="AN36" s="173"/>
      <c r="AO36" s="173"/>
      <c r="AP36" s="173"/>
      <c r="AQ36" s="173"/>
      <c r="AR36" s="173"/>
      <c r="AS36" s="173"/>
      <c r="AT36" s="173"/>
      <c r="AU36" s="173"/>
      <c r="AV36" s="173"/>
      <c r="AW36" s="173"/>
      <c r="AX36" s="173"/>
      <c r="AY36" s="173"/>
    </row>
    <row r="37" spans="1:51" ht="15" x14ac:dyDescent="0.25">
      <c r="A37" s="192">
        <v>44136</v>
      </c>
      <c r="D37" s="133">
        <v>53.16</v>
      </c>
      <c r="E37" s="133">
        <v>63.350999999999999</v>
      </c>
      <c r="F37" s="133">
        <v>76.167000000000002</v>
      </c>
      <c r="G37" s="133">
        <v>80.350999999999999</v>
      </c>
      <c r="H37" s="133">
        <v>82.460999999999999</v>
      </c>
      <c r="I37" s="133">
        <v>59.03</v>
      </c>
      <c r="J37" s="133">
        <v>48.320999999999998</v>
      </c>
      <c r="K37" s="133">
        <v>45.442999999999998</v>
      </c>
      <c r="L37" s="133">
        <v>48.11</v>
      </c>
      <c r="M37" s="133">
        <v>49.25</v>
      </c>
      <c r="N37" s="133">
        <v>56.061999999999998</v>
      </c>
      <c r="O37" s="133">
        <v>68.462000000000003</v>
      </c>
      <c r="P37" s="133">
        <v>52.88</v>
      </c>
      <c r="Q37" s="133">
        <v>62.302999999999997</v>
      </c>
      <c r="R37" s="133">
        <v>59.198999999999998</v>
      </c>
      <c r="S37" s="133">
        <v>71.828000000000003</v>
      </c>
      <c r="T37" s="133">
        <v>59.401000000000003</v>
      </c>
      <c r="U37" s="133">
        <v>48.012</v>
      </c>
      <c r="V37" s="133">
        <v>44.963999999999999</v>
      </c>
      <c r="W37" s="133">
        <v>45.63</v>
      </c>
      <c r="X37" s="133">
        <v>44.2</v>
      </c>
      <c r="Y37" s="133">
        <v>44.926000000000002</v>
      </c>
      <c r="Z37" s="133">
        <v>63.26</v>
      </c>
      <c r="AA37" s="133">
        <v>66.432000000000002</v>
      </c>
      <c r="AB37" s="133">
        <v>74.694999999999993</v>
      </c>
      <c r="AC37" s="133">
        <v>59.622999999999998</v>
      </c>
      <c r="AD37" s="133">
        <v>55.646999999999998</v>
      </c>
      <c r="AE37" s="133">
        <v>52.393999999999998</v>
      </c>
      <c r="AF37" s="133">
        <v>53.847000000000001</v>
      </c>
      <c r="AG37" s="133">
        <v>56.468000000000004</v>
      </c>
      <c r="AH37" s="133">
        <v>41.564999999999998</v>
      </c>
      <c r="AI37" s="173">
        <v>54.167000000000002</v>
      </c>
      <c r="AJ37" s="173">
        <v>52.514000000000003</v>
      </c>
      <c r="AK37" s="173">
        <v>48.113999999999997</v>
      </c>
      <c r="AL37" s="173">
        <v>52.505000000000003</v>
      </c>
      <c r="AM37" s="173">
        <v>60.405000000000001</v>
      </c>
      <c r="AN37" s="173"/>
      <c r="AO37" s="173"/>
      <c r="AP37" s="173"/>
      <c r="AQ37" s="173"/>
      <c r="AR37" s="173"/>
      <c r="AS37" s="173"/>
      <c r="AT37" s="173"/>
      <c r="AU37" s="173"/>
      <c r="AV37" s="173"/>
      <c r="AW37" s="173"/>
      <c r="AX37" s="173"/>
      <c r="AY37" s="173"/>
    </row>
    <row r="38" spans="1:51" ht="15" x14ac:dyDescent="0.25">
      <c r="A38" s="192">
        <v>44166</v>
      </c>
      <c r="D38" s="133">
        <v>43.02</v>
      </c>
      <c r="E38" s="133">
        <v>53.600999999999999</v>
      </c>
      <c r="F38" s="133">
        <v>58.165999999999997</v>
      </c>
      <c r="G38" s="133">
        <v>59.759</v>
      </c>
      <c r="H38" s="133">
        <v>58.226999999999997</v>
      </c>
      <c r="I38" s="133">
        <v>47.436999999999998</v>
      </c>
      <c r="J38" s="133">
        <v>40.177</v>
      </c>
      <c r="K38" s="133">
        <v>37.194000000000003</v>
      </c>
      <c r="L38" s="133">
        <v>36.357999999999997</v>
      </c>
      <c r="M38" s="133">
        <v>40.136000000000003</v>
      </c>
      <c r="N38" s="133">
        <v>44.017000000000003</v>
      </c>
      <c r="O38" s="133">
        <v>56.48</v>
      </c>
      <c r="P38" s="133">
        <v>43.316000000000003</v>
      </c>
      <c r="Q38" s="133">
        <v>52.633000000000003</v>
      </c>
      <c r="R38" s="133">
        <v>52.061999999999998</v>
      </c>
      <c r="S38" s="133">
        <v>55.076999999999998</v>
      </c>
      <c r="T38" s="133">
        <v>51.302</v>
      </c>
      <c r="U38" s="133">
        <v>40.326999999999998</v>
      </c>
      <c r="V38" s="133">
        <v>36.255000000000003</v>
      </c>
      <c r="W38" s="133">
        <v>36.886000000000003</v>
      </c>
      <c r="X38" s="133">
        <v>34.320999999999998</v>
      </c>
      <c r="Y38" s="133">
        <v>38.146999999999998</v>
      </c>
      <c r="Z38" s="133">
        <v>45</v>
      </c>
      <c r="AA38" s="133">
        <v>51.347000000000001</v>
      </c>
      <c r="AB38" s="133">
        <v>49.677999999999997</v>
      </c>
      <c r="AC38" s="133">
        <v>45.142000000000003</v>
      </c>
      <c r="AD38" s="133">
        <v>47.156999999999996</v>
      </c>
      <c r="AE38" s="133">
        <v>42.683</v>
      </c>
      <c r="AF38" s="133">
        <v>51.322000000000003</v>
      </c>
      <c r="AG38" s="133">
        <v>46.523000000000003</v>
      </c>
      <c r="AH38" s="133">
        <v>34.753</v>
      </c>
      <c r="AI38" s="173">
        <v>40.195</v>
      </c>
      <c r="AJ38" s="173">
        <v>40.542999999999999</v>
      </c>
      <c r="AK38" s="173">
        <v>39.942</v>
      </c>
      <c r="AL38" s="173">
        <v>38.706000000000003</v>
      </c>
      <c r="AM38" s="173">
        <v>44.554000000000002</v>
      </c>
      <c r="AN38" s="173"/>
      <c r="AO38" s="173"/>
      <c r="AP38" s="173"/>
      <c r="AQ38" s="173"/>
      <c r="AR38" s="173"/>
      <c r="AS38" s="173"/>
      <c r="AT38" s="173"/>
      <c r="AU38" s="173"/>
      <c r="AV38" s="173"/>
      <c r="AW38" s="173"/>
      <c r="AX38" s="173"/>
      <c r="AY38" s="173"/>
    </row>
    <row r="39" spans="1:51" ht="15" x14ac:dyDescent="0.25">
      <c r="A39" s="192">
        <v>44197</v>
      </c>
      <c r="D39" s="133">
        <v>36.299999999999997</v>
      </c>
      <c r="E39" s="133">
        <v>45.77</v>
      </c>
      <c r="F39" s="133">
        <v>50.445999999999998</v>
      </c>
      <c r="G39" s="133">
        <v>50.22</v>
      </c>
      <c r="H39" s="133">
        <v>46.841000000000001</v>
      </c>
      <c r="I39" s="133">
        <v>39.515999999999998</v>
      </c>
      <c r="J39" s="133">
        <v>34.405000000000001</v>
      </c>
      <c r="K39" s="133">
        <v>31.898</v>
      </c>
      <c r="L39" s="133">
        <v>29.721</v>
      </c>
      <c r="M39" s="133">
        <v>33.729999999999997</v>
      </c>
      <c r="N39" s="133">
        <v>38.311999999999998</v>
      </c>
      <c r="O39" s="133">
        <v>49.470999999999997</v>
      </c>
      <c r="P39" s="133">
        <v>37.643999999999998</v>
      </c>
      <c r="Q39" s="133">
        <v>45.375</v>
      </c>
      <c r="R39" s="133">
        <v>41.277000000000001</v>
      </c>
      <c r="S39" s="133">
        <v>47.137999999999998</v>
      </c>
      <c r="T39" s="133">
        <v>42.908999999999999</v>
      </c>
      <c r="U39" s="133">
        <v>36.088000000000001</v>
      </c>
      <c r="V39" s="133">
        <v>31.286000000000001</v>
      </c>
      <c r="W39" s="133">
        <v>31.45</v>
      </c>
      <c r="X39" s="133">
        <v>27.983000000000001</v>
      </c>
      <c r="Y39" s="133">
        <v>32.615000000000002</v>
      </c>
      <c r="Z39" s="133">
        <v>52.029000000000003</v>
      </c>
      <c r="AA39" s="133">
        <v>45.115000000000002</v>
      </c>
      <c r="AB39" s="133">
        <v>41.655999999999999</v>
      </c>
      <c r="AC39" s="133">
        <v>37.345999999999997</v>
      </c>
      <c r="AD39" s="133">
        <v>41.709000000000003</v>
      </c>
      <c r="AE39" s="133">
        <v>36.453000000000003</v>
      </c>
      <c r="AF39" s="133">
        <v>44.250999999999998</v>
      </c>
      <c r="AG39" s="133">
        <v>40.790999999999997</v>
      </c>
      <c r="AH39" s="133">
        <v>29.911000000000001</v>
      </c>
      <c r="AI39" s="173">
        <v>33.939</v>
      </c>
      <c r="AJ39" s="173">
        <v>34.473999999999997</v>
      </c>
      <c r="AK39" s="173">
        <v>35.284999999999997</v>
      </c>
      <c r="AL39" s="173">
        <v>31.707000000000001</v>
      </c>
      <c r="AM39" s="173">
        <v>37.887999999999998</v>
      </c>
      <c r="AN39" s="173"/>
      <c r="AO39" s="173"/>
      <c r="AP39" s="173"/>
      <c r="AQ39" s="173"/>
      <c r="AR39" s="173"/>
      <c r="AS39" s="173"/>
      <c r="AT39" s="173"/>
      <c r="AU39" s="173"/>
      <c r="AV39" s="173"/>
      <c r="AW39" s="173"/>
      <c r="AX39" s="173"/>
      <c r="AY39" s="173"/>
    </row>
    <row r="40" spans="1:51" ht="15" x14ac:dyDescent="0.25">
      <c r="A40" s="192">
        <v>44228</v>
      </c>
      <c r="D40" s="133">
        <v>32.25</v>
      </c>
      <c r="E40" s="133">
        <v>37.639000000000003</v>
      </c>
      <c r="F40" s="133">
        <v>42.59</v>
      </c>
      <c r="G40" s="133">
        <v>61.996000000000002</v>
      </c>
      <c r="H40" s="133">
        <v>48.567999999999998</v>
      </c>
      <c r="I40" s="133">
        <v>32.953000000000003</v>
      </c>
      <c r="J40" s="133">
        <v>29.643000000000001</v>
      </c>
      <c r="K40" s="133">
        <v>26.832000000000001</v>
      </c>
      <c r="L40" s="133">
        <v>25.925999999999998</v>
      </c>
      <c r="M40" s="133">
        <v>28.91</v>
      </c>
      <c r="N40" s="133">
        <v>37.779000000000003</v>
      </c>
      <c r="O40" s="133">
        <v>41.328000000000003</v>
      </c>
      <c r="P40" s="133">
        <v>40.692</v>
      </c>
      <c r="Q40" s="133">
        <v>50.112000000000002</v>
      </c>
      <c r="R40" s="133">
        <v>35.384999999999998</v>
      </c>
      <c r="S40" s="133">
        <v>41.73</v>
      </c>
      <c r="T40" s="133">
        <v>40.731000000000002</v>
      </c>
      <c r="U40" s="133">
        <v>37.476999999999997</v>
      </c>
      <c r="V40" s="133">
        <v>28.379000000000001</v>
      </c>
      <c r="W40" s="133">
        <v>26.276</v>
      </c>
      <c r="X40" s="133">
        <v>26.103999999999999</v>
      </c>
      <c r="Y40" s="133">
        <v>27.86</v>
      </c>
      <c r="Z40" s="133">
        <v>43.999000000000002</v>
      </c>
      <c r="AA40" s="133">
        <v>37.76</v>
      </c>
      <c r="AB40" s="133">
        <v>42.598999999999997</v>
      </c>
      <c r="AC40" s="133">
        <v>32.551000000000002</v>
      </c>
      <c r="AD40" s="133">
        <v>40.090000000000003</v>
      </c>
      <c r="AE40" s="133">
        <v>30.167000000000002</v>
      </c>
      <c r="AF40" s="133">
        <v>34.213000000000001</v>
      </c>
      <c r="AG40" s="133">
        <v>34.773000000000003</v>
      </c>
      <c r="AH40" s="133">
        <v>25.928000000000001</v>
      </c>
      <c r="AI40" s="173">
        <v>33.697000000000003</v>
      </c>
      <c r="AJ40" s="173">
        <v>34.085999999999999</v>
      </c>
      <c r="AK40" s="173">
        <v>30.135000000000002</v>
      </c>
      <c r="AL40" s="173">
        <v>27.346</v>
      </c>
      <c r="AM40" s="173">
        <v>33.817</v>
      </c>
      <c r="AN40" s="173"/>
      <c r="AO40" s="173"/>
      <c r="AP40" s="173"/>
      <c r="AQ40" s="173"/>
      <c r="AR40" s="173"/>
      <c r="AS40" s="173"/>
      <c r="AT40" s="173"/>
      <c r="AU40" s="173"/>
      <c r="AV40" s="173"/>
      <c r="AW40" s="173"/>
      <c r="AX40" s="173"/>
      <c r="AY40" s="173"/>
    </row>
    <row r="41" spans="1:51" ht="15" x14ac:dyDescent="0.25">
      <c r="A41" s="192">
        <v>44256</v>
      </c>
      <c r="D41" s="133">
        <v>52.65</v>
      </c>
      <c r="E41" s="133">
        <v>47.841000000000001</v>
      </c>
      <c r="F41" s="133">
        <v>76.016000000000005</v>
      </c>
      <c r="G41" s="133">
        <v>129.74</v>
      </c>
      <c r="H41" s="133">
        <v>65.19</v>
      </c>
      <c r="I41" s="133">
        <v>48.296999999999997</v>
      </c>
      <c r="J41" s="133">
        <v>68.001999999999995</v>
      </c>
      <c r="K41" s="133">
        <v>40.31</v>
      </c>
      <c r="L41" s="133">
        <v>41.094999999999999</v>
      </c>
      <c r="M41" s="133">
        <v>59.415999999999997</v>
      </c>
      <c r="N41" s="133">
        <v>75.540000000000006</v>
      </c>
      <c r="O41" s="133">
        <v>68.748000000000005</v>
      </c>
      <c r="P41" s="133">
        <v>86.421000000000006</v>
      </c>
      <c r="Q41" s="133">
        <v>60.707000000000001</v>
      </c>
      <c r="R41" s="133">
        <v>69.953999999999994</v>
      </c>
      <c r="S41" s="133">
        <v>60.793999999999997</v>
      </c>
      <c r="T41" s="133">
        <v>53.662999999999997</v>
      </c>
      <c r="U41" s="133">
        <v>45.624000000000002</v>
      </c>
      <c r="V41" s="133">
        <v>41.337000000000003</v>
      </c>
      <c r="W41" s="133">
        <v>32.548000000000002</v>
      </c>
      <c r="X41" s="133">
        <v>38.124000000000002</v>
      </c>
      <c r="Y41" s="133">
        <v>69.134</v>
      </c>
      <c r="Z41" s="133">
        <v>57.991</v>
      </c>
      <c r="AA41" s="133">
        <v>51.073999999999998</v>
      </c>
      <c r="AB41" s="133">
        <v>116.44</v>
      </c>
      <c r="AC41" s="133">
        <v>41.701000000000001</v>
      </c>
      <c r="AD41" s="133">
        <v>69.093000000000004</v>
      </c>
      <c r="AE41" s="133">
        <v>35.984999999999999</v>
      </c>
      <c r="AF41" s="133">
        <v>54.680999999999997</v>
      </c>
      <c r="AG41" s="133">
        <v>59.523000000000003</v>
      </c>
      <c r="AH41" s="133">
        <v>38.548000000000002</v>
      </c>
      <c r="AI41" s="173">
        <v>44.664000000000001</v>
      </c>
      <c r="AJ41" s="173">
        <v>49.996000000000002</v>
      </c>
      <c r="AK41" s="173">
        <v>36.603000000000002</v>
      </c>
      <c r="AL41" s="173">
        <v>52.167000000000002</v>
      </c>
      <c r="AM41" s="173">
        <v>68.082999999999998</v>
      </c>
      <c r="AN41" s="173"/>
      <c r="AO41" s="173"/>
      <c r="AP41" s="173"/>
      <c r="AQ41" s="173"/>
      <c r="AR41" s="173"/>
      <c r="AS41" s="173"/>
      <c r="AT41" s="173"/>
      <c r="AU41" s="173"/>
      <c r="AV41" s="173"/>
      <c r="AW41" s="173"/>
      <c r="AX41" s="173"/>
      <c r="AY41" s="173"/>
    </row>
    <row r="42" spans="1:51" ht="15" x14ac:dyDescent="0.25">
      <c r="A42" s="192">
        <v>44287</v>
      </c>
      <c r="D42" s="133">
        <v>130.33000000000001</v>
      </c>
      <c r="E42" s="133">
        <v>124.55800000000001</v>
      </c>
      <c r="F42" s="133">
        <v>279.64100000000002</v>
      </c>
      <c r="G42" s="133">
        <v>277.12700000000001</v>
      </c>
      <c r="H42" s="133">
        <v>168.81800000000001</v>
      </c>
      <c r="I42" s="133">
        <v>96.048000000000002</v>
      </c>
      <c r="J42" s="133">
        <v>150.548</v>
      </c>
      <c r="K42" s="133">
        <v>82.77</v>
      </c>
      <c r="L42" s="133">
        <v>81.641999999999996</v>
      </c>
      <c r="M42" s="133">
        <v>165.077</v>
      </c>
      <c r="N42" s="133">
        <v>231.66800000000001</v>
      </c>
      <c r="O42" s="133">
        <v>145.85300000000001</v>
      </c>
      <c r="P42" s="133">
        <v>128.09200000000001</v>
      </c>
      <c r="Q42" s="133">
        <v>126.684</v>
      </c>
      <c r="R42" s="133">
        <v>161.40100000000001</v>
      </c>
      <c r="S42" s="133">
        <v>146.446</v>
      </c>
      <c r="T42" s="133">
        <v>81.486999999999995</v>
      </c>
      <c r="U42" s="133">
        <v>94.828999999999994</v>
      </c>
      <c r="V42" s="133">
        <v>83.869</v>
      </c>
      <c r="W42" s="133">
        <v>78.174999999999997</v>
      </c>
      <c r="X42" s="133">
        <v>76.414000000000001</v>
      </c>
      <c r="Y42" s="133">
        <v>173.40700000000001</v>
      </c>
      <c r="Z42" s="133">
        <v>224.60300000000001</v>
      </c>
      <c r="AA42" s="133">
        <v>180.334</v>
      </c>
      <c r="AB42" s="133">
        <v>177.518</v>
      </c>
      <c r="AC42" s="133">
        <v>95.323999999999998</v>
      </c>
      <c r="AD42" s="133">
        <v>133.49</v>
      </c>
      <c r="AE42" s="133">
        <v>101.559</v>
      </c>
      <c r="AF42" s="133">
        <v>138.48400000000001</v>
      </c>
      <c r="AG42" s="133">
        <v>123.712</v>
      </c>
      <c r="AH42" s="133">
        <v>69.802999999999997</v>
      </c>
      <c r="AI42" s="173">
        <v>101.86799999999999</v>
      </c>
      <c r="AJ42" s="173">
        <v>81.366</v>
      </c>
      <c r="AK42" s="173">
        <v>93.552000000000007</v>
      </c>
      <c r="AL42" s="173">
        <v>87.581999999999994</v>
      </c>
      <c r="AM42" s="173">
        <v>123.71299999999999</v>
      </c>
      <c r="AN42" s="173"/>
      <c r="AO42" s="173"/>
      <c r="AP42" s="173"/>
      <c r="AQ42" s="173"/>
      <c r="AR42" s="173"/>
      <c r="AS42" s="173"/>
      <c r="AT42" s="173"/>
      <c r="AU42" s="173"/>
      <c r="AV42" s="173"/>
      <c r="AW42" s="173"/>
      <c r="AX42" s="173"/>
      <c r="AY42" s="173"/>
    </row>
    <row r="43" spans="1:51" ht="15" x14ac:dyDescent="0.25">
      <c r="A43" s="192">
        <v>44317</v>
      </c>
      <c r="D43" s="133">
        <v>266.7</v>
      </c>
      <c r="E43" s="133">
        <v>542.697</v>
      </c>
      <c r="F43" s="133">
        <v>509.33</v>
      </c>
      <c r="G43" s="133">
        <v>377.29599999999999</v>
      </c>
      <c r="H43" s="133">
        <v>297.76100000000002</v>
      </c>
      <c r="I43" s="133">
        <v>165.828</v>
      </c>
      <c r="J43" s="133">
        <v>159.69300000000001</v>
      </c>
      <c r="K43" s="133">
        <v>98.203999999999994</v>
      </c>
      <c r="L43" s="133">
        <v>165.75700000000001</v>
      </c>
      <c r="M43" s="133">
        <v>241.31100000000001</v>
      </c>
      <c r="N43" s="133">
        <v>609.53899999999999</v>
      </c>
      <c r="O43" s="133">
        <v>233.30099999999999</v>
      </c>
      <c r="P43" s="133">
        <v>412.33800000000002</v>
      </c>
      <c r="Q43" s="133">
        <v>260.77499999999998</v>
      </c>
      <c r="R43" s="133">
        <v>459.17200000000003</v>
      </c>
      <c r="S43" s="133">
        <v>341.77800000000002</v>
      </c>
      <c r="T43" s="133">
        <v>210.126</v>
      </c>
      <c r="U43" s="133">
        <v>171.89599999999999</v>
      </c>
      <c r="V43" s="133">
        <v>214.07499999999999</v>
      </c>
      <c r="W43" s="133">
        <v>70.459000000000003</v>
      </c>
      <c r="X43" s="133">
        <v>189.55099999999999</v>
      </c>
      <c r="Y43" s="133">
        <v>223.22900000000001</v>
      </c>
      <c r="Z43" s="133">
        <v>474.48399999999998</v>
      </c>
      <c r="AA43" s="133">
        <v>243.77699999999999</v>
      </c>
      <c r="AB43" s="133">
        <v>229.096</v>
      </c>
      <c r="AC43" s="133">
        <v>400.31799999999998</v>
      </c>
      <c r="AD43" s="133">
        <v>330.56700000000001</v>
      </c>
      <c r="AE43" s="133">
        <v>199.839</v>
      </c>
      <c r="AF43" s="133">
        <v>309.86399999999998</v>
      </c>
      <c r="AG43" s="133">
        <v>113.67</v>
      </c>
      <c r="AH43" s="133">
        <v>135.84899999999999</v>
      </c>
      <c r="AI43" s="173">
        <v>236.00200000000001</v>
      </c>
      <c r="AJ43" s="173">
        <v>153.88900000000001</v>
      </c>
      <c r="AK43" s="173">
        <v>108.221</v>
      </c>
      <c r="AL43" s="173">
        <v>220.86099999999999</v>
      </c>
      <c r="AM43" s="173">
        <v>392.16800000000001</v>
      </c>
      <c r="AN43" s="173"/>
      <c r="AO43" s="173"/>
      <c r="AP43" s="173"/>
      <c r="AQ43" s="173"/>
      <c r="AR43" s="173"/>
      <c r="AS43" s="173"/>
      <c r="AT43" s="173"/>
      <c r="AU43" s="173"/>
      <c r="AV43" s="173"/>
      <c r="AW43" s="173"/>
      <c r="AX43" s="173"/>
      <c r="AY43" s="173"/>
    </row>
    <row r="44" spans="1:51" ht="15" x14ac:dyDescent="0.25">
      <c r="A44" s="192">
        <v>44348</v>
      </c>
      <c r="D44" s="133">
        <v>180.42</v>
      </c>
      <c r="E44" s="133">
        <v>505.096</v>
      </c>
      <c r="F44" s="133">
        <v>302.048</v>
      </c>
      <c r="G44" s="133">
        <v>250.11</v>
      </c>
      <c r="H44" s="133">
        <v>147.50200000000001</v>
      </c>
      <c r="I44" s="133">
        <v>126.798</v>
      </c>
      <c r="J44" s="133">
        <v>82.924999999999997</v>
      </c>
      <c r="K44" s="133">
        <v>72.281999999999996</v>
      </c>
      <c r="L44" s="133">
        <v>168.82</v>
      </c>
      <c r="M44" s="133">
        <v>121.895</v>
      </c>
      <c r="N44" s="133">
        <v>437.59399999999999</v>
      </c>
      <c r="O44" s="133">
        <v>135.77000000000001</v>
      </c>
      <c r="P44" s="133">
        <v>486.61</v>
      </c>
      <c r="Q44" s="133">
        <v>133.023</v>
      </c>
      <c r="R44" s="133">
        <v>370.82900000000001</v>
      </c>
      <c r="S44" s="133">
        <v>220.077</v>
      </c>
      <c r="T44" s="133">
        <v>213.85499999999999</v>
      </c>
      <c r="U44" s="133">
        <v>75.984999999999999</v>
      </c>
      <c r="V44" s="133">
        <v>107.01300000000001</v>
      </c>
      <c r="W44" s="133">
        <v>29.745000000000001</v>
      </c>
      <c r="X44" s="133">
        <v>172.065</v>
      </c>
      <c r="Y44" s="133">
        <v>81.653000000000006</v>
      </c>
      <c r="Z44" s="133">
        <v>295.161</v>
      </c>
      <c r="AA44" s="133">
        <v>119.56</v>
      </c>
      <c r="AB44" s="133">
        <v>116.084</v>
      </c>
      <c r="AC44" s="133">
        <v>385.51499999999999</v>
      </c>
      <c r="AD44" s="133">
        <v>159.43199999999999</v>
      </c>
      <c r="AE44" s="133">
        <v>201.07599999999999</v>
      </c>
      <c r="AF44" s="133">
        <v>369.25700000000001</v>
      </c>
      <c r="AG44" s="133">
        <v>27.062000000000001</v>
      </c>
      <c r="AH44" s="133">
        <v>78.864000000000004</v>
      </c>
      <c r="AI44" s="173">
        <v>194.80600000000001</v>
      </c>
      <c r="AJ44" s="173">
        <v>141.40799999999999</v>
      </c>
      <c r="AK44" s="173">
        <v>64.635000000000005</v>
      </c>
      <c r="AL44" s="173">
        <v>201.661</v>
      </c>
      <c r="AM44" s="173">
        <v>495.21199999999999</v>
      </c>
      <c r="AN44" s="173"/>
      <c r="AO44" s="173"/>
      <c r="AP44" s="173"/>
      <c r="AQ44" s="173"/>
      <c r="AR44" s="173"/>
      <c r="AS44" s="173"/>
      <c r="AT44" s="173"/>
      <c r="AU44" s="173"/>
      <c r="AV44" s="173"/>
      <c r="AW44" s="173"/>
      <c r="AX44" s="173"/>
      <c r="AY44" s="173"/>
    </row>
    <row r="45" spans="1:51" ht="15" x14ac:dyDescent="0.25">
      <c r="A45" s="192">
        <v>44378</v>
      </c>
      <c r="D45" s="133">
        <v>65.19</v>
      </c>
      <c r="E45" s="133">
        <v>162.90799999999999</v>
      </c>
      <c r="F45" s="133">
        <v>85.054000000000002</v>
      </c>
      <c r="G45" s="133">
        <v>91.963999999999999</v>
      </c>
      <c r="H45" s="133">
        <v>52.872999999999998</v>
      </c>
      <c r="I45" s="133">
        <v>38.862000000000002</v>
      </c>
      <c r="J45" s="133">
        <v>26.561</v>
      </c>
      <c r="K45" s="133">
        <v>23.337</v>
      </c>
      <c r="L45" s="133">
        <v>63.695</v>
      </c>
      <c r="M45" s="133">
        <v>44.106999999999999</v>
      </c>
      <c r="N45" s="133">
        <v>146.79</v>
      </c>
      <c r="O45" s="133">
        <v>34.261000000000003</v>
      </c>
      <c r="P45" s="133">
        <v>282.54700000000003</v>
      </c>
      <c r="Q45" s="133">
        <v>39.603000000000002</v>
      </c>
      <c r="R45" s="133">
        <v>104.352</v>
      </c>
      <c r="S45" s="133">
        <v>78.268000000000001</v>
      </c>
      <c r="T45" s="133">
        <v>97.703000000000003</v>
      </c>
      <c r="U45" s="133">
        <v>17.594999999999999</v>
      </c>
      <c r="V45" s="133">
        <v>23.314</v>
      </c>
      <c r="W45" s="133">
        <v>11.935</v>
      </c>
      <c r="X45" s="133">
        <v>31.709</v>
      </c>
      <c r="Y45" s="133">
        <v>24.741</v>
      </c>
      <c r="Z45" s="133">
        <v>91.484999999999999</v>
      </c>
      <c r="AA45" s="133">
        <v>32.283000000000001</v>
      </c>
      <c r="AB45" s="133">
        <v>36.133000000000003</v>
      </c>
      <c r="AC45" s="133">
        <v>118.953</v>
      </c>
      <c r="AD45" s="133">
        <v>70.799000000000007</v>
      </c>
      <c r="AE45" s="133">
        <v>44.86</v>
      </c>
      <c r="AF45" s="133">
        <v>133.61500000000001</v>
      </c>
      <c r="AG45" s="133">
        <v>16.350999999999999</v>
      </c>
      <c r="AH45" s="133">
        <v>22.762</v>
      </c>
      <c r="AI45" s="173">
        <v>40.265999999999998</v>
      </c>
      <c r="AJ45" s="173">
        <v>38.773000000000003</v>
      </c>
      <c r="AK45" s="173">
        <v>20.731000000000002</v>
      </c>
      <c r="AL45" s="173">
        <v>100.639</v>
      </c>
      <c r="AM45" s="173">
        <v>201.76300000000001</v>
      </c>
      <c r="AN45" s="173"/>
      <c r="AO45" s="173"/>
      <c r="AP45" s="173"/>
      <c r="AQ45" s="173"/>
      <c r="AR45" s="173"/>
      <c r="AS45" s="173"/>
      <c r="AT45" s="173"/>
      <c r="AU45" s="173"/>
      <c r="AV45" s="173"/>
      <c r="AW45" s="173"/>
      <c r="AX45" s="173"/>
      <c r="AY45" s="173"/>
    </row>
    <row r="46" spans="1:51" ht="15" x14ac:dyDescent="0.25">
      <c r="A46" s="192">
        <v>44409</v>
      </c>
      <c r="D46" s="133">
        <v>43.52</v>
      </c>
      <c r="E46" s="133">
        <v>84.813999999999993</v>
      </c>
      <c r="F46" s="133">
        <v>49.951000000000001</v>
      </c>
      <c r="G46" s="133">
        <v>44.929000000000002</v>
      </c>
      <c r="H46" s="133">
        <v>43.375999999999998</v>
      </c>
      <c r="I46" s="133">
        <v>30.166</v>
      </c>
      <c r="J46" s="133">
        <v>28.221</v>
      </c>
      <c r="K46" s="133">
        <v>24.992999999999999</v>
      </c>
      <c r="L46" s="133">
        <v>32.148000000000003</v>
      </c>
      <c r="M46" s="133">
        <v>40.061</v>
      </c>
      <c r="N46" s="133">
        <v>61.497</v>
      </c>
      <c r="O46" s="133">
        <v>31.03</v>
      </c>
      <c r="P46" s="133">
        <v>85.251000000000005</v>
      </c>
      <c r="Q46" s="133">
        <v>30.65</v>
      </c>
      <c r="R46" s="133">
        <v>68.356999999999999</v>
      </c>
      <c r="S46" s="133">
        <v>42.500999999999998</v>
      </c>
      <c r="T46" s="133">
        <v>56.143000000000001</v>
      </c>
      <c r="U46" s="133">
        <v>24.651</v>
      </c>
      <c r="V46" s="133">
        <v>29.693000000000001</v>
      </c>
      <c r="W46" s="133">
        <v>18.911000000000001</v>
      </c>
      <c r="X46" s="133">
        <v>24.417999999999999</v>
      </c>
      <c r="Y46" s="133">
        <v>27.888999999999999</v>
      </c>
      <c r="Z46" s="133">
        <v>50.703000000000003</v>
      </c>
      <c r="AA46" s="133">
        <v>40.064999999999998</v>
      </c>
      <c r="AB46" s="133">
        <v>34.494</v>
      </c>
      <c r="AC46" s="133">
        <v>54.433999999999997</v>
      </c>
      <c r="AD46" s="133">
        <v>36.81</v>
      </c>
      <c r="AE46" s="133">
        <v>42.533999999999999</v>
      </c>
      <c r="AF46" s="133">
        <v>47.978000000000002</v>
      </c>
      <c r="AG46" s="133">
        <v>24.74</v>
      </c>
      <c r="AH46" s="133">
        <v>30.544</v>
      </c>
      <c r="AI46" s="173">
        <v>38.969000000000001</v>
      </c>
      <c r="AJ46" s="173">
        <v>25.76</v>
      </c>
      <c r="AK46" s="173">
        <v>23.696999999999999</v>
      </c>
      <c r="AL46" s="173">
        <v>51.618000000000002</v>
      </c>
      <c r="AM46" s="173">
        <v>78.831000000000003</v>
      </c>
      <c r="AN46" s="173"/>
      <c r="AO46" s="173"/>
      <c r="AP46" s="173"/>
      <c r="AQ46" s="173"/>
      <c r="AR46" s="173"/>
      <c r="AS46" s="173"/>
      <c r="AT46" s="173"/>
      <c r="AU46" s="173"/>
      <c r="AV46" s="173"/>
      <c r="AW46" s="173"/>
      <c r="AX46" s="173"/>
      <c r="AY46" s="173"/>
    </row>
    <row r="47" spans="1:51" ht="15" x14ac:dyDescent="0.25">
      <c r="A47" s="192">
        <v>44440</v>
      </c>
      <c r="D47" s="133">
        <v>65.16</v>
      </c>
      <c r="E47" s="133">
        <v>77.525999999999996</v>
      </c>
      <c r="F47" s="133">
        <v>72.222999999999999</v>
      </c>
      <c r="G47" s="133">
        <v>74.305999999999997</v>
      </c>
      <c r="H47" s="133">
        <v>55.387999999999998</v>
      </c>
      <c r="I47" s="133">
        <v>61.752000000000002</v>
      </c>
      <c r="J47" s="133">
        <v>43.478999999999999</v>
      </c>
      <c r="K47" s="133">
        <v>38.371000000000002</v>
      </c>
      <c r="L47" s="133">
        <v>51.308999999999997</v>
      </c>
      <c r="M47" s="133">
        <v>51.469000000000001</v>
      </c>
      <c r="N47" s="133">
        <v>71.346999999999994</v>
      </c>
      <c r="O47" s="133">
        <v>51.34</v>
      </c>
      <c r="P47" s="133">
        <v>67.784000000000006</v>
      </c>
      <c r="Q47" s="133">
        <v>50.65</v>
      </c>
      <c r="R47" s="133">
        <v>77.641999999999996</v>
      </c>
      <c r="S47" s="133">
        <v>52.84</v>
      </c>
      <c r="T47" s="133">
        <v>59.716999999999999</v>
      </c>
      <c r="U47" s="133">
        <v>43.438000000000002</v>
      </c>
      <c r="V47" s="133">
        <v>43.481999999999999</v>
      </c>
      <c r="W47" s="133">
        <v>39.011000000000003</v>
      </c>
      <c r="X47" s="133">
        <v>55.706000000000003</v>
      </c>
      <c r="Y47" s="133">
        <v>60.302999999999997</v>
      </c>
      <c r="Z47" s="133">
        <v>57.825000000000003</v>
      </c>
      <c r="AA47" s="133">
        <v>55.76</v>
      </c>
      <c r="AB47" s="133">
        <v>65.094999999999999</v>
      </c>
      <c r="AC47" s="133">
        <v>58.927</v>
      </c>
      <c r="AD47" s="133">
        <v>49.170999999999999</v>
      </c>
      <c r="AE47" s="133">
        <v>48.006999999999998</v>
      </c>
      <c r="AF47" s="133">
        <v>56.082000000000001</v>
      </c>
      <c r="AG47" s="133">
        <v>40.445</v>
      </c>
      <c r="AH47" s="133">
        <v>61.673999999999999</v>
      </c>
      <c r="AI47" s="173">
        <v>53.718000000000004</v>
      </c>
      <c r="AJ47" s="173">
        <v>40.564</v>
      </c>
      <c r="AK47" s="173">
        <v>38.920999999999999</v>
      </c>
      <c r="AL47" s="173">
        <v>74.444999999999993</v>
      </c>
      <c r="AM47" s="173">
        <v>63.015999999999998</v>
      </c>
      <c r="AN47" s="173"/>
      <c r="AO47" s="173"/>
      <c r="AP47" s="173"/>
      <c r="AQ47" s="173"/>
      <c r="AR47" s="173"/>
      <c r="AS47" s="173"/>
      <c r="AT47" s="173"/>
      <c r="AU47" s="173"/>
      <c r="AV47" s="173"/>
      <c r="AW47" s="173"/>
      <c r="AX47" s="173"/>
      <c r="AY47" s="173"/>
    </row>
    <row r="48" spans="1:51" ht="15" x14ac:dyDescent="0.25">
      <c r="A48" s="192">
        <v>44470</v>
      </c>
      <c r="D48" s="133">
        <v>76.3</v>
      </c>
      <c r="E48" s="133">
        <v>99.814999999999998</v>
      </c>
      <c r="F48" s="133">
        <v>128.07499999999999</v>
      </c>
      <c r="G48" s="133">
        <v>115.773</v>
      </c>
      <c r="H48" s="133">
        <v>63.023000000000003</v>
      </c>
      <c r="I48" s="133">
        <v>64.147000000000006</v>
      </c>
      <c r="J48" s="133">
        <v>57.22</v>
      </c>
      <c r="K48" s="133">
        <v>57.765000000000001</v>
      </c>
      <c r="L48" s="133">
        <v>57.649000000000001</v>
      </c>
      <c r="M48" s="133">
        <v>59.7</v>
      </c>
      <c r="N48" s="133">
        <v>89.1</v>
      </c>
      <c r="O48" s="133">
        <v>64.888000000000005</v>
      </c>
      <c r="P48" s="133">
        <v>86.12</v>
      </c>
      <c r="Q48" s="133">
        <v>70.56</v>
      </c>
      <c r="R48" s="133">
        <v>107.251</v>
      </c>
      <c r="S48" s="133">
        <v>66.241</v>
      </c>
      <c r="T48" s="133">
        <v>62.613</v>
      </c>
      <c r="U48" s="133">
        <v>56.26</v>
      </c>
      <c r="V48" s="133">
        <v>55.040999999999997</v>
      </c>
      <c r="W48" s="133">
        <v>57.156999999999996</v>
      </c>
      <c r="X48" s="133">
        <v>58.936999999999998</v>
      </c>
      <c r="Y48" s="133">
        <v>75.784000000000006</v>
      </c>
      <c r="Z48" s="133">
        <v>86.320999999999998</v>
      </c>
      <c r="AA48" s="133">
        <v>116.605</v>
      </c>
      <c r="AB48" s="133">
        <v>88.22</v>
      </c>
      <c r="AC48" s="133">
        <v>68.802999999999997</v>
      </c>
      <c r="AD48" s="133">
        <v>62.308</v>
      </c>
      <c r="AE48" s="133">
        <v>61.235999999999997</v>
      </c>
      <c r="AF48" s="133">
        <v>69.876000000000005</v>
      </c>
      <c r="AG48" s="133">
        <v>52.540999999999997</v>
      </c>
      <c r="AH48" s="133">
        <v>84.194000000000003</v>
      </c>
      <c r="AI48" s="173">
        <v>77.16</v>
      </c>
      <c r="AJ48" s="173">
        <v>53.274000000000001</v>
      </c>
      <c r="AK48" s="173">
        <v>68.960999999999999</v>
      </c>
      <c r="AL48" s="173">
        <v>75.052000000000007</v>
      </c>
      <c r="AM48" s="173">
        <v>71.826999999999998</v>
      </c>
      <c r="AN48" s="173"/>
      <c r="AO48" s="173"/>
      <c r="AP48" s="173"/>
      <c r="AQ48" s="173"/>
      <c r="AR48" s="173"/>
      <c r="AS48" s="173"/>
      <c r="AT48" s="173"/>
      <c r="AU48" s="173"/>
      <c r="AV48" s="173"/>
      <c r="AW48" s="173"/>
      <c r="AX48" s="173"/>
      <c r="AY48" s="173"/>
    </row>
    <row r="49" spans="1:1005" ht="15" x14ac:dyDescent="0.25">
      <c r="A49" s="192">
        <v>44501</v>
      </c>
      <c r="D49" s="133">
        <v>53.16</v>
      </c>
      <c r="E49" s="133">
        <v>76.284999999999997</v>
      </c>
      <c r="F49" s="133">
        <v>80.599999999999994</v>
      </c>
      <c r="G49" s="133">
        <v>83.171000000000006</v>
      </c>
      <c r="H49" s="133">
        <v>59.567999999999998</v>
      </c>
      <c r="I49" s="133">
        <v>48.843000000000004</v>
      </c>
      <c r="J49" s="133">
        <v>45.962000000000003</v>
      </c>
      <c r="K49" s="133">
        <v>48.512999999999998</v>
      </c>
      <c r="L49" s="133">
        <v>49.613</v>
      </c>
      <c r="M49" s="133">
        <v>55.908999999999999</v>
      </c>
      <c r="N49" s="133">
        <v>68.548000000000002</v>
      </c>
      <c r="O49" s="133">
        <v>53.039000000000001</v>
      </c>
      <c r="P49" s="133">
        <v>63.387</v>
      </c>
      <c r="Q49" s="133">
        <v>59.374000000000002</v>
      </c>
      <c r="R49" s="133">
        <v>72.225999999999999</v>
      </c>
      <c r="S49" s="133">
        <v>59.594999999999999</v>
      </c>
      <c r="T49" s="133">
        <v>48.978999999999999</v>
      </c>
      <c r="U49" s="133">
        <v>45.360999999999997</v>
      </c>
      <c r="V49" s="133">
        <v>45.939</v>
      </c>
      <c r="W49" s="133">
        <v>44.296999999999997</v>
      </c>
      <c r="X49" s="133">
        <v>45.081000000000003</v>
      </c>
      <c r="Y49" s="133">
        <v>63.298999999999999</v>
      </c>
      <c r="Z49" s="133">
        <v>66.394999999999996</v>
      </c>
      <c r="AA49" s="133">
        <v>75.001000000000005</v>
      </c>
      <c r="AB49" s="133">
        <v>61.673999999999999</v>
      </c>
      <c r="AC49" s="133">
        <v>55.753999999999998</v>
      </c>
      <c r="AD49" s="133">
        <v>52.634</v>
      </c>
      <c r="AE49" s="133">
        <v>54.723999999999997</v>
      </c>
      <c r="AF49" s="133">
        <v>56.752000000000002</v>
      </c>
      <c r="AG49" s="133">
        <v>41.780999999999999</v>
      </c>
      <c r="AH49" s="133">
        <v>54.908999999999999</v>
      </c>
      <c r="AI49" s="173">
        <v>52.573999999999998</v>
      </c>
      <c r="AJ49" s="173">
        <v>48.33</v>
      </c>
      <c r="AK49" s="173">
        <v>52.945</v>
      </c>
      <c r="AL49" s="173">
        <v>60.386000000000003</v>
      </c>
      <c r="AM49" s="173">
        <v>63.220999999999997</v>
      </c>
      <c r="AN49" s="173"/>
      <c r="AO49" s="173"/>
      <c r="AP49" s="173"/>
      <c r="AQ49" s="173"/>
      <c r="AR49" s="173"/>
      <c r="AS49" s="173"/>
      <c r="AT49" s="173"/>
      <c r="AU49" s="173"/>
      <c r="AV49" s="173"/>
      <c r="AW49" s="173"/>
      <c r="AX49" s="173"/>
      <c r="AY49" s="173"/>
    </row>
    <row r="50" spans="1:1005" ht="15" x14ac:dyDescent="0.25">
      <c r="A50" s="192">
        <v>44531</v>
      </c>
      <c r="D50" s="133">
        <v>43.02</v>
      </c>
      <c r="E50" s="133">
        <v>58.277999999999999</v>
      </c>
      <c r="F50" s="133">
        <v>59.997999999999998</v>
      </c>
      <c r="G50" s="133">
        <v>58.869</v>
      </c>
      <c r="H50" s="133">
        <v>48.066000000000003</v>
      </c>
      <c r="I50" s="133">
        <v>40.683999999999997</v>
      </c>
      <c r="J50" s="133">
        <v>37.695</v>
      </c>
      <c r="K50" s="133">
        <v>36.737000000000002</v>
      </c>
      <c r="L50" s="133">
        <v>40.679000000000002</v>
      </c>
      <c r="M50" s="133">
        <v>43.893000000000001</v>
      </c>
      <c r="N50" s="133">
        <v>56.567</v>
      </c>
      <c r="O50" s="133">
        <v>43.476999999999997</v>
      </c>
      <c r="P50" s="133">
        <v>53.62</v>
      </c>
      <c r="Q50" s="133">
        <v>52.234999999999999</v>
      </c>
      <c r="R50" s="133">
        <v>55.456000000000003</v>
      </c>
      <c r="S50" s="133">
        <v>51.496000000000002</v>
      </c>
      <c r="T50" s="133">
        <v>41.212000000000003</v>
      </c>
      <c r="U50" s="133">
        <v>36.631999999999998</v>
      </c>
      <c r="V50" s="133">
        <v>37.183999999999997</v>
      </c>
      <c r="W50" s="133">
        <v>34.418999999999997</v>
      </c>
      <c r="X50" s="133">
        <v>38.326000000000001</v>
      </c>
      <c r="Y50" s="133">
        <v>45.043999999999997</v>
      </c>
      <c r="Z50" s="133">
        <v>51.326000000000001</v>
      </c>
      <c r="AA50" s="133">
        <v>49.948999999999998</v>
      </c>
      <c r="AB50" s="133">
        <v>46.252000000000002</v>
      </c>
      <c r="AC50" s="133">
        <v>47.268000000000001</v>
      </c>
      <c r="AD50" s="133">
        <v>42.92</v>
      </c>
      <c r="AE50" s="133">
        <v>52.226999999999997</v>
      </c>
      <c r="AF50" s="133">
        <v>46.807000000000002</v>
      </c>
      <c r="AG50" s="133">
        <v>34.968000000000004</v>
      </c>
      <c r="AH50" s="133">
        <v>40.872999999999998</v>
      </c>
      <c r="AI50" s="173">
        <v>40.607999999999997</v>
      </c>
      <c r="AJ50" s="173">
        <v>40.018999999999998</v>
      </c>
      <c r="AK50" s="173">
        <v>39.106000000000002</v>
      </c>
      <c r="AL50" s="173">
        <v>44.548000000000002</v>
      </c>
      <c r="AM50" s="173">
        <v>53.66</v>
      </c>
      <c r="AN50" s="173"/>
      <c r="AO50" s="173"/>
      <c r="AP50" s="173"/>
      <c r="AQ50" s="173"/>
      <c r="AR50" s="173"/>
      <c r="AS50" s="173"/>
      <c r="AT50" s="173"/>
      <c r="AU50" s="173"/>
      <c r="AV50" s="173"/>
      <c r="AW50" s="173"/>
      <c r="AX50" s="173"/>
      <c r="AY50" s="173"/>
    </row>
    <row r="51" spans="1:1005" ht="15" x14ac:dyDescent="0.25">
      <c r="A51" s="192">
        <v>44562</v>
      </c>
      <c r="D51" s="133">
        <v>36.299999999999997</v>
      </c>
      <c r="E51" s="133">
        <v>50.548000000000002</v>
      </c>
      <c r="F51" s="133">
        <v>50.433999999999997</v>
      </c>
      <c r="G51" s="133">
        <v>47.393999999999998</v>
      </c>
      <c r="H51" s="133">
        <v>40.012999999999998</v>
      </c>
      <c r="I51" s="133">
        <v>34.866</v>
      </c>
      <c r="J51" s="133">
        <v>32.356999999999999</v>
      </c>
      <c r="K51" s="133">
        <v>30.064</v>
      </c>
      <c r="L51" s="133">
        <v>34.124000000000002</v>
      </c>
      <c r="M51" s="133">
        <v>38.198</v>
      </c>
      <c r="N51" s="133">
        <v>49.55</v>
      </c>
      <c r="O51" s="133">
        <v>37.79</v>
      </c>
      <c r="P51" s="133">
        <v>46.201000000000001</v>
      </c>
      <c r="Q51" s="133">
        <v>41.423000000000002</v>
      </c>
      <c r="R51" s="133">
        <v>47.475000000000001</v>
      </c>
      <c r="S51" s="133">
        <v>43.085000000000001</v>
      </c>
      <c r="T51" s="133">
        <v>36.811</v>
      </c>
      <c r="U51" s="133">
        <v>31.629000000000001</v>
      </c>
      <c r="V51" s="133">
        <v>31.734999999999999</v>
      </c>
      <c r="W51" s="133">
        <v>28.07</v>
      </c>
      <c r="X51" s="133">
        <v>32.787999999999997</v>
      </c>
      <c r="Y51" s="133">
        <v>52.073999999999998</v>
      </c>
      <c r="Z51" s="133">
        <v>45.093000000000004</v>
      </c>
      <c r="AA51" s="133">
        <v>41.902000000000001</v>
      </c>
      <c r="AB51" s="133">
        <v>38.304000000000002</v>
      </c>
      <c r="AC51" s="133">
        <v>41.811999999999998</v>
      </c>
      <c r="AD51" s="133">
        <v>36.668999999999997</v>
      </c>
      <c r="AE51" s="133">
        <v>45.029000000000003</v>
      </c>
      <c r="AF51" s="133">
        <v>40.957999999999998</v>
      </c>
      <c r="AG51" s="133">
        <v>30.106000000000002</v>
      </c>
      <c r="AH51" s="133">
        <v>34.557000000000002</v>
      </c>
      <c r="AI51" s="173">
        <v>34.531999999999996</v>
      </c>
      <c r="AJ51" s="173">
        <v>35.631</v>
      </c>
      <c r="AK51" s="173">
        <v>32.067999999999998</v>
      </c>
      <c r="AL51" s="173">
        <v>37.881999999999998</v>
      </c>
      <c r="AM51" s="173">
        <v>45.847999999999999</v>
      </c>
      <c r="AN51" s="173"/>
      <c r="AO51" s="173"/>
      <c r="AP51" s="173"/>
      <c r="AQ51" s="173"/>
      <c r="AR51" s="173"/>
      <c r="AS51" s="173"/>
      <c r="AT51" s="173"/>
      <c r="AU51" s="173"/>
      <c r="AV51" s="173"/>
      <c r="AW51" s="173"/>
      <c r="AX51" s="173"/>
      <c r="AY51" s="173"/>
    </row>
    <row r="52" spans="1:1005" ht="15" x14ac:dyDescent="0.25">
      <c r="A52" s="192">
        <v>44593</v>
      </c>
      <c r="D52" s="133">
        <v>32.25</v>
      </c>
      <c r="E52" s="133">
        <v>42.674999999999997</v>
      </c>
      <c r="F52" s="133">
        <v>62.225999999999999</v>
      </c>
      <c r="G52" s="133">
        <v>49.06</v>
      </c>
      <c r="H52" s="133">
        <v>33.234000000000002</v>
      </c>
      <c r="I52" s="133">
        <v>30.027999999999999</v>
      </c>
      <c r="J52" s="133">
        <v>27.216000000000001</v>
      </c>
      <c r="K52" s="133">
        <v>26.213999999999999</v>
      </c>
      <c r="L52" s="133">
        <v>29.122</v>
      </c>
      <c r="M52" s="133">
        <v>37.676000000000002</v>
      </c>
      <c r="N52" s="133">
        <v>41.393000000000001</v>
      </c>
      <c r="O52" s="133">
        <v>40.820999999999998</v>
      </c>
      <c r="P52" s="133">
        <v>50.1</v>
      </c>
      <c r="Q52" s="133">
        <v>35.505000000000003</v>
      </c>
      <c r="R52" s="133">
        <v>42.017000000000003</v>
      </c>
      <c r="S52" s="133">
        <v>40.883000000000003</v>
      </c>
      <c r="T52" s="133">
        <v>37.935000000000002</v>
      </c>
      <c r="U52" s="133">
        <v>28.670999999999999</v>
      </c>
      <c r="V52" s="133">
        <v>26.513999999999999</v>
      </c>
      <c r="W52" s="133">
        <v>26.175999999999998</v>
      </c>
      <c r="X52" s="133">
        <v>27.768000000000001</v>
      </c>
      <c r="Y52" s="133">
        <v>44.033999999999999</v>
      </c>
      <c r="Z52" s="133">
        <v>37.741999999999997</v>
      </c>
      <c r="AA52" s="133">
        <v>42.814999999999998</v>
      </c>
      <c r="AB52" s="133">
        <v>33.109000000000002</v>
      </c>
      <c r="AC52" s="133">
        <v>40.18</v>
      </c>
      <c r="AD52" s="133">
        <v>30.344999999999999</v>
      </c>
      <c r="AE52" s="133">
        <v>34.826000000000001</v>
      </c>
      <c r="AF52" s="133">
        <v>34.908999999999999</v>
      </c>
      <c r="AG52" s="133">
        <v>26.09</v>
      </c>
      <c r="AH52" s="133">
        <v>34.229999999999997</v>
      </c>
      <c r="AI52" s="173">
        <v>34.134</v>
      </c>
      <c r="AJ52" s="173">
        <v>30.02</v>
      </c>
      <c r="AK52" s="173">
        <v>27.648</v>
      </c>
      <c r="AL52" s="173">
        <v>33.811999999999998</v>
      </c>
      <c r="AM52" s="173">
        <v>37.628999999999998</v>
      </c>
      <c r="AN52" s="173"/>
      <c r="AO52" s="173"/>
      <c r="AP52" s="173"/>
      <c r="AQ52" s="173"/>
      <c r="AR52" s="173"/>
      <c r="AS52" s="173"/>
      <c r="AT52" s="173"/>
      <c r="AU52" s="173"/>
      <c r="AV52" s="173"/>
      <c r="AW52" s="173"/>
      <c r="AX52" s="173"/>
      <c r="AY52" s="173"/>
    </row>
    <row r="53" spans="1:1005" ht="15" x14ac:dyDescent="0.25">
      <c r="A53" s="192">
        <v>44621</v>
      </c>
      <c r="D53" s="133">
        <v>52.65</v>
      </c>
      <c r="E53" s="133">
        <v>76.131</v>
      </c>
      <c r="F53" s="133">
        <v>130.00299999999999</v>
      </c>
      <c r="G53" s="133">
        <v>65.762</v>
      </c>
      <c r="H53" s="133">
        <v>47.893999999999998</v>
      </c>
      <c r="I53" s="133">
        <v>68.590999999999994</v>
      </c>
      <c r="J53" s="133">
        <v>40.783000000000001</v>
      </c>
      <c r="K53" s="133">
        <v>41.429000000000002</v>
      </c>
      <c r="L53" s="133">
        <v>56.426000000000002</v>
      </c>
      <c r="M53" s="133">
        <v>75.378</v>
      </c>
      <c r="N53" s="133">
        <v>68.83</v>
      </c>
      <c r="O53" s="133">
        <v>86.584999999999994</v>
      </c>
      <c r="P53" s="133">
        <v>61.74</v>
      </c>
      <c r="Q53" s="133">
        <v>70.114999999999995</v>
      </c>
      <c r="R53" s="133">
        <v>61.183</v>
      </c>
      <c r="S53" s="133">
        <v>53.847000000000001</v>
      </c>
      <c r="T53" s="133">
        <v>45.865000000000002</v>
      </c>
      <c r="U53" s="133">
        <v>41.697000000000003</v>
      </c>
      <c r="V53" s="133">
        <v>32.804000000000002</v>
      </c>
      <c r="W53" s="133">
        <v>38.206000000000003</v>
      </c>
      <c r="X53" s="133">
        <v>68.028999999999996</v>
      </c>
      <c r="Y53" s="133">
        <v>58.027999999999999</v>
      </c>
      <c r="Z53" s="133">
        <v>51.048000000000002</v>
      </c>
      <c r="AA53" s="133">
        <v>116.711</v>
      </c>
      <c r="AB53" s="133">
        <v>41.841999999999999</v>
      </c>
      <c r="AC53" s="133">
        <v>69.204999999999998</v>
      </c>
      <c r="AD53" s="133">
        <v>36.18</v>
      </c>
      <c r="AE53" s="133">
        <v>55.478999999999999</v>
      </c>
      <c r="AF53" s="133">
        <v>57.610999999999997</v>
      </c>
      <c r="AG53" s="133">
        <v>38.732999999999997</v>
      </c>
      <c r="AH53" s="133">
        <v>45.265000000000001</v>
      </c>
      <c r="AI53" s="173">
        <v>50.058</v>
      </c>
      <c r="AJ53" s="173">
        <v>36.646999999999998</v>
      </c>
      <c r="AK53" s="173">
        <v>52.595999999999997</v>
      </c>
      <c r="AL53" s="173">
        <v>68.087000000000003</v>
      </c>
      <c r="AM53" s="173">
        <v>47.652000000000001</v>
      </c>
      <c r="AN53" s="173"/>
      <c r="AO53" s="173"/>
      <c r="AP53" s="173"/>
      <c r="AQ53" s="173"/>
      <c r="AR53" s="173"/>
      <c r="AS53" s="173"/>
      <c r="AT53" s="173"/>
      <c r="AU53" s="173"/>
      <c r="AV53" s="173"/>
      <c r="AW53" s="173"/>
      <c r="AX53" s="173"/>
      <c r="AY53" s="173"/>
    </row>
    <row r="54" spans="1:1005" ht="15" x14ac:dyDescent="0.25">
      <c r="A54" s="192">
        <v>44652</v>
      </c>
      <c r="D54" s="133">
        <v>130.33000000000001</v>
      </c>
      <c r="E54" s="133">
        <v>279.83</v>
      </c>
      <c r="F54" s="133">
        <v>277.35599999999999</v>
      </c>
      <c r="G54" s="133">
        <v>169.45</v>
      </c>
      <c r="H54" s="133">
        <v>94.266999999999996</v>
      </c>
      <c r="I54" s="133">
        <v>151.286</v>
      </c>
      <c r="J54" s="133">
        <v>83.28</v>
      </c>
      <c r="K54" s="133">
        <v>82.144999999999996</v>
      </c>
      <c r="L54" s="133">
        <v>163.28700000000001</v>
      </c>
      <c r="M54" s="133">
        <v>231.37899999999999</v>
      </c>
      <c r="N54" s="133">
        <v>145.964</v>
      </c>
      <c r="O54" s="133">
        <v>128.233</v>
      </c>
      <c r="P54" s="133">
        <v>122.229</v>
      </c>
      <c r="Q54" s="133">
        <v>161.59399999999999</v>
      </c>
      <c r="R54" s="133">
        <v>146.983</v>
      </c>
      <c r="S54" s="133">
        <v>81.656999999999996</v>
      </c>
      <c r="T54" s="133">
        <v>90.564999999999998</v>
      </c>
      <c r="U54" s="133">
        <v>84.341999999999999</v>
      </c>
      <c r="V54" s="133">
        <v>78.581000000000003</v>
      </c>
      <c r="W54" s="133">
        <v>76.506</v>
      </c>
      <c r="X54" s="133">
        <v>167.91800000000001</v>
      </c>
      <c r="Y54" s="133">
        <v>224.65100000000001</v>
      </c>
      <c r="Z54" s="133">
        <v>180.358</v>
      </c>
      <c r="AA54" s="133">
        <v>177.75700000000001</v>
      </c>
      <c r="AB54" s="133">
        <v>95.295000000000002</v>
      </c>
      <c r="AC54" s="133">
        <v>133.65</v>
      </c>
      <c r="AD54" s="133">
        <v>101.84</v>
      </c>
      <c r="AE54" s="133">
        <v>139.60499999999999</v>
      </c>
      <c r="AF54" s="133">
        <v>121.339</v>
      </c>
      <c r="AG54" s="133">
        <v>70.013000000000005</v>
      </c>
      <c r="AH54" s="133">
        <v>102.905</v>
      </c>
      <c r="AI54" s="173">
        <v>81.424000000000007</v>
      </c>
      <c r="AJ54" s="173">
        <v>89.918999999999997</v>
      </c>
      <c r="AK54" s="173">
        <v>88.325999999999993</v>
      </c>
      <c r="AL54" s="173">
        <v>123.703</v>
      </c>
      <c r="AM54" s="173">
        <v>124.482</v>
      </c>
      <c r="AN54" s="173"/>
      <c r="AO54" s="173"/>
      <c r="AP54" s="173"/>
      <c r="AQ54" s="173"/>
      <c r="AR54" s="173"/>
      <c r="AS54" s="173"/>
      <c r="AT54" s="173"/>
      <c r="AU54" s="173"/>
      <c r="AV54" s="173"/>
      <c r="AW54" s="173"/>
      <c r="AX54" s="173"/>
      <c r="AY54" s="173"/>
    </row>
    <row r="55" spans="1:1005" ht="15" x14ac:dyDescent="0.25">
      <c r="A55" s="192">
        <v>44682</v>
      </c>
      <c r="D55" s="133">
        <v>266.7</v>
      </c>
      <c r="E55" s="133">
        <v>509.47699999999998</v>
      </c>
      <c r="F55" s="133">
        <v>377.471</v>
      </c>
      <c r="G55" s="133">
        <v>298.28199999999998</v>
      </c>
      <c r="H55" s="133">
        <v>162.483</v>
      </c>
      <c r="I55" s="133">
        <v>160.11799999999999</v>
      </c>
      <c r="J55" s="133">
        <v>98.620999999999995</v>
      </c>
      <c r="K55" s="133">
        <v>166.28700000000001</v>
      </c>
      <c r="L55" s="133">
        <v>240.46899999999999</v>
      </c>
      <c r="M55" s="133">
        <v>609.26199999999994</v>
      </c>
      <c r="N55" s="133">
        <v>233.40199999999999</v>
      </c>
      <c r="O55" s="133">
        <v>412.50200000000001</v>
      </c>
      <c r="P55" s="133">
        <v>263.50799999999998</v>
      </c>
      <c r="Q55" s="133">
        <v>459.30700000000002</v>
      </c>
      <c r="R55" s="133">
        <v>342.13900000000001</v>
      </c>
      <c r="S55" s="133">
        <v>210.35</v>
      </c>
      <c r="T55" s="133">
        <v>172.84</v>
      </c>
      <c r="U55" s="133">
        <v>214.48699999999999</v>
      </c>
      <c r="V55" s="133">
        <v>70.662999999999997</v>
      </c>
      <c r="W55" s="133">
        <v>189.661</v>
      </c>
      <c r="X55" s="133">
        <v>224.02699999999999</v>
      </c>
      <c r="Y55" s="133">
        <v>474.512</v>
      </c>
      <c r="Z55" s="133">
        <v>243.77199999999999</v>
      </c>
      <c r="AA55" s="133">
        <v>229.23500000000001</v>
      </c>
      <c r="AB55" s="133">
        <v>386.88400000000001</v>
      </c>
      <c r="AC55" s="133">
        <v>330.73</v>
      </c>
      <c r="AD55" s="133">
        <v>200.07900000000001</v>
      </c>
      <c r="AE55" s="133">
        <v>310.96199999999999</v>
      </c>
      <c r="AF55" s="133">
        <v>116.926</v>
      </c>
      <c r="AG55" s="133">
        <v>136.02500000000001</v>
      </c>
      <c r="AH55" s="133">
        <v>237.13200000000001</v>
      </c>
      <c r="AI55" s="173">
        <v>153.96799999999999</v>
      </c>
      <c r="AJ55" s="173">
        <v>108.1</v>
      </c>
      <c r="AK55" s="173">
        <v>221.71100000000001</v>
      </c>
      <c r="AL55" s="173">
        <v>392.22399999999999</v>
      </c>
      <c r="AM55" s="173">
        <v>540.84199999999998</v>
      </c>
      <c r="AN55" s="173"/>
      <c r="AO55" s="173"/>
      <c r="AP55" s="173"/>
      <c r="AQ55" s="173"/>
      <c r="AR55" s="173"/>
      <c r="AS55" s="173"/>
      <c r="AT55" s="173"/>
      <c r="AU55" s="173"/>
      <c r="AV55" s="173"/>
      <c r="AW55" s="173"/>
      <c r="AX55" s="173"/>
      <c r="AY55" s="173"/>
    </row>
    <row r="56" spans="1:1005" ht="15" x14ac:dyDescent="0.25">
      <c r="A56" s="192">
        <v>44713</v>
      </c>
      <c r="D56" s="133">
        <v>180.42</v>
      </c>
      <c r="E56" s="133">
        <v>302.10599999999999</v>
      </c>
      <c r="F56" s="133">
        <v>250.22200000000001</v>
      </c>
      <c r="G56" s="133">
        <v>147.803</v>
      </c>
      <c r="H56" s="133">
        <v>130.804</v>
      </c>
      <c r="I56" s="133">
        <v>83.177999999999997</v>
      </c>
      <c r="J56" s="133">
        <v>72.542000000000002</v>
      </c>
      <c r="K56" s="133">
        <v>169.078</v>
      </c>
      <c r="L56" s="133">
        <v>125.72</v>
      </c>
      <c r="M56" s="133">
        <v>437.52100000000002</v>
      </c>
      <c r="N56" s="133">
        <v>135.81899999999999</v>
      </c>
      <c r="O56" s="133">
        <v>486.70699999999999</v>
      </c>
      <c r="P56" s="133">
        <v>133.934</v>
      </c>
      <c r="Q56" s="133">
        <v>370.90899999999999</v>
      </c>
      <c r="R56" s="133">
        <v>220.25200000000001</v>
      </c>
      <c r="S56" s="133">
        <v>213.96700000000001</v>
      </c>
      <c r="T56" s="133">
        <v>80.144999999999996</v>
      </c>
      <c r="U56" s="133">
        <v>107.203</v>
      </c>
      <c r="V56" s="133">
        <v>29.861000000000001</v>
      </c>
      <c r="W56" s="133">
        <v>172.11</v>
      </c>
      <c r="X56" s="133">
        <v>85.159000000000006</v>
      </c>
      <c r="Y56" s="133">
        <v>295.17599999999999</v>
      </c>
      <c r="Z56" s="133">
        <v>119.545</v>
      </c>
      <c r="AA56" s="133">
        <v>116.196</v>
      </c>
      <c r="AB56" s="133">
        <v>393.31900000000002</v>
      </c>
      <c r="AC56" s="133">
        <v>159.49299999999999</v>
      </c>
      <c r="AD56" s="133">
        <v>201.197</v>
      </c>
      <c r="AE56" s="133">
        <v>369.75200000000001</v>
      </c>
      <c r="AF56" s="133">
        <v>28.045999999999999</v>
      </c>
      <c r="AG56" s="133">
        <v>78.968000000000004</v>
      </c>
      <c r="AH56" s="133">
        <v>195.22900000000001</v>
      </c>
      <c r="AI56" s="173">
        <v>141.458</v>
      </c>
      <c r="AJ56" s="173">
        <v>67.337000000000003</v>
      </c>
      <c r="AK56" s="173">
        <v>201.90100000000001</v>
      </c>
      <c r="AL56" s="173">
        <v>495.27300000000002</v>
      </c>
      <c r="AM56" s="173">
        <v>502.09</v>
      </c>
      <c r="AN56" s="173"/>
      <c r="AO56" s="173"/>
      <c r="AP56" s="173"/>
      <c r="AQ56" s="173"/>
      <c r="AR56" s="173"/>
      <c r="AS56" s="173"/>
      <c r="AT56" s="173"/>
      <c r="AU56" s="173"/>
      <c r="AV56" s="173"/>
      <c r="AW56" s="173"/>
      <c r="AX56" s="173"/>
      <c r="AY56" s="173"/>
    </row>
    <row r="57" spans="1:1005" ht="15" x14ac:dyDescent="0.25">
      <c r="A57" s="192">
        <v>44743</v>
      </c>
      <c r="D57" s="133">
        <v>65.19</v>
      </c>
      <c r="E57" s="133">
        <v>85.093999999999994</v>
      </c>
      <c r="F57" s="133">
        <v>92.064999999999998</v>
      </c>
      <c r="G57" s="133">
        <v>53.133000000000003</v>
      </c>
      <c r="H57" s="133">
        <v>40.857999999999997</v>
      </c>
      <c r="I57" s="133">
        <v>26.763999999999999</v>
      </c>
      <c r="J57" s="133">
        <v>23.512</v>
      </c>
      <c r="K57" s="133">
        <v>63.86</v>
      </c>
      <c r="L57" s="133">
        <v>45.415999999999997</v>
      </c>
      <c r="M57" s="133">
        <v>146.76</v>
      </c>
      <c r="N57" s="133">
        <v>34.290999999999997</v>
      </c>
      <c r="O57" s="133">
        <v>282.608</v>
      </c>
      <c r="P57" s="133">
        <v>42.000999999999998</v>
      </c>
      <c r="Q57" s="133">
        <v>104.411</v>
      </c>
      <c r="R57" s="133">
        <v>78.415999999999997</v>
      </c>
      <c r="S57" s="133">
        <v>97.777000000000001</v>
      </c>
      <c r="T57" s="133">
        <v>18.327000000000002</v>
      </c>
      <c r="U57" s="133">
        <v>23.452999999999999</v>
      </c>
      <c r="V57" s="133">
        <v>11.968999999999999</v>
      </c>
      <c r="W57" s="133">
        <v>31.734000000000002</v>
      </c>
      <c r="X57" s="133">
        <v>25.509</v>
      </c>
      <c r="Y57" s="133">
        <v>91.504000000000005</v>
      </c>
      <c r="Z57" s="133">
        <v>32.271000000000001</v>
      </c>
      <c r="AA57" s="133">
        <v>36.243000000000002</v>
      </c>
      <c r="AB57" s="133">
        <v>125.398</v>
      </c>
      <c r="AC57" s="133">
        <v>70.838999999999999</v>
      </c>
      <c r="AD57" s="133">
        <v>44.957999999999998</v>
      </c>
      <c r="AE57" s="133">
        <v>133.89699999999999</v>
      </c>
      <c r="AF57" s="133">
        <v>16.420999999999999</v>
      </c>
      <c r="AG57" s="133">
        <v>22.852</v>
      </c>
      <c r="AH57" s="133">
        <v>40.511000000000003</v>
      </c>
      <c r="AI57" s="173">
        <v>38.805999999999997</v>
      </c>
      <c r="AJ57" s="173">
        <v>21.178999999999998</v>
      </c>
      <c r="AK57" s="173">
        <v>100.755</v>
      </c>
      <c r="AL57" s="173">
        <v>201.756</v>
      </c>
      <c r="AM57" s="173">
        <v>161.56200000000001</v>
      </c>
      <c r="AN57" s="173"/>
      <c r="AO57" s="173"/>
      <c r="AP57" s="173"/>
      <c r="AQ57" s="173"/>
      <c r="AR57" s="173"/>
      <c r="AS57" s="173"/>
      <c r="AT57" s="173"/>
      <c r="AU57" s="173"/>
      <c r="AV57" s="173"/>
      <c r="AW57" s="173"/>
      <c r="AX57" s="173"/>
      <c r="AY57" s="173"/>
    </row>
    <row r="58" spans="1:1005" ht="15" x14ac:dyDescent="0.25">
      <c r="A58" s="192">
        <v>44774</v>
      </c>
      <c r="D58" s="133">
        <v>43.52</v>
      </c>
      <c r="E58" s="133">
        <v>49.987000000000002</v>
      </c>
      <c r="F58" s="133">
        <v>45.02</v>
      </c>
      <c r="G58" s="133">
        <v>43.610999999999997</v>
      </c>
      <c r="H58" s="133">
        <v>30.324000000000002</v>
      </c>
      <c r="I58" s="133">
        <v>28.388000000000002</v>
      </c>
      <c r="J58" s="133">
        <v>25.11</v>
      </c>
      <c r="K58" s="133">
        <v>32.267000000000003</v>
      </c>
      <c r="L58" s="133">
        <v>40.26</v>
      </c>
      <c r="M58" s="133">
        <v>61.476999999999997</v>
      </c>
      <c r="N58" s="133">
        <v>31.062999999999999</v>
      </c>
      <c r="O58" s="133">
        <v>85.302000000000007</v>
      </c>
      <c r="P58" s="133">
        <v>31.169</v>
      </c>
      <c r="Q58" s="133">
        <v>68.414000000000001</v>
      </c>
      <c r="R58" s="133">
        <v>42.633000000000003</v>
      </c>
      <c r="S58" s="133">
        <v>56.212000000000003</v>
      </c>
      <c r="T58" s="133">
        <v>24.702999999999999</v>
      </c>
      <c r="U58" s="133">
        <v>29.827000000000002</v>
      </c>
      <c r="V58" s="133">
        <v>18.956</v>
      </c>
      <c r="W58" s="133">
        <v>24.449000000000002</v>
      </c>
      <c r="X58" s="133">
        <v>28.082000000000001</v>
      </c>
      <c r="Y58" s="133">
        <v>50.722000000000001</v>
      </c>
      <c r="Z58" s="133">
        <v>40.054000000000002</v>
      </c>
      <c r="AA58" s="133">
        <v>34.588000000000001</v>
      </c>
      <c r="AB58" s="133">
        <v>55.838000000000001</v>
      </c>
      <c r="AC58" s="133">
        <v>36.844000000000001</v>
      </c>
      <c r="AD58" s="133">
        <v>42.627000000000002</v>
      </c>
      <c r="AE58" s="133">
        <v>48.204999999999998</v>
      </c>
      <c r="AF58" s="133">
        <v>24.89</v>
      </c>
      <c r="AG58" s="133">
        <v>30.632000000000001</v>
      </c>
      <c r="AH58" s="133">
        <v>39.159999999999997</v>
      </c>
      <c r="AI58" s="173">
        <v>25.786000000000001</v>
      </c>
      <c r="AJ58" s="173">
        <v>24.062999999999999</v>
      </c>
      <c r="AK58" s="173">
        <v>51.704000000000001</v>
      </c>
      <c r="AL58" s="173">
        <v>78.819999999999993</v>
      </c>
      <c r="AM58" s="173">
        <v>84.593999999999994</v>
      </c>
      <c r="AN58" s="173"/>
      <c r="AO58" s="173"/>
      <c r="AP58" s="173"/>
      <c r="AQ58" s="173"/>
      <c r="AR58" s="173"/>
      <c r="AS58" s="173"/>
      <c r="AT58" s="173"/>
      <c r="AU58" s="173"/>
      <c r="AV58" s="173"/>
      <c r="AW58" s="173"/>
      <c r="AX58" s="173"/>
      <c r="AY58" s="173"/>
    </row>
    <row r="59" spans="1:1005" ht="15" x14ac:dyDescent="0.25">
      <c r="A59" s="192">
        <v>44805</v>
      </c>
      <c r="D59" s="133">
        <v>65.16</v>
      </c>
      <c r="E59" s="133">
        <v>72.254999999999995</v>
      </c>
      <c r="F59" s="133">
        <v>74.391000000000005</v>
      </c>
      <c r="G59" s="133">
        <v>55.598999999999997</v>
      </c>
      <c r="H59" s="133">
        <v>61.716999999999999</v>
      </c>
      <c r="I59" s="133">
        <v>43.652000000000001</v>
      </c>
      <c r="J59" s="133">
        <v>38.5</v>
      </c>
      <c r="K59" s="133">
        <v>51.430999999999997</v>
      </c>
      <c r="L59" s="133">
        <v>51.968000000000004</v>
      </c>
      <c r="M59" s="133">
        <v>71.373000000000005</v>
      </c>
      <c r="N59" s="133">
        <v>51.372</v>
      </c>
      <c r="O59" s="133">
        <v>67.828000000000003</v>
      </c>
      <c r="P59" s="133">
        <v>50.74</v>
      </c>
      <c r="Q59" s="133">
        <v>77.69</v>
      </c>
      <c r="R59" s="133">
        <v>52.957000000000001</v>
      </c>
      <c r="S59" s="133">
        <v>59.777000000000001</v>
      </c>
      <c r="T59" s="133">
        <v>43.908000000000001</v>
      </c>
      <c r="U59" s="133">
        <v>43.607999999999997</v>
      </c>
      <c r="V59" s="133">
        <v>39.094999999999999</v>
      </c>
      <c r="W59" s="133">
        <v>55.738999999999997</v>
      </c>
      <c r="X59" s="133">
        <v>59.484000000000002</v>
      </c>
      <c r="Y59" s="133">
        <v>57.847000000000001</v>
      </c>
      <c r="Z59" s="133">
        <v>55.749000000000002</v>
      </c>
      <c r="AA59" s="133">
        <v>65.19</v>
      </c>
      <c r="AB59" s="133">
        <v>59.279000000000003</v>
      </c>
      <c r="AC59" s="133">
        <v>49.203000000000003</v>
      </c>
      <c r="AD59" s="133">
        <v>48.09</v>
      </c>
      <c r="AE59" s="133">
        <v>56.283999999999999</v>
      </c>
      <c r="AF59" s="133">
        <v>40.473999999999997</v>
      </c>
      <c r="AG59" s="133">
        <v>61.76</v>
      </c>
      <c r="AH59" s="133">
        <v>53.905999999999999</v>
      </c>
      <c r="AI59" s="173">
        <v>40.588000000000001</v>
      </c>
      <c r="AJ59" s="173">
        <v>39.292000000000002</v>
      </c>
      <c r="AK59" s="173">
        <v>74.534000000000006</v>
      </c>
      <c r="AL59" s="173">
        <v>63.006</v>
      </c>
      <c r="AM59" s="173">
        <v>77.488</v>
      </c>
      <c r="AN59" s="173"/>
      <c r="AO59" s="173"/>
      <c r="AP59" s="173"/>
      <c r="AQ59" s="173"/>
      <c r="AR59" s="173"/>
      <c r="AS59" s="173"/>
      <c r="AT59" s="173"/>
      <c r="AU59" s="173"/>
      <c r="AV59" s="173"/>
      <c r="AW59" s="173"/>
      <c r="AX59" s="173"/>
      <c r="AY59" s="173"/>
    </row>
    <row r="60" spans="1:1005" ht="15" x14ac:dyDescent="0.25">
      <c r="A60" s="192">
        <v>44835</v>
      </c>
      <c r="D60" s="133">
        <v>76.3</v>
      </c>
      <c r="E60" s="133">
        <v>128.11199999999999</v>
      </c>
      <c r="F60" s="133">
        <v>115.86</v>
      </c>
      <c r="G60" s="133">
        <v>63.222999999999999</v>
      </c>
      <c r="H60" s="133">
        <v>64.864999999999995</v>
      </c>
      <c r="I60" s="133">
        <v>57.390999999999998</v>
      </c>
      <c r="J60" s="133">
        <v>57.948999999999998</v>
      </c>
      <c r="K60" s="133">
        <v>57.765999999999998</v>
      </c>
      <c r="L60" s="133">
        <v>59.869</v>
      </c>
      <c r="M60" s="133">
        <v>89.08</v>
      </c>
      <c r="N60" s="133">
        <v>64.917000000000002</v>
      </c>
      <c r="O60" s="133">
        <v>86.165999999999997</v>
      </c>
      <c r="P60" s="133">
        <v>71.114000000000004</v>
      </c>
      <c r="Q60" s="133">
        <v>107.301</v>
      </c>
      <c r="R60" s="133">
        <v>66.352999999999994</v>
      </c>
      <c r="S60" s="133">
        <v>62.677</v>
      </c>
      <c r="T60" s="133">
        <v>56.642000000000003</v>
      </c>
      <c r="U60" s="133">
        <v>55.161999999999999</v>
      </c>
      <c r="V60" s="133">
        <v>57.273000000000003</v>
      </c>
      <c r="W60" s="133">
        <v>58.966000000000001</v>
      </c>
      <c r="X60" s="133">
        <v>75.983999999999995</v>
      </c>
      <c r="Y60" s="133">
        <v>86.334999999999994</v>
      </c>
      <c r="Z60" s="133">
        <v>116.592</v>
      </c>
      <c r="AA60" s="133">
        <v>88.314999999999998</v>
      </c>
      <c r="AB60" s="133">
        <v>69.004000000000005</v>
      </c>
      <c r="AC60" s="133">
        <v>62.343000000000004</v>
      </c>
      <c r="AD60" s="133">
        <v>61.316000000000003</v>
      </c>
      <c r="AE60" s="133">
        <v>70.084000000000003</v>
      </c>
      <c r="AF60" s="133">
        <v>52.67</v>
      </c>
      <c r="AG60" s="133">
        <v>84.281000000000006</v>
      </c>
      <c r="AH60" s="133">
        <v>77.364000000000004</v>
      </c>
      <c r="AI60" s="173">
        <v>53.293999999999997</v>
      </c>
      <c r="AJ60" s="173">
        <v>68.650999999999996</v>
      </c>
      <c r="AK60" s="173">
        <v>75.144000000000005</v>
      </c>
      <c r="AL60" s="173">
        <v>71.819999999999993</v>
      </c>
      <c r="AM60" s="173">
        <v>99.792000000000002</v>
      </c>
      <c r="AN60" s="173"/>
      <c r="AO60" s="173"/>
      <c r="AP60" s="173"/>
      <c r="AQ60" s="173"/>
      <c r="AR60" s="173"/>
      <c r="AS60" s="173"/>
      <c r="AT60" s="173"/>
      <c r="AU60" s="173"/>
      <c r="AV60" s="173"/>
      <c r="AW60" s="173"/>
      <c r="AX60" s="173"/>
      <c r="AY60" s="173"/>
    </row>
    <row r="61" spans="1:1005" ht="15" x14ac:dyDescent="0.25">
      <c r="A61" s="192">
        <v>44866</v>
      </c>
      <c r="D61" s="133">
        <v>53.16</v>
      </c>
      <c r="E61" s="133">
        <v>80.628</v>
      </c>
      <c r="F61" s="133">
        <v>83.245999999999995</v>
      </c>
      <c r="G61" s="133">
        <v>59.762</v>
      </c>
      <c r="H61" s="133">
        <v>49.055999999999997</v>
      </c>
      <c r="I61" s="133">
        <v>46.122</v>
      </c>
      <c r="J61" s="133">
        <v>48.692</v>
      </c>
      <c r="K61" s="133">
        <v>49.723999999999997</v>
      </c>
      <c r="L61" s="133">
        <v>55.866999999999997</v>
      </c>
      <c r="M61" s="133">
        <v>68.53</v>
      </c>
      <c r="N61" s="133">
        <v>53.064999999999998</v>
      </c>
      <c r="O61" s="133">
        <v>63.426000000000002</v>
      </c>
      <c r="P61" s="133">
        <v>59.441000000000003</v>
      </c>
      <c r="Q61" s="133">
        <v>72.268000000000001</v>
      </c>
      <c r="R61" s="133">
        <v>59.701999999999998</v>
      </c>
      <c r="S61" s="133">
        <v>49.04</v>
      </c>
      <c r="T61" s="133">
        <v>45.759</v>
      </c>
      <c r="U61" s="133">
        <v>46.05</v>
      </c>
      <c r="V61" s="133">
        <v>44.411000000000001</v>
      </c>
      <c r="W61" s="133">
        <v>45.104999999999997</v>
      </c>
      <c r="X61" s="133">
        <v>64.131</v>
      </c>
      <c r="Y61" s="133">
        <v>66.406000000000006</v>
      </c>
      <c r="Z61" s="133">
        <v>74.992000000000004</v>
      </c>
      <c r="AA61" s="133">
        <v>61.753999999999998</v>
      </c>
      <c r="AB61" s="133">
        <v>56.081000000000003</v>
      </c>
      <c r="AC61" s="133">
        <v>52.667999999999999</v>
      </c>
      <c r="AD61" s="133">
        <v>54.801000000000002</v>
      </c>
      <c r="AE61" s="133">
        <v>56.945999999999998</v>
      </c>
      <c r="AF61" s="133">
        <v>41.857999999999997</v>
      </c>
      <c r="AG61" s="133">
        <v>54.975999999999999</v>
      </c>
      <c r="AH61" s="133">
        <v>52.746000000000002</v>
      </c>
      <c r="AI61" s="173">
        <v>48.347999999999999</v>
      </c>
      <c r="AJ61" s="173">
        <v>53.508000000000003</v>
      </c>
      <c r="AK61" s="173">
        <v>60.478999999999999</v>
      </c>
      <c r="AL61" s="173">
        <v>63.216000000000001</v>
      </c>
      <c r="AM61" s="173">
        <v>76.262</v>
      </c>
      <c r="AN61" s="173"/>
      <c r="AO61" s="173"/>
      <c r="AP61" s="173"/>
      <c r="AQ61" s="173"/>
      <c r="AR61" s="173"/>
      <c r="AS61" s="173"/>
      <c r="AT61" s="173"/>
      <c r="AU61" s="173"/>
      <c r="AV61" s="173"/>
      <c r="AW61" s="173"/>
      <c r="AX61" s="173"/>
      <c r="AY61" s="173"/>
    </row>
    <row r="62" spans="1:1005" ht="15" x14ac:dyDescent="0.25">
      <c r="A62" s="192">
        <v>44896</v>
      </c>
      <c r="D62" s="133">
        <v>43.02</v>
      </c>
      <c r="E62" s="133">
        <v>60.024999999999999</v>
      </c>
      <c r="F62" s="133">
        <v>58.935000000000002</v>
      </c>
      <c r="G62" s="133">
        <v>48.241</v>
      </c>
      <c r="H62" s="133">
        <v>40.905999999999999</v>
      </c>
      <c r="I62" s="133">
        <v>37.844999999999999</v>
      </c>
      <c r="J62" s="133">
        <v>36.904000000000003</v>
      </c>
      <c r="K62" s="133">
        <v>40.78</v>
      </c>
      <c r="L62" s="133">
        <v>44.152999999999999</v>
      </c>
      <c r="M62" s="133">
        <v>56.551000000000002</v>
      </c>
      <c r="N62" s="133">
        <v>43.500999999999998</v>
      </c>
      <c r="O62" s="133">
        <v>53.655999999999999</v>
      </c>
      <c r="P62" s="133">
        <v>52.975999999999999</v>
      </c>
      <c r="Q62" s="133">
        <v>55.494999999999997</v>
      </c>
      <c r="R62" s="133">
        <v>51.593000000000004</v>
      </c>
      <c r="S62" s="133">
        <v>41.268999999999998</v>
      </c>
      <c r="T62" s="133">
        <v>36.950000000000003</v>
      </c>
      <c r="U62" s="133">
        <v>37.286999999999999</v>
      </c>
      <c r="V62" s="133">
        <v>34.524000000000001</v>
      </c>
      <c r="W62" s="133">
        <v>38.348999999999997</v>
      </c>
      <c r="X62" s="133">
        <v>45.369</v>
      </c>
      <c r="Y62" s="133">
        <v>51.335999999999999</v>
      </c>
      <c r="Z62" s="133">
        <v>49.941000000000003</v>
      </c>
      <c r="AA62" s="133">
        <v>46.328000000000003</v>
      </c>
      <c r="AB62" s="133">
        <v>47.512</v>
      </c>
      <c r="AC62" s="133">
        <v>42.951999999999998</v>
      </c>
      <c r="AD62" s="133">
        <v>52.308</v>
      </c>
      <c r="AE62" s="133">
        <v>46.987000000000002</v>
      </c>
      <c r="AF62" s="133">
        <v>35.052999999999997</v>
      </c>
      <c r="AG62" s="133">
        <v>40.936</v>
      </c>
      <c r="AH62" s="133">
        <v>40.770000000000003</v>
      </c>
      <c r="AI62" s="173">
        <v>40.034999999999997</v>
      </c>
      <c r="AJ62" s="173">
        <v>39.420999999999999</v>
      </c>
      <c r="AK62" s="173">
        <v>44.625</v>
      </c>
      <c r="AL62" s="173">
        <v>53.655999999999999</v>
      </c>
      <c r="AM62" s="173">
        <v>58.247999999999998</v>
      </c>
      <c r="AN62" s="173"/>
      <c r="AO62" s="173"/>
      <c r="AP62" s="173"/>
      <c r="AQ62" s="173"/>
      <c r="AR62" s="173"/>
      <c r="AS62" s="173"/>
      <c r="AT62" s="173"/>
      <c r="AU62" s="173"/>
      <c r="AV62" s="173"/>
      <c r="AW62" s="173"/>
      <c r="AX62" s="173"/>
      <c r="AY62" s="173"/>
    </row>
    <row r="63" spans="1:1005" ht="15" x14ac:dyDescent="0.25">
      <c r="A63" s="192">
        <v>44927</v>
      </c>
      <c r="D63" s="163">
        <v>36.299999999999997</v>
      </c>
      <c r="E63" s="133">
        <v>50.457999999999998</v>
      </c>
      <c r="F63" s="133">
        <v>47.451000000000001</v>
      </c>
      <c r="G63" s="133">
        <v>40.165999999999997</v>
      </c>
      <c r="H63" s="133">
        <v>35.033999999999999</v>
      </c>
      <c r="I63" s="133">
        <v>32.494999999999997</v>
      </c>
      <c r="J63" s="133">
        <v>30.216000000000001</v>
      </c>
      <c r="K63" s="133">
        <v>34.215000000000003</v>
      </c>
      <c r="L63" s="133">
        <v>38.32</v>
      </c>
      <c r="M63" s="133">
        <v>49.534999999999997</v>
      </c>
      <c r="N63" s="133">
        <v>37.811999999999998</v>
      </c>
      <c r="O63" s="133">
        <v>46.234000000000002</v>
      </c>
      <c r="P63" s="133">
        <v>41.895000000000003</v>
      </c>
      <c r="Q63" s="133">
        <v>47.51</v>
      </c>
      <c r="R63" s="133">
        <v>43.170999999999999</v>
      </c>
      <c r="S63" s="133">
        <v>36.863999999999997</v>
      </c>
      <c r="T63" s="133">
        <v>31.901</v>
      </c>
      <c r="U63" s="133">
        <v>31.831</v>
      </c>
      <c r="V63" s="133">
        <v>28.164000000000001</v>
      </c>
      <c r="W63" s="133">
        <v>32.808999999999997</v>
      </c>
      <c r="X63" s="133">
        <v>51.884999999999998</v>
      </c>
      <c r="Y63" s="133">
        <v>45.103000000000002</v>
      </c>
      <c r="Z63" s="133">
        <v>41.893999999999998</v>
      </c>
      <c r="AA63" s="133">
        <v>38.372</v>
      </c>
      <c r="AB63" s="133">
        <v>41.893000000000001</v>
      </c>
      <c r="AC63" s="133">
        <v>36.698</v>
      </c>
      <c r="AD63" s="133">
        <v>45.097000000000001</v>
      </c>
      <c r="AE63" s="133">
        <v>41.124000000000002</v>
      </c>
      <c r="AF63" s="133">
        <v>30.155999999999999</v>
      </c>
      <c r="AG63" s="133">
        <v>34.613</v>
      </c>
      <c r="AH63" s="133">
        <v>34.68</v>
      </c>
      <c r="AI63" s="173">
        <v>35.645000000000003</v>
      </c>
      <c r="AJ63" s="173">
        <v>32.280999999999999</v>
      </c>
      <c r="AK63" s="173">
        <v>37.953000000000003</v>
      </c>
      <c r="AL63" s="173">
        <v>45.844000000000001</v>
      </c>
      <c r="AM63" s="173">
        <v>50.524000000000001</v>
      </c>
      <c r="AN63" s="173"/>
      <c r="AO63" s="173"/>
      <c r="AP63" s="173"/>
      <c r="AQ63" s="173"/>
      <c r="AR63" s="173"/>
      <c r="AS63" s="173"/>
      <c r="AT63" s="173"/>
      <c r="AU63" s="173"/>
      <c r="AV63" s="173"/>
      <c r="AW63" s="173"/>
      <c r="AX63" s="173"/>
      <c r="AY63" s="173"/>
    </row>
    <row r="64" spans="1:1005" ht="15" x14ac:dyDescent="0.25">
      <c r="A64" s="192">
        <v>44958</v>
      </c>
      <c r="D64" s="163">
        <v>32.25</v>
      </c>
      <c r="E64" s="133">
        <v>62.225999999999999</v>
      </c>
      <c r="F64" s="133">
        <v>49.06</v>
      </c>
      <c r="G64" s="133">
        <v>33.234000000000002</v>
      </c>
      <c r="H64" s="133">
        <v>30.027999999999999</v>
      </c>
      <c r="I64" s="133">
        <v>27.216000000000001</v>
      </c>
      <c r="J64" s="133">
        <v>26.213999999999999</v>
      </c>
      <c r="K64" s="133">
        <v>29.122</v>
      </c>
      <c r="L64" s="133">
        <v>37.676000000000002</v>
      </c>
      <c r="M64" s="133">
        <v>41.393000000000001</v>
      </c>
      <c r="N64" s="133">
        <v>40.820999999999998</v>
      </c>
      <c r="O64" s="133">
        <v>50.1</v>
      </c>
      <c r="P64" s="133">
        <v>35.505000000000003</v>
      </c>
      <c r="Q64" s="133">
        <v>42.017000000000003</v>
      </c>
      <c r="R64" s="133">
        <v>40.883000000000003</v>
      </c>
      <c r="S64" s="133">
        <v>37.935000000000002</v>
      </c>
      <c r="T64" s="133">
        <v>28.670999999999999</v>
      </c>
      <c r="U64" s="133">
        <v>26.513999999999999</v>
      </c>
      <c r="V64" s="133">
        <v>26.175999999999998</v>
      </c>
      <c r="W64" s="133">
        <v>27.768000000000001</v>
      </c>
      <c r="X64" s="133">
        <v>44.033999999999999</v>
      </c>
      <c r="Y64" s="133">
        <v>37.741999999999997</v>
      </c>
      <c r="Z64" s="133">
        <v>42.814999999999998</v>
      </c>
      <c r="AA64" s="133">
        <v>33.109000000000002</v>
      </c>
      <c r="AB64" s="133">
        <v>40.18</v>
      </c>
      <c r="AC64" s="133">
        <v>30.344999999999999</v>
      </c>
      <c r="AD64" s="133">
        <v>34.826000000000001</v>
      </c>
      <c r="AE64" s="133">
        <v>34.908999999999999</v>
      </c>
      <c r="AF64" s="133">
        <v>26.09</v>
      </c>
      <c r="AG64" s="133">
        <v>34.229999999999997</v>
      </c>
      <c r="AH64" s="133">
        <v>34.134</v>
      </c>
      <c r="AI64" s="173">
        <v>30.02</v>
      </c>
      <c r="AJ64" s="173">
        <v>27.648</v>
      </c>
      <c r="AK64" s="173">
        <v>33.811999999999998</v>
      </c>
      <c r="AL64" s="173">
        <v>37.628999999999998</v>
      </c>
      <c r="AM64" s="173">
        <v>37.628999999999998</v>
      </c>
      <c r="AN64" s="173"/>
      <c r="AO64" s="173"/>
      <c r="AP64" s="173"/>
      <c r="AQ64" s="173"/>
      <c r="AR64" s="173"/>
      <c r="AS64" s="173"/>
      <c r="AT64" s="173"/>
      <c r="AU64" s="173"/>
      <c r="AV64" s="173"/>
      <c r="AW64" s="173"/>
      <c r="AX64" s="173"/>
      <c r="AY64" s="173"/>
      <c r="ALQ64" s="133" t="e">
        <v>#N/A</v>
      </c>
    </row>
    <row r="65" spans="1:1005" ht="15" x14ac:dyDescent="0.25">
      <c r="A65" s="192">
        <v>44986</v>
      </c>
      <c r="D65" s="163">
        <v>52.65</v>
      </c>
      <c r="E65" s="133">
        <v>130.00299999999999</v>
      </c>
      <c r="F65" s="133">
        <v>65.762</v>
      </c>
      <c r="G65" s="133">
        <v>47.893999999999998</v>
      </c>
      <c r="H65" s="133">
        <v>68.590999999999994</v>
      </c>
      <c r="I65" s="133">
        <v>40.783000000000001</v>
      </c>
      <c r="J65" s="133">
        <v>41.429000000000002</v>
      </c>
      <c r="K65" s="133">
        <v>56.426000000000002</v>
      </c>
      <c r="L65" s="133">
        <v>75.378</v>
      </c>
      <c r="M65" s="133">
        <v>68.83</v>
      </c>
      <c r="N65" s="133">
        <v>86.584999999999994</v>
      </c>
      <c r="O65" s="133">
        <v>61.74</v>
      </c>
      <c r="P65" s="133">
        <v>70.114999999999995</v>
      </c>
      <c r="Q65" s="133">
        <v>61.183</v>
      </c>
      <c r="R65" s="133">
        <v>53.847000000000001</v>
      </c>
      <c r="S65" s="133">
        <v>45.865000000000002</v>
      </c>
      <c r="T65" s="133">
        <v>41.697000000000003</v>
      </c>
      <c r="U65" s="133">
        <v>32.804000000000002</v>
      </c>
      <c r="V65" s="133">
        <v>38.206000000000003</v>
      </c>
      <c r="W65" s="133">
        <v>68.028999999999996</v>
      </c>
      <c r="X65" s="133">
        <v>58.027999999999999</v>
      </c>
      <c r="Y65" s="133">
        <v>51.048000000000002</v>
      </c>
      <c r="Z65" s="133">
        <v>116.711</v>
      </c>
      <c r="AA65" s="133">
        <v>41.841999999999999</v>
      </c>
      <c r="AB65" s="133">
        <v>69.204999999999998</v>
      </c>
      <c r="AC65" s="133">
        <v>36.18</v>
      </c>
      <c r="AD65" s="133">
        <v>55.478999999999999</v>
      </c>
      <c r="AE65" s="133">
        <v>57.610999999999997</v>
      </c>
      <c r="AF65" s="133">
        <v>38.732999999999997</v>
      </c>
      <c r="AG65" s="133">
        <v>45.265000000000001</v>
      </c>
      <c r="AH65" s="133">
        <v>50.058</v>
      </c>
      <c r="AI65" s="173">
        <v>36.646999999999998</v>
      </c>
      <c r="AJ65" s="173">
        <v>52.595999999999997</v>
      </c>
      <c r="AK65" s="173">
        <v>68.087000000000003</v>
      </c>
      <c r="AL65" s="173">
        <v>47.652000000000001</v>
      </c>
      <c r="AM65" s="173">
        <v>47.652000000000001</v>
      </c>
      <c r="AN65" s="173"/>
      <c r="AO65" s="173"/>
      <c r="AP65" s="173"/>
      <c r="AQ65" s="173"/>
      <c r="AR65" s="173"/>
      <c r="AS65" s="173"/>
      <c r="AT65" s="173"/>
      <c r="AU65" s="173"/>
      <c r="AV65" s="173"/>
      <c r="AW65" s="173"/>
      <c r="AX65" s="173"/>
      <c r="AY65" s="173"/>
      <c r="ALQ65" s="133" t="e">
        <v>#N/A</v>
      </c>
    </row>
    <row r="66" spans="1:1005" ht="15" x14ac:dyDescent="0.25">
      <c r="A66" s="192">
        <v>45017</v>
      </c>
      <c r="D66" s="163">
        <v>130.33000000000001</v>
      </c>
      <c r="E66" s="133">
        <v>277.35599999999999</v>
      </c>
      <c r="F66" s="133">
        <v>169.45</v>
      </c>
      <c r="G66" s="133">
        <v>94.266999999999996</v>
      </c>
      <c r="H66" s="133">
        <v>151.286</v>
      </c>
      <c r="I66" s="133">
        <v>83.28</v>
      </c>
      <c r="J66" s="133">
        <v>82.144999999999996</v>
      </c>
      <c r="K66" s="133">
        <v>163.28700000000001</v>
      </c>
      <c r="L66" s="133">
        <v>231.37899999999999</v>
      </c>
      <c r="M66" s="133">
        <v>145.964</v>
      </c>
      <c r="N66" s="133">
        <v>128.233</v>
      </c>
      <c r="O66" s="133">
        <v>122.229</v>
      </c>
      <c r="P66" s="133">
        <v>161.59399999999999</v>
      </c>
      <c r="Q66" s="133">
        <v>146.983</v>
      </c>
      <c r="R66" s="133">
        <v>81.656999999999996</v>
      </c>
      <c r="S66" s="133">
        <v>90.564999999999998</v>
      </c>
      <c r="T66" s="133">
        <v>84.341999999999999</v>
      </c>
      <c r="U66" s="133">
        <v>78.581000000000003</v>
      </c>
      <c r="V66" s="133">
        <v>76.506</v>
      </c>
      <c r="W66" s="133">
        <v>167.91800000000001</v>
      </c>
      <c r="X66" s="133">
        <v>224.65100000000001</v>
      </c>
      <c r="Y66" s="133">
        <v>180.358</v>
      </c>
      <c r="Z66" s="133">
        <v>177.75700000000001</v>
      </c>
      <c r="AA66" s="133">
        <v>95.295000000000002</v>
      </c>
      <c r="AB66" s="133">
        <v>133.65</v>
      </c>
      <c r="AC66" s="133">
        <v>101.84</v>
      </c>
      <c r="AD66" s="133">
        <v>139.60499999999999</v>
      </c>
      <c r="AE66" s="133">
        <v>121.339</v>
      </c>
      <c r="AF66" s="133">
        <v>70.013000000000005</v>
      </c>
      <c r="AG66" s="133">
        <v>102.905</v>
      </c>
      <c r="AH66" s="133">
        <v>81.424000000000007</v>
      </c>
      <c r="AI66" s="173">
        <v>89.918999999999997</v>
      </c>
      <c r="AJ66" s="173">
        <v>88.325999999999993</v>
      </c>
      <c r="AK66" s="173">
        <v>123.703</v>
      </c>
      <c r="AL66" s="173">
        <v>124.482</v>
      </c>
      <c r="AM66" s="173">
        <v>124.482</v>
      </c>
      <c r="AN66" s="173"/>
      <c r="AO66" s="173"/>
      <c r="AP66" s="173"/>
      <c r="AQ66" s="173"/>
      <c r="AR66" s="173"/>
      <c r="AS66" s="173"/>
      <c r="AT66" s="173"/>
      <c r="AU66" s="173"/>
      <c r="AV66" s="173"/>
      <c r="AW66" s="173"/>
      <c r="AX66" s="173"/>
      <c r="AY66" s="173"/>
      <c r="ALQ66" s="133" t="e">
        <v>#N/A</v>
      </c>
    </row>
    <row r="67" spans="1:1005" ht="15" x14ac:dyDescent="0.25">
      <c r="A67" s="192">
        <v>45047</v>
      </c>
      <c r="D67" s="163">
        <v>266.7</v>
      </c>
      <c r="E67" s="133">
        <v>377.471</v>
      </c>
      <c r="F67" s="133">
        <v>298.28199999999998</v>
      </c>
      <c r="G67" s="133">
        <v>162.483</v>
      </c>
      <c r="H67" s="133">
        <v>160.11799999999999</v>
      </c>
      <c r="I67" s="133">
        <v>98.620999999999995</v>
      </c>
      <c r="J67" s="133">
        <v>166.28700000000001</v>
      </c>
      <c r="K67" s="133">
        <v>240.46899999999999</v>
      </c>
      <c r="L67" s="133">
        <v>609.26199999999994</v>
      </c>
      <c r="M67" s="133">
        <v>233.40199999999999</v>
      </c>
      <c r="N67" s="133">
        <v>412.50200000000001</v>
      </c>
      <c r="O67" s="133">
        <v>263.50799999999998</v>
      </c>
      <c r="P67" s="133">
        <v>459.30700000000002</v>
      </c>
      <c r="Q67" s="133">
        <v>342.13900000000001</v>
      </c>
      <c r="R67" s="133">
        <v>210.35</v>
      </c>
      <c r="S67" s="133">
        <v>172.84</v>
      </c>
      <c r="T67" s="133">
        <v>214.48699999999999</v>
      </c>
      <c r="U67" s="133">
        <v>70.662999999999997</v>
      </c>
      <c r="V67" s="133">
        <v>189.661</v>
      </c>
      <c r="W67" s="133">
        <v>224.02699999999999</v>
      </c>
      <c r="X67" s="133">
        <v>474.512</v>
      </c>
      <c r="Y67" s="133">
        <v>243.77199999999999</v>
      </c>
      <c r="Z67" s="133">
        <v>229.23500000000001</v>
      </c>
      <c r="AA67" s="133">
        <v>386.88400000000001</v>
      </c>
      <c r="AB67" s="133">
        <v>330.73</v>
      </c>
      <c r="AC67" s="133">
        <v>200.07900000000001</v>
      </c>
      <c r="AD67" s="133">
        <v>310.96199999999999</v>
      </c>
      <c r="AE67" s="133">
        <v>116.926</v>
      </c>
      <c r="AF67" s="133">
        <v>136.02500000000001</v>
      </c>
      <c r="AG67" s="133">
        <v>237.13200000000001</v>
      </c>
      <c r="AH67" s="133">
        <v>153.96799999999999</v>
      </c>
      <c r="AI67" s="173">
        <v>108.1</v>
      </c>
      <c r="AJ67" s="173">
        <v>221.71100000000001</v>
      </c>
      <c r="AK67" s="173">
        <v>392.22399999999999</v>
      </c>
      <c r="AL67" s="173">
        <v>540.84199999999998</v>
      </c>
      <c r="AM67" s="173">
        <v>540.84199999999998</v>
      </c>
      <c r="AN67" s="173"/>
      <c r="AO67" s="173"/>
      <c r="AP67" s="173"/>
      <c r="AQ67" s="173"/>
      <c r="AR67" s="173"/>
      <c r="AS67" s="173"/>
      <c r="AT67" s="173"/>
      <c r="AU67" s="173"/>
      <c r="AV67" s="173"/>
      <c r="AW67" s="173"/>
      <c r="AX67" s="173"/>
      <c r="AY67" s="173"/>
      <c r="ALQ67" s="133" t="e">
        <v>#N/A</v>
      </c>
    </row>
    <row r="68" spans="1:1005" ht="15" x14ac:dyDescent="0.25">
      <c r="A68" s="192">
        <v>45078</v>
      </c>
      <c r="D68" s="163">
        <v>180.42</v>
      </c>
      <c r="E68" s="133">
        <v>250.22200000000001</v>
      </c>
      <c r="F68" s="133">
        <v>147.803</v>
      </c>
      <c r="G68" s="133">
        <v>130.804</v>
      </c>
      <c r="H68" s="133">
        <v>83.177999999999997</v>
      </c>
      <c r="I68" s="133">
        <v>72.542000000000002</v>
      </c>
      <c r="J68" s="133">
        <v>169.078</v>
      </c>
      <c r="K68" s="133">
        <v>125.72</v>
      </c>
      <c r="L68" s="133">
        <v>437.52100000000002</v>
      </c>
      <c r="M68" s="133">
        <v>135.81899999999999</v>
      </c>
      <c r="N68" s="133">
        <v>486.70699999999999</v>
      </c>
      <c r="O68" s="133">
        <v>133.934</v>
      </c>
      <c r="P68" s="133">
        <v>370.90899999999999</v>
      </c>
      <c r="Q68" s="133">
        <v>220.25200000000001</v>
      </c>
      <c r="R68" s="133">
        <v>213.96700000000001</v>
      </c>
      <c r="S68" s="133">
        <v>80.144999999999996</v>
      </c>
      <c r="T68" s="133">
        <v>107.203</v>
      </c>
      <c r="U68" s="133">
        <v>29.861000000000001</v>
      </c>
      <c r="V68" s="133">
        <v>172.11</v>
      </c>
      <c r="W68" s="133">
        <v>85.159000000000006</v>
      </c>
      <c r="X68" s="133">
        <v>295.17599999999999</v>
      </c>
      <c r="Y68" s="133">
        <v>119.545</v>
      </c>
      <c r="Z68" s="133">
        <v>116.196</v>
      </c>
      <c r="AA68" s="133">
        <v>393.31900000000002</v>
      </c>
      <c r="AB68" s="133">
        <v>159.49299999999999</v>
      </c>
      <c r="AC68" s="133">
        <v>201.197</v>
      </c>
      <c r="AD68" s="133">
        <v>369.75200000000001</v>
      </c>
      <c r="AE68" s="133">
        <v>28.045999999999999</v>
      </c>
      <c r="AF68" s="133">
        <v>78.968000000000004</v>
      </c>
      <c r="AG68" s="133">
        <v>195.22900000000001</v>
      </c>
      <c r="AH68" s="133">
        <v>141.458</v>
      </c>
      <c r="AI68" s="173">
        <v>67.337000000000003</v>
      </c>
      <c r="AJ68" s="173">
        <v>201.90100000000001</v>
      </c>
      <c r="AK68" s="173">
        <v>495.27300000000002</v>
      </c>
      <c r="AL68" s="173">
        <v>502.09</v>
      </c>
      <c r="AM68" s="173">
        <v>502.09</v>
      </c>
      <c r="AN68" s="173"/>
      <c r="AO68" s="173"/>
      <c r="AP68" s="173"/>
      <c r="AQ68" s="173"/>
      <c r="AR68" s="173"/>
      <c r="AS68" s="173"/>
      <c r="AT68" s="173"/>
      <c r="AU68" s="173"/>
      <c r="AV68" s="173"/>
      <c r="AW68" s="173"/>
      <c r="AX68" s="173"/>
      <c r="AY68" s="173"/>
      <c r="ALQ68" s="133" t="e">
        <v>#N/A</v>
      </c>
    </row>
    <row r="69" spans="1:1005" ht="15" x14ac:dyDescent="0.25">
      <c r="A69" s="192">
        <v>45108</v>
      </c>
      <c r="D69" s="163">
        <v>65.19</v>
      </c>
      <c r="E69" s="133">
        <v>92.064999999999998</v>
      </c>
      <c r="F69" s="133">
        <v>53.133000000000003</v>
      </c>
      <c r="G69" s="133">
        <v>40.857999999999997</v>
      </c>
      <c r="H69" s="133">
        <v>26.763999999999999</v>
      </c>
      <c r="I69" s="133">
        <v>23.512</v>
      </c>
      <c r="J69" s="133">
        <v>63.86</v>
      </c>
      <c r="K69" s="133">
        <v>45.415999999999997</v>
      </c>
      <c r="L69" s="133">
        <v>146.76</v>
      </c>
      <c r="M69" s="133">
        <v>34.290999999999997</v>
      </c>
      <c r="N69" s="133">
        <v>282.608</v>
      </c>
      <c r="O69" s="133">
        <v>42.000999999999998</v>
      </c>
      <c r="P69" s="133">
        <v>104.411</v>
      </c>
      <c r="Q69" s="133">
        <v>78.415999999999997</v>
      </c>
      <c r="R69" s="133">
        <v>97.777000000000001</v>
      </c>
      <c r="S69" s="133">
        <v>18.327000000000002</v>
      </c>
      <c r="T69" s="133">
        <v>23.452999999999999</v>
      </c>
      <c r="U69" s="133">
        <v>11.968999999999999</v>
      </c>
      <c r="V69" s="133">
        <v>31.734000000000002</v>
      </c>
      <c r="W69" s="133">
        <v>25.509</v>
      </c>
      <c r="X69" s="133">
        <v>91.504000000000005</v>
      </c>
      <c r="Y69" s="133">
        <v>32.271000000000001</v>
      </c>
      <c r="Z69" s="133">
        <v>36.243000000000002</v>
      </c>
      <c r="AA69" s="133">
        <v>125.398</v>
      </c>
      <c r="AB69" s="133">
        <v>70.838999999999999</v>
      </c>
      <c r="AC69" s="133">
        <v>44.957999999999998</v>
      </c>
      <c r="AD69" s="133">
        <v>133.89699999999999</v>
      </c>
      <c r="AE69" s="133">
        <v>16.420999999999999</v>
      </c>
      <c r="AF69" s="133">
        <v>22.852</v>
      </c>
      <c r="AG69" s="133">
        <v>40.511000000000003</v>
      </c>
      <c r="AH69" s="133">
        <v>38.805999999999997</v>
      </c>
      <c r="AI69" s="173">
        <v>21.178999999999998</v>
      </c>
      <c r="AJ69" s="173">
        <v>100.755</v>
      </c>
      <c r="AK69" s="173">
        <v>201.756</v>
      </c>
      <c r="AL69" s="173">
        <v>161.56200000000001</v>
      </c>
      <c r="AM69" s="173">
        <v>161.56200000000001</v>
      </c>
      <c r="AN69" s="173"/>
      <c r="AO69" s="173"/>
      <c r="AP69" s="173"/>
      <c r="AQ69" s="173"/>
      <c r="AR69" s="173"/>
      <c r="AS69" s="173"/>
      <c r="AT69" s="173"/>
      <c r="AU69" s="173"/>
      <c r="AV69" s="173"/>
      <c r="AW69" s="173"/>
      <c r="AX69" s="173"/>
      <c r="AY69" s="173"/>
      <c r="ALQ69" s="133" t="e">
        <v>#N/A</v>
      </c>
    </row>
    <row r="70" spans="1:1005" ht="15" x14ac:dyDescent="0.25">
      <c r="A70" s="192">
        <v>45139</v>
      </c>
      <c r="D70" s="163">
        <v>43.52</v>
      </c>
      <c r="E70" s="133">
        <v>45.02</v>
      </c>
      <c r="F70" s="133">
        <v>43.610999999999997</v>
      </c>
      <c r="G70" s="133">
        <v>30.324000000000002</v>
      </c>
      <c r="H70" s="133">
        <v>28.388000000000002</v>
      </c>
      <c r="I70" s="133">
        <v>25.11</v>
      </c>
      <c r="J70" s="133">
        <v>32.267000000000003</v>
      </c>
      <c r="K70" s="133">
        <v>40.26</v>
      </c>
      <c r="L70" s="133">
        <v>61.476999999999997</v>
      </c>
      <c r="M70" s="133">
        <v>31.062999999999999</v>
      </c>
      <c r="N70" s="133">
        <v>85.302000000000007</v>
      </c>
      <c r="O70" s="133">
        <v>31.169</v>
      </c>
      <c r="P70" s="133">
        <v>68.414000000000001</v>
      </c>
      <c r="Q70" s="133">
        <v>42.633000000000003</v>
      </c>
      <c r="R70" s="133">
        <v>56.212000000000003</v>
      </c>
      <c r="S70" s="133">
        <v>24.702999999999999</v>
      </c>
      <c r="T70" s="133">
        <v>29.827000000000002</v>
      </c>
      <c r="U70" s="133">
        <v>18.956</v>
      </c>
      <c r="V70" s="133">
        <v>24.449000000000002</v>
      </c>
      <c r="W70" s="133">
        <v>28.082000000000001</v>
      </c>
      <c r="X70" s="133">
        <v>50.722000000000001</v>
      </c>
      <c r="Y70" s="133">
        <v>40.054000000000002</v>
      </c>
      <c r="Z70" s="133">
        <v>34.588000000000001</v>
      </c>
      <c r="AA70" s="133">
        <v>55.838000000000001</v>
      </c>
      <c r="AB70" s="133">
        <v>36.844000000000001</v>
      </c>
      <c r="AC70" s="133">
        <v>42.627000000000002</v>
      </c>
      <c r="AD70" s="133">
        <v>48.204999999999998</v>
      </c>
      <c r="AE70" s="133">
        <v>24.89</v>
      </c>
      <c r="AF70" s="133">
        <v>30.632000000000001</v>
      </c>
      <c r="AG70" s="133">
        <v>39.159999999999997</v>
      </c>
      <c r="AH70" s="133">
        <v>25.786000000000001</v>
      </c>
      <c r="AI70" s="173">
        <v>24.062999999999999</v>
      </c>
      <c r="AJ70" s="173">
        <v>51.704000000000001</v>
      </c>
      <c r="AK70" s="173">
        <v>78.819999999999993</v>
      </c>
      <c r="AL70" s="173">
        <v>84.593999999999994</v>
      </c>
      <c r="AM70" s="173">
        <v>84.593999999999994</v>
      </c>
      <c r="AN70" s="173"/>
      <c r="AO70" s="173"/>
      <c r="AP70" s="173"/>
      <c r="AQ70" s="173"/>
      <c r="AR70" s="173"/>
      <c r="AS70" s="173"/>
      <c r="AT70" s="173"/>
      <c r="AU70" s="173"/>
      <c r="AV70" s="173"/>
      <c r="AW70" s="173"/>
      <c r="AX70" s="173"/>
      <c r="AY70" s="173"/>
      <c r="ALQ70" s="133" t="e">
        <v>#N/A</v>
      </c>
    </row>
    <row r="71" spans="1:1005" ht="15" x14ac:dyDescent="0.25">
      <c r="A71" s="192">
        <v>45170</v>
      </c>
      <c r="D71" s="163">
        <v>65.16</v>
      </c>
      <c r="E71" s="133">
        <v>74.391000000000005</v>
      </c>
      <c r="F71" s="133">
        <v>55.598999999999997</v>
      </c>
      <c r="G71" s="133">
        <v>61.716999999999999</v>
      </c>
      <c r="H71" s="133">
        <v>43.652000000000001</v>
      </c>
      <c r="I71" s="133">
        <v>38.5</v>
      </c>
      <c r="J71" s="133">
        <v>51.430999999999997</v>
      </c>
      <c r="K71" s="133">
        <v>51.968000000000004</v>
      </c>
      <c r="L71" s="133">
        <v>71.373000000000005</v>
      </c>
      <c r="M71" s="133">
        <v>51.372</v>
      </c>
      <c r="N71" s="133">
        <v>67.828000000000003</v>
      </c>
      <c r="O71" s="133">
        <v>50.74</v>
      </c>
      <c r="P71" s="133">
        <v>77.69</v>
      </c>
      <c r="Q71" s="133">
        <v>52.957000000000001</v>
      </c>
      <c r="R71" s="133">
        <v>59.777000000000001</v>
      </c>
      <c r="S71" s="133">
        <v>43.908000000000001</v>
      </c>
      <c r="T71" s="133">
        <v>43.607999999999997</v>
      </c>
      <c r="U71" s="133">
        <v>39.094999999999999</v>
      </c>
      <c r="V71" s="133">
        <v>55.738999999999997</v>
      </c>
      <c r="W71" s="133">
        <v>59.484000000000002</v>
      </c>
      <c r="X71" s="133">
        <v>57.847000000000001</v>
      </c>
      <c r="Y71" s="133">
        <v>55.749000000000002</v>
      </c>
      <c r="Z71" s="133">
        <v>65.19</v>
      </c>
      <c r="AA71" s="133">
        <v>59.279000000000003</v>
      </c>
      <c r="AB71" s="133">
        <v>49.203000000000003</v>
      </c>
      <c r="AC71" s="133">
        <v>48.09</v>
      </c>
      <c r="AD71" s="133">
        <v>56.283999999999999</v>
      </c>
      <c r="AE71" s="133">
        <v>40.473999999999997</v>
      </c>
      <c r="AF71" s="133">
        <v>61.76</v>
      </c>
      <c r="AG71" s="133">
        <v>53.905999999999999</v>
      </c>
      <c r="AH71" s="133">
        <v>40.588000000000001</v>
      </c>
      <c r="AI71" s="173">
        <v>39.292000000000002</v>
      </c>
      <c r="AJ71" s="173">
        <v>74.534000000000006</v>
      </c>
      <c r="AK71" s="173">
        <v>63.006</v>
      </c>
      <c r="AL71" s="173">
        <v>77.488</v>
      </c>
      <c r="AM71" s="173">
        <v>77.488</v>
      </c>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133">
        <v>52.65</v>
      </c>
    </row>
    <row r="102" spans="4:4" ht="12.75" customHeight="1" x14ac:dyDescent="0.25">
      <c r="D102" s="133">
        <v>130.33000000000001</v>
      </c>
    </row>
    <row r="103" spans="4:4" ht="12.75" customHeight="1" x14ac:dyDescent="0.25">
      <c r="D103" s="133">
        <v>266.7</v>
      </c>
    </row>
    <row r="104" spans="4:4" ht="12.75" customHeight="1" x14ac:dyDescent="0.25">
      <c r="D104" s="133">
        <v>180.42</v>
      </c>
    </row>
    <row r="105" spans="4:4" ht="12.75" customHeight="1" x14ac:dyDescent="0.25">
      <c r="D105" s="133">
        <v>65.19</v>
      </c>
    </row>
    <row r="106" spans="4:4" ht="12.75" customHeight="1" x14ac:dyDescent="0.25">
      <c r="D106" s="133">
        <v>43.52</v>
      </c>
    </row>
    <row r="107" spans="4:4" ht="12.75" customHeight="1" x14ac:dyDescent="0.25">
      <c r="D107" s="133">
        <v>65.16</v>
      </c>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107"/>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43132</v>
      </c>
      <c r="B4" s="113"/>
      <c r="C4" s="86"/>
      <c r="D4" s="86">
        <v>34.201000000000001</v>
      </c>
      <c r="E4" s="159">
        <f ca="1">INDEX(INDIRECT("AboveMeadLocal_"&amp;E$2+YEAR($A4)-YEAR($A$4)),MONTH($A4))</f>
        <v>-35.678773999999997</v>
      </c>
      <c r="F4" s="159">
        <f t="shared" ref="F4:AI12" ca="1" si="0">INDEX(INDIRECT("AboveMeadLocal_"&amp;F$2+YEAR($A4)-YEAR($A$4)),MONTH($A4))</f>
        <v>36.358820000000009</v>
      </c>
      <c r="G4" s="159">
        <f t="shared" ca="1" si="0"/>
        <v>10.028786</v>
      </c>
      <c r="H4" s="159">
        <f t="shared" ca="1" si="0"/>
        <v>8.8950399999999981</v>
      </c>
      <c r="I4" s="159">
        <f t="shared" ca="1" si="0"/>
        <v>5.2061219999999997</v>
      </c>
      <c r="J4" s="159">
        <f t="shared" ca="1" si="0"/>
        <v>31.654194000000004</v>
      </c>
      <c r="K4" s="159">
        <f t="shared" ca="1" si="0"/>
        <v>-5.5484540000000049</v>
      </c>
      <c r="L4" s="159">
        <f t="shared" ca="1" si="0"/>
        <v>24.816616000000003</v>
      </c>
      <c r="M4" s="159">
        <f t="shared" ca="1" si="0"/>
        <v>5.5362879999999972</v>
      </c>
      <c r="N4" s="159">
        <f t="shared" ca="1" si="0"/>
        <v>2.4326280000000007</v>
      </c>
      <c r="O4" s="159">
        <f t="shared" ca="1" si="0"/>
        <v>18.913243999999999</v>
      </c>
      <c r="P4" s="159">
        <f t="shared" ca="1" si="0"/>
        <v>6.7548980000000007</v>
      </c>
      <c r="Q4" s="159">
        <f t="shared" ca="1" si="0"/>
        <v>84.936341999999996</v>
      </c>
      <c r="R4" s="159">
        <f t="shared" ca="1" si="0"/>
        <v>-9.9785020000000024</v>
      </c>
      <c r="S4" s="159">
        <f t="shared" ca="1" si="0"/>
        <v>38.271997999999996</v>
      </c>
      <c r="T4" s="159">
        <f t="shared" ca="1" si="0"/>
        <v>12.276371999999997</v>
      </c>
      <c r="U4" s="159">
        <f t="shared" ca="1" si="0"/>
        <v>23.60331</v>
      </c>
      <c r="V4" s="159">
        <f t="shared" ca="1" si="0"/>
        <v>17.2562</v>
      </c>
      <c r="W4" s="159">
        <f t="shared" ca="1" si="0"/>
        <v>16.066120000000002</v>
      </c>
      <c r="X4" s="159">
        <f t="shared" ca="1" si="0"/>
        <v>48.99174</v>
      </c>
      <c r="Y4" s="159">
        <f t="shared" ca="1" si="0"/>
        <v>36.297519999999999</v>
      </c>
      <c r="Z4" s="159">
        <f t="shared" ca="1" si="0"/>
        <v>25.745450000000002</v>
      </c>
      <c r="AA4" s="159">
        <f t="shared" ca="1" si="0"/>
        <v>24.39669</v>
      </c>
      <c r="AB4" s="159">
        <f t="shared" ca="1" si="0"/>
        <v>35.66281</v>
      </c>
      <c r="AC4" s="159">
        <f t="shared" ca="1" si="0"/>
        <v>125.57355</v>
      </c>
      <c r="AD4" s="159">
        <f t="shared" ca="1" si="0"/>
        <v>20.429749999999999</v>
      </c>
      <c r="AE4" s="159">
        <f t="shared" ca="1" si="0"/>
        <v>29.355370000000001</v>
      </c>
      <c r="AF4" s="159">
        <f t="shared" ca="1" si="0"/>
        <v>90.644630000000006</v>
      </c>
      <c r="AG4" s="159">
        <f t="shared" ca="1" si="0"/>
        <v>38.488480000000003</v>
      </c>
      <c r="AH4" s="159">
        <f t="shared" ca="1" si="0"/>
        <v>35.176900000000003</v>
      </c>
      <c r="AI4" s="159">
        <f t="shared" ca="1" si="0"/>
        <v>33.337230000000005</v>
      </c>
      <c r="AJ4" s="159">
        <f t="shared" ref="AJ4:AM19" ca="1" si="1">INDEX(INDIRECT("AboveMeadLocal_"&amp;AJ$2+YEAR($A4)-YEAR($A$4)),MONTH($A4))</f>
        <v>18.843250000000001</v>
      </c>
      <c r="AK4" s="159">
        <f t="shared" ca="1" si="1"/>
        <v>38.885280000000002</v>
      </c>
      <c r="AL4" s="159">
        <f t="shared" ca="1" si="1"/>
        <v>32.448999999999998</v>
      </c>
      <c r="AM4" s="159">
        <f t="shared" ca="1" si="1"/>
        <v>39.451000000000001</v>
      </c>
      <c r="AN4" s="169"/>
      <c r="AO4" s="169"/>
      <c r="AP4" s="169"/>
      <c r="AQ4" s="169"/>
      <c r="AR4" s="169"/>
      <c r="AS4" s="169"/>
      <c r="AT4" s="169"/>
      <c r="AU4" s="169"/>
      <c r="AV4" s="169"/>
      <c r="AW4" s="169"/>
      <c r="AX4" s="169"/>
      <c r="AY4" s="169"/>
    </row>
    <row r="5" spans="1:54" ht="15" x14ac:dyDescent="0.25">
      <c r="A5" s="234">
        <f>YampaRiverInflow.TotalOutflow!A5</f>
        <v>43160</v>
      </c>
      <c r="B5" s="113"/>
      <c r="C5" s="113"/>
      <c r="D5" s="113">
        <v>38.061</v>
      </c>
      <c r="E5" s="159">
        <v>1.4208999999999996</v>
      </c>
      <c r="F5" s="159">
        <v>53.899988000000008</v>
      </c>
      <c r="G5" s="159">
        <v>48.854016000000001</v>
      </c>
      <c r="H5" s="159">
        <v>11.592746</v>
      </c>
      <c r="I5" s="159">
        <v>65.656910000000011</v>
      </c>
      <c r="J5" s="159">
        <v>40.183028000000007</v>
      </c>
      <c r="K5" s="159">
        <v>-5.9533360000000002</v>
      </c>
      <c r="L5" s="159">
        <v>30.160971999999997</v>
      </c>
      <c r="M5" s="159">
        <v>24.693387999999999</v>
      </c>
      <c r="N5" s="159">
        <v>25.745329999999996</v>
      </c>
      <c r="O5" s="159">
        <v>38.052266000000003</v>
      </c>
      <c r="P5" s="159">
        <v>23.650429999999993</v>
      </c>
      <c r="Q5" s="159">
        <v>32.974309999999996</v>
      </c>
      <c r="R5" s="159">
        <v>19.143381999999999</v>
      </c>
      <c r="S5" s="159">
        <v>66.414287999999985</v>
      </c>
      <c r="T5" s="159">
        <v>7.6466900000000004</v>
      </c>
      <c r="U5" s="159">
        <v>63.272730000000003</v>
      </c>
      <c r="V5" s="159">
        <v>48.99174</v>
      </c>
      <c r="W5" s="159">
        <v>19.834709999999998</v>
      </c>
      <c r="X5" s="159">
        <v>54.009920000000001</v>
      </c>
      <c r="Y5" s="159">
        <v>55.160330000000002</v>
      </c>
      <c r="Z5" s="159">
        <v>23.22645</v>
      </c>
      <c r="AA5" s="159">
        <v>42.842980000000004</v>
      </c>
      <c r="AB5" s="159">
        <v>27.59008</v>
      </c>
      <c r="AC5" s="159">
        <v>69.104129999999998</v>
      </c>
      <c r="AD5" s="159">
        <v>49.190080000000002</v>
      </c>
      <c r="AE5" s="159">
        <v>44.628099999999996</v>
      </c>
      <c r="AF5" s="159">
        <v>82.373550000000009</v>
      </c>
      <c r="AG5" s="159">
        <v>74.052929999999989</v>
      </c>
      <c r="AH5" s="159">
        <v>59.414720000000003</v>
      </c>
      <c r="AI5" s="10">
        <v>42.4617</v>
      </c>
      <c r="AJ5" s="10">
        <v>22.215199999999999</v>
      </c>
      <c r="AK5" s="10">
        <v>58.779769999999999</v>
      </c>
      <c r="AL5" s="10">
        <v>31.516999999999999</v>
      </c>
      <c r="AM5" s="10">
        <v>41.177</v>
      </c>
      <c r="AN5" s="169"/>
      <c r="AO5" s="169"/>
      <c r="AP5" s="169"/>
      <c r="AQ5" s="169"/>
      <c r="AR5" s="169"/>
      <c r="AS5" s="169"/>
      <c r="AT5" s="169"/>
      <c r="AU5" s="169"/>
      <c r="AV5" s="169"/>
      <c r="AW5" s="169"/>
      <c r="AX5" s="169"/>
      <c r="AY5" s="169"/>
    </row>
    <row r="6" spans="1:54" ht="15" x14ac:dyDescent="0.25">
      <c r="A6" s="234">
        <f>YampaRiverInflow.TotalOutflow!A6</f>
        <v>43191</v>
      </c>
      <c r="B6" s="113"/>
      <c r="C6" s="113"/>
      <c r="D6" s="113">
        <v>24.76</v>
      </c>
      <c r="E6" s="159">
        <v>1.8474620000000004</v>
      </c>
      <c r="F6" s="159">
        <v>30.190056000000002</v>
      </c>
      <c r="G6" s="159">
        <v>8.4134259999999994</v>
      </c>
      <c r="H6" s="159">
        <v>6.4895579999999971</v>
      </c>
      <c r="I6" s="159">
        <v>-2.1714279999999997</v>
      </c>
      <c r="J6" s="159">
        <v>27.235071999999999</v>
      </c>
      <c r="K6" s="159">
        <v>10.299308000000002</v>
      </c>
      <c r="L6" s="159">
        <v>34.961232000000003</v>
      </c>
      <c r="M6" s="159">
        <v>19.407409999999999</v>
      </c>
      <c r="N6" s="159">
        <v>3.8830659999999999</v>
      </c>
      <c r="O6" s="159">
        <v>42.054233999999994</v>
      </c>
      <c r="P6" s="159">
        <v>40.374699999999997</v>
      </c>
      <c r="Q6" s="159">
        <v>1.4423439999999974</v>
      </c>
      <c r="R6" s="159">
        <v>-2.1086160000000009</v>
      </c>
      <c r="S6" s="159">
        <v>-25.961648</v>
      </c>
      <c r="T6" s="159">
        <v>3.7385600000000014</v>
      </c>
      <c r="U6" s="159">
        <v>29.157019999999999</v>
      </c>
      <c r="V6" s="159">
        <v>70.294210000000007</v>
      </c>
      <c r="W6" s="159">
        <v>23.60331</v>
      </c>
      <c r="X6" s="159">
        <v>16.8</v>
      </c>
      <c r="Y6" s="159">
        <v>35.028100000000002</v>
      </c>
      <c r="Z6" s="159">
        <v>13.62645</v>
      </c>
      <c r="AA6" s="159">
        <v>32.747109999999999</v>
      </c>
      <c r="AB6" s="159">
        <v>39.133879999999998</v>
      </c>
      <c r="AC6" s="159">
        <v>90.902479999999997</v>
      </c>
      <c r="AD6" s="159">
        <v>33.758679999999998</v>
      </c>
      <c r="AE6" s="159">
        <v>33.699169999999995</v>
      </c>
      <c r="AF6" s="159">
        <v>29.54543</v>
      </c>
      <c r="AG6" s="159">
        <v>43.090540000000004</v>
      </c>
      <c r="AH6" s="159">
        <v>88.711330000000004</v>
      </c>
      <c r="AI6" s="10">
        <v>45.237490000000001</v>
      </c>
      <c r="AJ6" s="10">
        <v>17.018439999999998</v>
      </c>
      <c r="AK6" s="10">
        <v>26.507580000000001</v>
      </c>
      <c r="AL6" s="10">
        <v>22.988</v>
      </c>
      <c r="AM6" s="10">
        <v>25.349</v>
      </c>
      <c r="AN6" s="169"/>
      <c r="AO6" s="169"/>
      <c r="AP6" s="169"/>
      <c r="AQ6" s="169"/>
      <c r="AR6" s="169"/>
      <c r="AS6" s="169"/>
      <c r="AT6" s="169"/>
      <c r="AU6" s="169"/>
      <c r="AV6" s="169"/>
      <c r="AW6" s="169"/>
      <c r="AX6" s="169"/>
      <c r="AY6" s="169"/>
    </row>
    <row r="7" spans="1:54" ht="15" x14ac:dyDescent="0.25">
      <c r="A7" s="234">
        <f>YampaRiverInflow.TotalOutflow!A7</f>
        <v>43221</v>
      </c>
      <c r="B7" s="113"/>
      <c r="C7" s="113"/>
      <c r="D7" s="113">
        <v>26.831</v>
      </c>
      <c r="E7" s="159">
        <v>-17.974883999999999</v>
      </c>
      <c r="F7" s="159">
        <v>8.2502020000000016</v>
      </c>
      <c r="G7" s="159">
        <v>11.781169999999998</v>
      </c>
      <c r="H7" s="159">
        <v>-43.34975</v>
      </c>
      <c r="I7" s="159">
        <v>-34.957054000000007</v>
      </c>
      <c r="J7" s="159">
        <v>13.998616</v>
      </c>
      <c r="K7" s="159">
        <v>14.146305999999999</v>
      </c>
      <c r="L7" s="159">
        <v>11.701313999999998</v>
      </c>
      <c r="M7" s="159">
        <v>20.844270000000002</v>
      </c>
      <c r="N7" s="159">
        <v>18.919815999999997</v>
      </c>
      <c r="O7" s="159">
        <v>24.792201999999996</v>
      </c>
      <c r="P7" s="159">
        <v>21.936144000000002</v>
      </c>
      <c r="Q7" s="159">
        <v>0.4265279999999948</v>
      </c>
      <c r="R7" s="159">
        <v>-5.1470199999999995</v>
      </c>
      <c r="S7" s="159">
        <v>-26.100434000000003</v>
      </c>
      <c r="T7" s="159">
        <v>7.8517019999999995</v>
      </c>
      <c r="U7" s="159">
        <v>15.471069999999999</v>
      </c>
      <c r="V7" s="159">
        <v>41.137190000000004</v>
      </c>
      <c r="W7" s="159">
        <v>13.289260000000001</v>
      </c>
      <c r="X7" s="159">
        <v>27.570250000000001</v>
      </c>
      <c r="Y7" s="159">
        <v>34.690910000000002</v>
      </c>
      <c r="Z7" s="159">
        <v>21.163640000000001</v>
      </c>
      <c r="AA7" s="159">
        <v>23.543800000000001</v>
      </c>
      <c r="AB7" s="159">
        <v>34.333880000000001</v>
      </c>
      <c r="AC7" s="159">
        <v>67.140500000000003</v>
      </c>
      <c r="AD7" s="159">
        <v>34.274380000000001</v>
      </c>
      <c r="AE7" s="159">
        <v>36.813220000000001</v>
      </c>
      <c r="AF7" s="159">
        <v>20.429749999999999</v>
      </c>
      <c r="AG7" s="159">
        <v>51.182790000000004</v>
      </c>
      <c r="AH7" s="159">
        <v>36.148009999999999</v>
      </c>
      <c r="AI7" s="10">
        <v>35.125309999999999</v>
      </c>
      <c r="AJ7" s="10">
        <v>18.545770000000001</v>
      </c>
      <c r="AK7" s="10">
        <v>27.262090000000001</v>
      </c>
      <c r="AL7" s="10">
        <v>27.253</v>
      </c>
      <c r="AM7" s="10">
        <v>28.957999999999998</v>
      </c>
      <c r="AN7" s="169"/>
      <c r="AO7" s="169"/>
      <c r="AP7" s="169"/>
      <c r="AQ7" s="169"/>
      <c r="AR7" s="169"/>
      <c r="AS7" s="169"/>
      <c r="AT7" s="169"/>
      <c r="AU7" s="169"/>
      <c r="AV7" s="169"/>
      <c r="AW7" s="169"/>
      <c r="AX7" s="169"/>
      <c r="AY7" s="169"/>
    </row>
    <row r="8" spans="1:54" ht="15" x14ac:dyDescent="0.25">
      <c r="A8" s="234">
        <f>YampaRiverInflow.TotalOutflow!A8</f>
        <v>43252</v>
      </c>
      <c r="B8" s="113"/>
      <c r="C8" s="113"/>
      <c r="D8" s="113">
        <v>25.632999999999999</v>
      </c>
      <c r="E8" s="159">
        <v>-10.634887999999998</v>
      </c>
      <c r="F8" s="159">
        <v>9.8336339999999982</v>
      </c>
      <c r="G8" s="159">
        <v>15.799028</v>
      </c>
      <c r="H8" s="159">
        <v>-26.687349999999999</v>
      </c>
      <c r="I8" s="159">
        <v>-25.920556000000005</v>
      </c>
      <c r="J8" s="159">
        <v>4.8367579999999997</v>
      </c>
      <c r="K8" s="159">
        <v>17.069787999999999</v>
      </c>
      <c r="L8" s="159">
        <v>14.981504000000001</v>
      </c>
      <c r="M8" s="159">
        <v>10.917309999999999</v>
      </c>
      <c r="N8" s="159">
        <v>17.894643999999996</v>
      </c>
      <c r="O8" s="159">
        <v>3.4932539999999972</v>
      </c>
      <c r="P8" s="159">
        <v>8.3392299999999988</v>
      </c>
      <c r="Q8" s="159">
        <v>12.800060000000002</v>
      </c>
      <c r="R8" s="159">
        <v>0.96758200000000005</v>
      </c>
      <c r="S8" s="159">
        <v>22.234369999999995</v>
      </c>
      <c r="T8" s="159">
        <v>-1.326284</v>
      </c>
      <c r="U8" s="159">
        <v>31.73554</v>
      </c>
      <c r="V8" s="159">
        <v>15.272729999999999</v>
      </c>
      <c r="W8" s="159">
        <v>13.68595</v>
      </c>
      <c r="X8" s="159">
        <v>32.07273</v>
      </c>
      <c r="Y8" s="159">
        <v>48.238019999999999</v>
      </c>
      <c r="Z8" s="159">
        <v>6.5057900000000002</v>
      </c>
      <c r="AA8" s="159">
        <v>14.280989999999999</v>
      </c>
      <c r="AB8" s="159">
        <v>20.826450000000001</v>
      </c>
      <c r="AC8" s="159">
        <v>11.9405</v>
      </c>
      <c r="AD8" s="159">
        <v>14.67769</v>
      </c>
      <c r="AE8" s="159">
        <v>31.73554</v>
      </c>
      <c r="AF8" s="159">
        <v>13.4876</v>
      </c>
      <c r="AG8" s="159">
        <v>35.553789999999999</v>
      </c>
      <c r="AH8" s="159">
        <v>23.751339999999999</v>
      </c>
      <c r="AI8" s="10">
        <v>47.228079999999999</v>
      </c>
      <c r="AJ8" s="10">
        <v>22.73095</v>
      </c>
      <c r="AK8" s="10">
        <v>25.202210000000001</v>
      </c>
      <c r="AL8" s="10">
        <v>26.082999999999998</v>
      </c>
      <c r="AM8" s="10">
        <v>16.065999999999999</v>
      </c>
      <c r="AN8" s="169"/>
      <c r="AO8" s="169"/>
      <c r="AP8" s="169"/>
      <c r="AQ8" s="169"/>
      <c r="AR8" s="169"/>
      <c r="AS8" s="169"/>
      <c r="AT8" s="169"/>
      <c r="AU8" s="169"/>
      <c r="AV8" s="169"/>
      <c r="AW8" s="169"/>
      <c r="AX8" s="169"/>
      <c r="AY8" s="169"/>
    </row>
    <row r="9" spans="1:54" ht="15" x14ac:dyDescent="0.25">
      <c r="A9" s="234">
        <f>YampaRiverInflow.TotalOutflow!A9</f>
        <v>43282</v>
      </c>
      <c r="B9" s="113"/>
      <c r="C9" s="113"/>
      <c r="D9" s="113">
        <v>35.387999999999998</v>
      </c>
      <c r="E9" s="159">
        <v>-4.7430320000000004</v>
      </c>
      <c r="F9" s="159">
        <v>16.804354</v>
      </c>
      <c r="G9" s="159">
        <v>5.1790399999999934</v>
      </c>
      <c r="H9" s="159">
        <v>-76.626987999999997</v>
      </c>
      <c r="I9" s="159">
        <v>-25.963596000000003</v>
      </c>
      <c r="J9" s="159">
        <v>-1.3454359999999996</v>
      </c>
      <c r="K9" s="159">
        <v>23.854377999999997</v>
      </c>
      <c r="L9" s="159">
        <v>10.43751</v>
      </c>
      <c r="M9" s="159">
        <v>0.31987999999999739</v>
      </c>
      <c r="N9" s="159">
        <v>-2.3304560000000003</v>
      </c>
      <c r="O9" s="159">
        <v>-0.36195600000000061</v>
      </c>
      <c r="P9" s="159">
        <v>14.518595999999995</v>
      </c>
      <c r="Q9" s="159">
        <v>-5.2774500000000009</v>
      </c>
      <c r="R9" s="159">
        <v>-9.5112659999999991</v>
      </c>
      <c r="S9" s="159">
        <v>30.567533999999998</v>
      </c>
      <c r="T9" s="159">
        <v>7.7770319999999957</v>
      </c>
      <c r="U9" s="159">
        <v>31.933880000000002</v>
      </c>
      <c r="V9" s="159">
        <v>33.12397</v>
      </c>
      <c r="W9" s="159">
        <v>30.347110000000001</v>
      </c>
      <c r="X9" s="159">
        <v>21.12397</v>
      </c>
      <c r="Y9" s="159">
        <v>19.953720000000001</v>
      </c>
      <c r="Z9" s="159">
        <v>10.1157</v>
      </c>
      <c r="AA9" s="159">
        <v>17.2562</v>
      </c>
      <c r="AB9" s="159">
        <v>39.272730000000003</v>
      </c>
      <c r="AC9" s="159">
        <v>21.024789999999999</v>
      </c>
      <c r="AD9" s="159">
        <v>21.223140000000001</v>
      </c>
      <c r="AE9" s="159">
        <v>45.421489999999999</v>
      </c>
      <c r="AF9" s="159">
        <v>28.760330000000003</v>
      </c>
      <c r="AG9" s="159">
        <v>28.178129999999999</v>
      </c>
      <c r="AH9" s="159">
        <v>29.169810000000002</v>
      </c>
      <c r="AI9" s="10">
        <v>55.361699999999999</v>
      </c>
      <c r="AJ9" s="10">
        <v>26.380500000000001</v>
      </c>
      <c r="AK9" s="10">
        <v>61.69943</v>
      </c>
      <c r="AL9" s="10">
        <v>29.157</v>
      </c>
      <c r="AM9" s="10">
        <v>11.108000000000001</v>
      </c>
      <c r="AN9" s="169"/>
      <c r="AO9" s="169"/>
      <c r="AP9" s="169"/>
      <c r="AQ9" s="169"/>
      <c r="AR9" s="169"/>
      <c r="AS9" s="169"/>
      <c r="AT9" s="169"/>
      <c r="AU9" s="169"/>
      <c r="AV9" s="169"/>
      <c r="AW9" s="169"/>
      <c r="AX9" s="169"/>
      <c r="AY9" s="169"/>
    </row>
    <row r="10" spans="1:54" ht="15" x14ac:dyDescent="0.25">
      <c r="A10" s="234">
        <f>YampaRiverInflow.TotalOutflow!A10</f>
        <v>43313</v>
      </c>
      <c r="B10" s="113"/>
      <c r="C10" s="113"/>
      <c r="D10" s="113">
        <v>52.561</v>
      </c>
      <c r="E10" s="159">
        <v>-20.440944000000002</v>
      </c>
      <c r="F10" s="159">
        <v>26.649618</v>
      </c>
      <c r="G10" s="159">
        <v>-38.384042000000001</v>
      </c>
      <c r="H10" s="159">
        <v>3.944417999999998</v>
      </c>
      <c r="I10" s="159">
        <v>-24.962649999999996</v>
      </c>
      <c r="J10" s="159">
        <v>11.718223999999999</v>
      </c>
      <c r="K10" s="159">
        <v>34.487445999999998</v>
      </c>
      <c r="L10" s="159">
        <v>13.664479999999999</v>
      </c>
      <c r="M10" s="159">
        <v>22.107043999999998</v>
      </c>
      <c r="N10" s="159">
        <v>11.757869999999999</v>
      </c>
      <c r="O10" s="159">
        <v>15.499105999999996</v>
      </c>
      <c r="P10" s="159">
        <v>39.501065999999994</v>
      </c>
      <c r="Q10" s="159">
        <v>-27.720480000000002</v>
      </c>
      <c r="R10" s="159">
        <v>-21.211650000000002</v>
      </c>
      <c r="S10" s="159">
        <v>29.708030000000001</v>
      </c>
      <c r="T10" s="159">
        <v>24.969377999999995</v>
      </c>
      <c r="U10" s="159">
        <v>50.280989999999996</v>
      </c>
      <c r="V10" s="159">
        <v>20.826450000000001</v>
      </c>
      <c r="W10" s="159">
        <v>44.033059999999999</v>
      </c>
      <c r="X10" s="159">
        <v>23.404959999999999</v>
      </c>
      <c r="Y10" s="159">
        <v>52.066120000000005</v>
      </c>
      <c r="Z10" s="159">
        <v>17.851240000000001</v>
      </c>
      <c r="AA10" s="159">
        <v>42.049589999999995</v>
      </c>
      <c r="AB10" s="159">
        <v>50.578510000000001</v>
      </c>
      <c r="AC10" s="159">
        <v>28.36364</v>
      </c>
      <c r="AD10" s="159">
        <v>66.446280000000002</v>
      </c>
      <c r="AE10" s="159">
        <v>91.636359999999996</v>
      </c>
      <c r="AF10" s="159">
        <v>39.272730000000003</v>
      </c>
      <c r="AG10" s="159">
        <v>23.615790000000001</v>
      </c>
      <c r="AH10" s="159">
        <v>91.054990000000004</v>
      </c>
      <c r="AI10" s="10">
        <v>60.915440000000004</v>
      </c>
      <c r="AJ10" s="10">
        <v>68.609250000000003</v>
      </c>
      <c r="AK10" s="10">
        <v>66.855829999999997</v>
      </c>
      <c r="AL10" s="10">
        <v>41.058</v>
      </c>
      <c r="AM10" s="10">
        <v>53.752000000000002</v>
      </c>
      <c r="AN10" s="169"/>
      <c r="AO10" s="169"/>
      <c r="AP10" s="169"/>
      <c r="AQ10" s="169"/>
      <c r="AR10" s="169"/>
      <c r="AS10" s="169"/>
      <c r="AT10" s="169"/>
      <c r="AU10" s="169"/>
      <c r="AV10" s="169"/>
      <c r="AW10" s="169"/>
      <c r="AX10" s="169"/>
      <c r="AY10" s="169"/>
    </row>
    <row r="11" spans="1:54" ht="15" x14ac:dyDescent="0.25">
      <c r="A11" s="234">
        <f>YampaRiverInflow.TotalOutflow!A11</f>
        <v>43344</v>
      </c>
      <c r="B11" s="113"/>
      <c r="C11" s="113"/>
      <c r="D11" s="113">
        <v>45.813000000000002</v>
      </c>
      <c r="E11" s="159">
        <v>-9.8468000000002581E-2</v>
      </c>
      <c r="F11" s="159">
        <v>31.357489999999999</v>
      </c>
      <c r="G11" s="159">
        <v>-20.597570000000001</v>
      </c>
      <c r="H11" s="159">
        <v>32.537457999999994</v>
      </c>
      <c r="I11" s="159">
        <v>1.9679220000000004</v>
      </c>
      <c r="J11" s="159">
        <v>31.598157999999994</v>
      </c>
      <c r="K11" s="159">
        <v>10.762887999999998</v>
      </c>
      <c r="L11" s="159">
        <v>16.83839</v>
      </c>
      <c r="M11" s="159">
        <v>7.3934139999999973</v>
      </c>
      <c r="N11" s="159">
        <v>23.094785999999999</v>
      </c>
      <c r="O11" s="159">
        <v>19.014919999999993</v>
      </c>
      <c r="P11" s="159">
        <v>38.203603999999999</v>
      </c>
      <c r="Q11" s="159">
        <v>-11.380267999999999</v>
      </c>
      <c r="R11" s="159">
        <v>-1.1929920000000003</v>
      </c>
      <c r="S11" s="159">
        <v>14.110747999999997</v>
      </c>
      <c r="T11" s="159">
        <v>20.761236</v>
      </c>
      <c r="U11" s="159">
        <v>59.246279999999999</v>
      </c>
      <c r="V11" s="159">
        <v>36.099170000000001</v>
      </c>
      <c r="W11" s="159">
        <v>49.190080000000002</v>
      </c>
      <c r="X11" s="159">
        <v>39.133879999999998</v>
      </c>
      <c r="Y11" s="159">
        <v>48.456199999999995</v>
      </c>
      <c r="Z11" s="159">
        <v>103.95372</v>
      </c>
      <c r="AA11" s="159">
        <v>34.373550000000002</v>
      </c>
      <c r="AB11" s="159">
        <v>57.381819999999998</v>
      </c>
      <c r="AC11" s="159">
        <v>38.360330000000005</v>
      </c>
      <c r="AD11" s="159">
        <v>50.87603</v>
      </c>
      <c r="AE11" s="159">
        <v>33.83802</v>
      </c>
      <c r="AF11" s="159">
        <v>38.677690000000005</v>
      </c>
      <c r="AG11" s="159">
        <v>28.373090000000001</v>
      </c>
      <c r="AH11" s="159">
        <v>44.259500000000003</v>
      </c>
      <c r="AI11" s="10">
        <v>46.824210000000001</v>
      </c>
      <c r="AJ11" s="10">
        <v>48.000730000000004</v>
      </c>
      <c r="AK11" s="10">
        <v>78.71414</v>
      </c>
      <c r="AL11" s="10">
        <v>38.877000000000002</v>
      </c>
      <c r="AM11" s="10">
        <v>40.661000000000001</v>
      </c>
      <c r="AN11" s="169"/>
      <c r="AO11" s="169"/>
      <c r="AP11" s="169"/>
      <c r="AQ11" s="169"/>
      <c r="AR11" s="169"/>
      <c r="AS11" s="169"/>
      <c r="AT11" s="169"/>
      <c r="AU11" s="169"/>
      <c r="AV11" s="169"/>
      <c r="AW11" s="169"/>
      <c r="AX11" s="169"/>
      <c r="AY11" s="169"/>
    </row>
    <row r="12" spans="1:54" ht="15" x14ac:dyDescent="0.25">
      <c r="A12" s="234">
        <f>YampaRiverInflow.TotalOutflow!A12</f>
        <v>43374</v>
      </c>
      <c r="B12" s="113"/>
      <c r="C12" s="113"/>
      <c r="D12" s="113">
        <v>35.26</v>
      </c>
      <c r="E12" s="159">
        <v>42.068716000000002</v>
      </c>
      <c r="F12" s="159">
        <v>-39.506182000000003</v>
      </c>
      <c r="G12" s="159">
        <v>16.431793999999996</v>
      </c>
      <c r="H12" s="159">
        <v>21.307351999999995</v>
      </c>
      <c r="I12" s="159">
        <v>16.697756000000002</v>
      </c>
      <c r="J12" s="159">
        <v>-7.0713440000000007</v>
      </c>
      <c r="K12" s="159">
        <v>28.546542000000002</v>
      </c>
      <c r="L12" s="159">
        <v>8.8154899999999987</v>
      </c>
      <c r="M12" s="159">
        <v>19.117637999999999</v>
      </c>
      <c r="N12" s="159">
        <v>24.204461999999999</v>
      </c>
      <c r="O12" s="159">
        <v>26.144487999999999</v>
      </c>
      <c r="P12" s="159">
        <v>13.100050000000003</v>
      </c>
      <c r="Q12" s="159">
        <v>20.956235999999997</v>
      </c>
      <c r="R12" s="159">
        <v>15.130805999999998</v>
      </c>
      <c r="S12" s="159">
        <v>30.771339999999995</v>
      </c>
      <c r="T12" s="159">
        <v>32.265374000000001</v>
      </c>
      <c r="U12" s="159">
        <v>36.495870000000004</v>
      </c>
      <c r="V12" s="159">
        <v>22.413220000000003</v>
      </c>
      <c r="W12" s="159">
        <v>37.884300000000003</v>
      </c>
      <c r="X12" s="159">
        <v>47.385120000000001</v>
      </c>
      <c r="Y12" s="159">
        <v>23.34545</v>
      </c>
      <c r="Z12" s="159">
        <v>20.647929999999999</v>
      </c>
      <c r="AA12" s="159">
        <v>30.664459999999998</v>
      </c>
      <c r="AB12" s="159">
        <v>41.077690000000004</v>
      </c>
      <c r="AC12" s="159">
        <v>33.004959999999997</v>
      </c>
      <c r="AD12" s="159">
        <v>69.758679999999998</v>
      </c>
      <c r="AE12" s="159">
        <v>20.90579</v>
      </c>
      <c r="AF12" s="159">
        <v>34.920760000000001</v>
      </c>
      <c r="AG12" s="159">
        <v>24.80264</v>
      </c>
      <c r="AH12" s="159">
        <v>40.688940000000002</v>
      </c>
      <c r="AI12" s="10">
        <v>39.683980000000005</v>
      </c>
      <c r="AJ12" s="10">
        <v>29.514490000000002</v>
      </c>
      <c r="AK12" s="10">
        <v>19.08832</v>
      </c>
      <c r="AL12" s="10">
        <v>42.445999999999998</v>
      </c>
      <c r="AM12" s="10">
        <v>61.646000000000001</v>
      </c>
      <c r="AN12" s="169"/>
      <c r="AO12" s="169"/>
      <c r="AP12" s="169"/>
      <c r="AQ12" s="169"/>
      <c r="AR12" s="169"/>
      <c r="AS12" s="169"/>
      <c r="AT12" s="169"/>
      <c r="AU12" s="169"/>
      <c r="AV12" s="169"/>
      <c r="AW12" s="169"/>
      <c r="AX12" s="169"/>
      <c r="AY12" s="169"/>
    </row>
    <row r="13" spans="1:54" ht="15" x14ac:dyDescent="0.25">
      <c r="A13" s="234">
        <f>YampaRiverInflow.TotalOutflow!A13</f>
        <v>43405</v>
      </c>
      <c r="B13" s="113"/>
      <c r="C13" s="113"/>
      <c r="D13" s="113">
        <v>27.667999999999999</v>
      </c>
      <c r="E13" s="159">
        <v>-3.1421840000000012</v>
      </c>
      <c r="F13" s="159">
        <v>-44.165469999999999</v>
      </c>
      <c r="G13" s="159">
        <v>8.787177999999999</v>
      </c>
      <c r="H13" s="159">
        <v>-7.608582000000002</v>
      </c>
      <c r="I13" s="159">
        <v>19.452354</v>
      </c>
      <c r="J13" s="159">
        <v>-15.148112000000001</v>
      </c>
      <c r="K13" s="159">
        <v>43.240480000000012</v>
      </c>
      <c r="L13" s="159">
        <v>18.699883999999997</v>
      </c>
      <c r="M13" s="159">
        <v>25.747958000000004</v>
      </c>
      <c r="N13" s="159">
        <v>19.504985999999999</v>
      </c>
      <c r="O13" s="159">
        <v>17.401791999999997</v>
      </c>
      <c r="P13" s="159">
        <v>8.7164979999999979</v>
      </c>
      <c r="Q13" s="159">
        <v>0.5832239999999983</v>
      </c>
      <c r="R13" s="159">
        <v>10.286626</v>
      </c>
      <c r="S13" s="159">
        <v>27.420535999999998</v>
      </c>
      <c r="T13" s="159">
        <v>15.614009999999999</v>
      </c>
      <c r="U13" s="159">
        <v>24.595040000000001</v>
      </c>
      <c r="V13" s="159">
        <v>18.446279999999998</v>
      </c>
      <c r="W13" s="159">
        <v>36.495870000000004</v>
      </c>
      <c r="X13" s="159">
        <v>27.966939999999997</v>
      </c>
      <c r="Y13" s="159">
        <v>25.487599999999997</v>
      </c>
      <c r="Z13" s="159">
        <v>23.10744</v>
      </c>
      <c r="AA13" s="159">
        <v>22.472729999999999</v>
      </c>
      <c r="AB13" s="159">
        <v>33.719010000000004</v>
      </c>
      <c r="AC13" s="159">
        <v>27.609919999999999</v>
      </c>
      <c r="AD13" s="159">
        <v>16.066120000000002</v>
      </c>
      <c r="AE13" s="159">
        <v>25.54711</v>
      </c>
      <c r="AF13" s="159">
        <v>41.959690000000002</v>
      </c>
      <c r="AG13" s="159">
        <v>23.019279999999998</v>
      </c>
      <c r="AH13" s="159">
        <v>14.411950000000001</v>
      </c>
      <c r="AI13" s="10">
        <v>36.115349999999999</v>
      </c>
      <c r="AJ13" s="10">
        <v>28.582279999999997</v>
      </c>
      <c r="AK13" s="10">
        <v>27.818810000000003</v>
      </c>
      <c r="AL13" s="10">
        <v>24.693999999999999</v>
      </c>
      <c r="AM13" s="10">
        <v>34.908999999999999</v>
      </c>
      <c r="AN13" s="169"/>
      <c r="AO13" s="169"/>
      <c r="AP13" s="169"/>
      <c r="AQ13" s="169"/>
      <c r="AR13" s="169"/>
      <c r="AS13" s="169"/>
      <c r="AT13" s="169"/>
      <c r="AU13" s="169"/>
      <c r="AV13" s="169"/>
      <c r="AW13" s="169"/>
      <c r="AX13" s="169"/>
      <c r="AY13" s="169"/>
    </row>
    <row r="14" spans="1:54" ht="15" x14ac:dyDescent="0.25">
      <c r="A14" s="234">
        <f>YampaRiverInflow.TotalOutflow!A14</f>
        <v>43435</v>
      </c>
      <c r="B14" s="113"/>
      <c r="C14" s="113"/>
      <c r="D14" s="113">
        <v>28.876999999999999</v>
      </c>
      <c r="E14" s="159">
        <v>28.144819999999999</v>
      </c>
      <c r="F14" s="159">
        <v>-12.281395999999999</v>
      </c>
      <c r="G14" s="159">
        <v>17.994698</v>
      </c>
      <c r="H14" s="159">
        <v>6.4737880000000008</v>
      </c>
      <c r="I14" s="159">
        <v>17.151738000000002</v>
      </c>
      <c r="J14" s="159">
        <v>-3.7310040000000027</v>
      </c>
      <c r="K14" s="159">
        <v>24.599475999999996</v>
      </c>
      <c r="L14" s="159">
        <v>10.79776</v>
      </c>
      <c r="M14" s="159">
        <v>21.106362000000001</v>
      </c>
      <c r="N14" s="159">
        <v>13.440643999999999</v>
      </c>
      <c r="O14" s="159">
        <v>8.550276000000002</v>
      </c>
      <c r="P14" s="159">
        <v>2.8164899999999982</v>
      </c>
      <c r="Q14" s="159">
        <v>-7.4748359999999989</v>
      </c>
      <c r="R14" s="159">
        <v>0.47278999999999721</v>
      </c>
      <c r="S14" s="159">
        <v>43.942076</v>
      </c>
      <c r="T14" s="159">
        <v>0.91163000000000016</v>
      </c>
      <c r="U14" s="159">
        <v>15.07438</v>
      </c>
      <c r="V14" s="159">
        <v>12.69421</v>
      </c>
      <c r="W14" s="159">
        <v>35.305790000000002</v>
      </c>
      <c r="X14" s="159">
        <v>29.355370000000001</v>
      </c>
      <c r="Y14" s="159">
        <v>13.4876</v>
      </c>
      <c r="Z14" s="159">
        <v>18.723970000000001</v>
      </c>
      <c r="AA14" s="159">
        <v>15.471069999999999</v>
      </c>
      <c r="AB14" s="159">
        <v>21.302479999999999</v>
      </c>
      <c r="AC14" s="159">
        <v>11.80165</v>
      </c>
      <c r="AD14" s="159">
        <v>23.801650000000002</v>
      </c>
      <c r="AE14" s="159">
        <v>57.520660000000007</v>
      </c>
      <c r="AF14" s="159">
        <v>24.012180000000001</v>
      </c>
      <c r="AG14" s="159">
        <v>19.451400000000003</v>
      </c>
      <c r="AH14" s="159">
        <v>33.930260000000004</v>
      </c>
      <c r="AI14" s="10">
        <v>52.778529999999996</v>
      </c>
      <c r="AJ14" s="10">
        <v>24.09948</v>
      </c>
      <c r="AK14" s="10">
        <v>25.37764</v>
      </c>
      <c r="AL14" s="10">
        <v>31.655999999999999</v>
      </c>
      <c r="AM14" s="10">
        <v>27.768999999999998</v>
      </c>
      <c r="AN14" s="169"/>
      <c r="AO14" s="169"/>
      <c r="AP14" s="169"/>
      <c r="AQ14" s="169"/>
      <c r="AR14" s="169"/>
      <c r="AS14" s="169"/>
      <c r="AT14" s="169"/>
      <c r="AU14" s="169"/>
      <c r="AV14" s="169"/>
      <c r="AW14" s="169"/>
      <c r="AX14" s="169"/>
      <c r="AY14" s="169"/>
    </row>
    <row r="15" spans="1:54" ht="15" x14ac:dyDescent="0.25">
      <c r="A15" s="234">
        <f>YampaRiverInflow.TotalOutflow!A15</f>
        <v>43466</v>
      </c>
      <c r="B15" s="113"/>
      <c r="C15" s="113"/>
      <c r="D15" s="113">
        <v>33.642000000000003</v>
      </c>
      <c r="E15" s="159">
        <v>15.72175</v>
      </c>
      <c r="F15" s="159">
        <v>-20.231422000000002</v>
      </c>
      <c r="G15" s="159">
        <v>12.730970000000001</v>
      </c>
      <c r="H15" s="159">
        <v>18.789630000000002</v>
      </c>
      <c r="I15" s="159">
        <v>30.509731999999996</v>
      </c>
      <c r="J15" s="159">
        <v>-8.285995999999999</v>
      </c>
      <c r="K15" s="159">
        <v>20.149591999999998</v>
      </c>
      <c r="L15" s="159">
        <v>-5.4165640000000019</v>
      </c>
      <c r="M15" s="159">
        <v>2.3691460000000006</v>
      </c>
      <c r="N15" s="159">
        <v>29.694473999999996</v>
      </c>
      <c r="O15" s="159">
        <v>-0.27552200000000449</v>
      </c>
      <c r="P15" s="159">
        <v>186.90553400000005</v>
      </c>
      <c r="Q15" s="159">
        <v>-19.518785999999999</v>
      </c>
      <c r="R15" s="159">
        <v>-12.115812000000005</v>
      </c>
      <c r="S15" s="159">
        <v>25.210727999999996</v>
      </c>
      <c r="T15" s="159">
        <v>1.2586619999999984</v>
      </c>
      <c r="U15" s="159">
        <v>21.421490000000002</v>
      </c>
      <c r="V15" s="159">
        <v>24.198349999999998</v>
      </c>
      <c r="W15" s="159">
        <v>42.049589999999995</v>
      </c>
      <c r="X15" s="159">
        <v>21.61983</v>
      </c>
      <c r="Y15" s="159">
        <v>18.446279999999998</v>
      </c>
      <c r="Z15" s="159">
        <v>23.206610000000001</v>
      </c>
      <c r="AA15" s="159">
        <v>20.033060000000003</v>
      </c>
      <c r="AB15" s="159">
        <v>101.09752</v>
      </c>
      <c r="AC15" s="159">
        <v>22.61157</v>
      </c>
      <c r="AD15" s="159">
        <v>23.206610000000001</v>
      </c>
      <c r="AE15" s="159">
        <v>42.247930000000004</v>
      </c>
      <c r="AF15" s="159">
        <v>34.128279999999997</v>
      </c>
      <c r="AG15" s="159">
        <v>41.270440000000001</v>
      </c>
      <c r="AH15" s="159">
        <v>24.80875</v>
      </c>
      <c r="AI15" s="10">
        <v>40.066650000000003</v>
      </c>
      <c r="AJ15" s="10">
        <v>37.896529999999998</v>
      </c>
      <c r="AK15" s="10">
        <v>23.007999999999999</v>
      </c>
      <c r="AL15" s="10">
        <v>30.744</v>
      </c>
      <c r="AM15" s="10">
        <v>-35.333798000000002</v>
      </c>
      <c r="AN15" s="169"/>
      <c r="AO15" s="169"/>
      <c r="AP15" s="169"/>
      <c r="AQ15" s="169"/>
      <c r="AR15" s="169"/>
      <c r="AS15" s="169"/>
      <c r="AT15" s="169"/>
      <c r="AU15" s="169"/>
      <c r="AV15" s="169"/>
      <c r="AW15" s="169"/>
      <c r="AX15" s="169"/>
      <c r="AY15" s="169"/>
    </row>
    <row r="16" spans="1:54" ht="15" x14ac:dyDescent="0.25">
      <c r="A16" s="234">
        <f>YampaRiverInflow.TotalOutflow!A16</f>
        <v>43497</v>
      </c>
      <c r="B16" s="113"/>
      <c r="C16" s="113"/>
      <c r="D16" s="113">
        <v>34.201000000000001</v>
      </c>
      <c r="E16" s="159">
        <v>36.358820000000009</v>
      </c>
      <c r="F16" s="159">
        <v>10.028786</v>
      </c>
      <c r="G16" s="159">
        <v>8.8950399999999981</v>
      </c>
      <c r="H16" s="159">
        <v>5.2061219999999997</v>
      </c>
      <c r="I16" s="159">
        <v>31.654194000000004</v>
      </c>
      <c r="J16" s="159">
        <v>-5.5484540000000049</v>
      </c>
      <c r="K16" s="159">
        <v>24.816616000000003</v>
      </c>
      <c r="L16" s="159">
        <v>5.5362879999999972</v>
      </c>
      <c r="M16" s="159">
        <v>2.4326280000000007</v>
      </c>
      <c r="N16" s="159">
        <v>18.913243999999999</v>
      </c>
      <c r="O16" s="159">
        <v>6.7548980000000007</v>
      </c>
      <c r="P16" s="159">
        <v>84.936341999999996</v>
      </c>
      <c r="Q16" s="159">
        <v>-9.9785020000000024</v>
      </c>
      <c r="R16" s="159">
        <v>38.271997999999996</v>
      </c>
      <c r="S16" s="159">
        <v>12.276371999999997</v>
      </c>
      <c r="T16" s="159">
        <v>23.60331</v>
      </c>
      <c r="U16" s="159">
        <v>17.2562</v>
      </c>
      <c r="V16" s="159">
        <v>16.066120000000002</v>
      </c>
      <c r="W16" s="159">
        <v>48.99174</v>
      </c>
      <c r="X16" s="159">
        <v>36.297519999999999</v>
      </c>
      <c r="Y16" s="159">
        <v>25.745450000000002</v>
      </c>
      <c r="Z16" s="159">
        <v>24.39669</v>
      </c>
      <c r="AA16" s="159">
        <v>35.66281</v>
      </c>
      <c r="AB16" s="159">
        <v>125.57355</v>
      </c>
      <c r="AC16" s="159">
        <v>20.429749999999999</v>
      </c>
      <c r="AD16" s="159">
        <v>29.355370000000001</v>
      </c>
      <c r="AE16" s="159">
        <v>90.644630000000006</v>
      </c>
      <c r="AF16" s="159">
        <v>38.488480000000003</v>
      </c>
      <c r="AG16" s="159">
        <v>35.176900000000003</v>
      </c>
      <c r="AH16" s="159">
        <v>33.337230000000005</v>
      </c>
      <c r="AI16" s="10">
        <v>18.843250000000001</v>
      </c>
      <c r="AJ16" s="10">
        <v>38.885280000000002</v>
      </c>
      <c r="AK16" s="10">
        <v>32.448999999999998</v>
      </c>
      <c r="AL16" s="10">
        <v>39.451000000000001</v>
      </c>
      <c r="AM16" s="10">
        <v>-35.678773999999997</v>
      </c>
      <c r="AN16" s="169"/>
      <c r="AO16" s="169"/>
      <c r="AP16" s="169"/>
      <c r="AQ16" s="169"/>
      <c r="AR16" s="169"/>
      <c r="AS16" s="169"/>
      <c r="AT16" s="169"/>
      <c r="AU16" s="169"/>
      <c r="AV16" s="169"/>
      <c r="AW16" s="169"/>
      <c r="AX16" s="169"/>
      <c r="AY16" s="169"/>
    </row>
    <row r="17" spans="1:51" ht="15" x14ac:dyDescent="0.25">
      <c r="A17" s="234">
        <f>YampaRiverInflow.TotalOutflow!A17</f>
        <v>43525</v>
      </c>
      <c r="B17" s="113"/>
      <c r="C17" s="113"/>
      <c r="D17" s="113">
        <v>38.061</v>
      </c>
      <c r="E17" s="159">
        <v>53.899988000000008</v>
      </c>
      <c r="F17" s="159">
        <v>48.854016000000001</v>
      </c>
      <c r="G17" s="159">
        <v>11.592746</v>
      </c>
      <c r="H17" s="159">
        <v>65.656910000000011</v>
      </c>
      <c r="I17" s="159">
        <v>40.183028000000007</v>
      </c>
      <c r="J17" s="159">
        <v>-5.9533360000000002</v>
      </c>
      <c r="K17" s="159">
        <v>30.160971999999997</v>
      </c>
      <c r="L17" s="159">
        <v>24.693387999999999</v>
      </c>
      <c r="M17" s="159">
        <v>25.745329999999996</v>
      </c>
      <c r="N17" s="159">
        <v>38.052266000000003</v>
      </c>
      <c r="O17" s="159">
        <v>23.650429999999993</v>
      </c>
      <c r="P17" s="159">
        <v>32.974309999999996</v>
      </c>
      <c r="Q17" s="159">
        <v>19.143381999999999</v>
      </c>
      <c r="R17" s="159">
        <v>66.414287999999985</v>
      </c>
      <c r="S17" s="159">
        <v>7.6466900000000004</v>
      </c>
      <c r="T17" s="159">
        <v>63.272730000000003</v>
      </c>
      <c r="U17" s="159">
        <v>48.99174</v>
      </c>
      <c r="V17" s="159">
        <v>19.834709999999998</v>
      </c>
      <c r="W17" s="159">
        <v>54.009920000000001</v>
      </c>
      <c r="X17" s="159">
        <v>55.160330000000002</v>
      </c>
      <c r="Y17" s="159">
        <v>23.22645</v>
      </c>
      <c r="Z17" s="159">
        <v>42.842980000000004</v>
      </c>
      <c r="AA17" s="159">
        <v>27.59008</v>
      </c>
      <c r="AB17" s="159">
        <v>69.104129999999998</v>
      </c>
      <c r="AC17" s="159">
        <v>49.190080000000002</v>
      </c>
      <c r="AD17" s="159">
        <v>44.628099999999996</v>
      </c>
      <c r="AE17" s="159">
        <v>82.373550000000009</v>
      </c>
      <c r="AF17" s="159">
        <v>74.052929999999989</v>
      </c>
      <c r="AG17" s="159">
        <v>59.414720000000003</v>
      </c>
      <c r="AH17" s="159">
        <v>42.4617</v>
      </c>
      <c r="AI17" s="10">
        <v>22.215199999999999</v>
      </c>
      <c r="AJ17" s="10">
        <v>58.779769999999999</v>
      </c>
      <c r="AK17" s="10">
        <v>31.516999999999999</v>
      </c>
      <c r="AL17" s="10">
        <v>41.177</v>
      </c>
      <c r="AM17" s="10">
        <v>1.4208999999999996</v>
      </c>
      <c r="AN17" s="169"/>
      <c r="AO17" s="169"/>
      <c r="AP17" s="169"/>
      <c r="AQ17" s="169"/>
      <c r="AR17" s="169"/>
      <c r="AS17" s="169"/>
      <c r="AT17" s="169"/>
      <c r="AU17" s="169"/>
      <c r="AV17" s="169"/>
      <c r="AW17" s="169"/>
      <c r="AX17" s="169"/>
      <c r="AY17" s="169"/>
    </row>
    <row r="18" spans="1:51" ht="15" x14ac:dyDescent="0.25">
      <c r="A18" s="234">
        <f>YampaRiverInflow.TotalOutflow!A18</f>
        <v>43556</v>
      </c>
      <c r="B18" s="113"/>
      <c r="C18" s="113"/>
      <c r="D18" s="113">
        <v>24.76</v>
      </c>
      <c r="E18" s="159">
        <v>30.190056000000002</v>
      </c>
      <c r="F18" s="159">
        <v>8.4134259999999994</v>
      </c>
      <c r="G18" s="159">
        <v>6.4895579999999971</v>
      </c>
      <c r="H18" s="159">
        <v>-2.1714279999999997</v>
      </c>
      <c r="I18" s="159">
        <v>27.235071999999999</v>
      </c>
      <c r="J18" s="159">
        <v>10.299308000000002</v>
      </c>
      <c r="K18" s="159">
        <v>34.961232000000003</v>
      </c>
      <c r="L18" s="159">
        <v>19.407409999999999</v>
      </c>
      <c r="M18" s="159">
        <v>3.8830659999999999</v>
      </c>
      <c r="N18" s="159">
        <v>42.054233999999994</v>
      </c>
      <c r="O18" s="159">
        <v>40.374699999999997</v>
      </c>
      <c r="P18" s="159">
        <v>1.4423439999999974</v>
      </c>
      <c r="Q18" s="159">
        <v>-2.1086160000000009</v>
      </c>
      <c r="R18" s="159">
        <v>-25.961648</v>
      </c>
      <c r="S18" s="159">
        <v>3.7385600000000014</v>
      </c>
      <c r="T18" s="159">
        <v>29.157019999999999</v>
      </c>
      <c r="U18" s="159">
        <v>70.294210000000007</v>
      </c>
      <c r="V18" s="159">
        <v>23.60331</v>
      </c>
      <c r="W18" s="159">
        <v>16.8</v>
      </c>
      <c r="X18" s="159">
        <v>35.028100000000002</v>
      </c>
      <c r="Y18" s="159">
        <v>13.62645</v>
      </c>
      <c r="Z18" s="159">
        <v>32.747109999999999</v>
      </c>
      <c r="AA18" s="159">
        <v>39.133879999999998</v>
      </c>
      <c r="AB18" s="159">
        <v>90.902479999999997</v>
      </c>
      <c r="AC18" s="159">
        <v>33.758679999999998</v>
      </c>
      <c r="AD18" s="159">
        <v>33.699169999999995</v>
      </c>
      <c r="AE18" s="159">
        <v>29.54543</v>
      </c>
      <c r="AF18" s="159">
        <v>43.090540000000004</v>
      </c>
      <c r="AG18" s="159">
        <v>88.711330000000004</v>
      </c>
      <c r="AH18" s="159">
        <v>45.237490000000001</v>
      </c>
      <c r="AI18" s="10">
        <v>17.018439999999998</v>
      </c>
      <c r="AJ18" s="10">
        <v>26.507580000000001</v>
      </c>
      <c r="AK18" s="10">
        <v>22.988</v>
      </c>
      <c r="AL18" s="10">
        <v>25.349</v>
      </c>
      <c r="AM18" s="10">
        <v>1.8474620000000004</v>
      </c>
      <c r="AN18" s="169"/>
      <c r="AO18" s="169"/>
      <c r="AP18" s="169"/>
      <c r="AQ18" s="169"/>
      <c r="AR18" s="169"/>
      <c r="AS18" s="169"/>
      <c r="AT18" s="169"/>
      <c r="AU18" s="169"/>
      <c r="AV18" s="169"/>
      <c r="AW18" s="169"/>
      <c r="AX18" s="169"/>
      <c r="AY18" s="169"/>
    </row>
    <row r="19" spans="1:51" ht="15" x14ac:dyDescent="0.25">
      <c r="A19" s="234">
        <f>YampaRiverInflow.TotalOutflow!A19</f>
        <v>43586</v>
      </c>
      <c r="B19" s="113"/>
      <c r="C19" s="113"/>
      <c r="D19" s="113">
        <v>26.831</v>
      </c>
      <c r="E19" s="159">
        <v>8.2502020000000016</v>
      </c>
      <c r="F19" s="159">
        <v>11.781169999999998</v>
      </c>
      <c r="G19" s="159">
        <v>-43.34975</v>
      </c>
      <c r="H19" s="159">
        <v>-34.957054000000007</v>
      </c>
      <c r="I19" s="159">
        <v>13.998616</v>
      </c>
      <c r="J19" s="159">
        <v>14.146305999999999</v>
      </c>
      <c r="K19" s="159">
        <v>11.701313999999998</v>
      </c>
      <c r="L19" s="159">
        <v>20.844270000000002</v>
      </c>
      <c r="M19" s="159">
        <v>18.919815999999997</v>
      </c>
      <c r="N19" s="159">
        <v>24.792201999999996</v>
      </c>
      <c r="O19" s="159">
        <v>21.936144000000002</v>
      </c>
      <c r="P19" s="159">
        <v>0.4265279999999948</v>
      </c>
      <c r="Q19" s="159">
        <v>-5.1470199999999995</v>
      </c>
      <c r="R19" s="159">
        <v>-26.100434000000003</v>
      </c>
      <c r="S19" s="159">
        <v>7.8517019999999995</v>
      </c>
      <c r="T19" s="159">
        <v>15.471069999999999</v>
      </c>
      <c r="U19" s="159">
        <v>41.137190000000004</v>
      </c>
      <c r="V19" s="159">
        <v>13.289260000000001</v>
      </c>
      <c r="W19" s="159">
        <v>27.570250000000001</v>
      </c>
      <c r="X19" s="159">
        <v>34.690910000000002</v>
      </c>
      <c r="Y19" s="159">
        <v>21.163640000000001</v>
      </c>
      <c r="Z19" s="159">
        <v>23.543800000000001</v>
      </c>
      <c r="AA19" s="159">
        <v>34.333880000000001</v>
      </c>
      <c r="AB19" s="159">
        <v>67.140500000000003</v>
      </c>
      <c r="AC19" s="159">
        <v>34.274380000000001</v>
      </c>
      <c r="AD19" s="159">
        <v>36.813220000000001</v>
      </c>
      <c r="AE19" s="159">
        <v>20.429749999999999</v>
      </c>
      <c r="AF19" s="159">
        <v>51.182790000000004</v>
      </c>
      <c r="AG19" s="159">
        <v>36.148009999999999</v>
      </c>
      <c r="AH19" s="159">
        <v>35.125309999999999</v>
      </c>
      <c r="AI19" s="10">
        <v>18.545770000000001</v>
      </c>
      <c r="AJ19" s="10">
        <v>27.262090000000001</v>
      </c>
      <c r="AK19" s="10">
        <v>27.253</v>
      </c>
      <c r="AL19" s="10">
        <v>28.957999999999998</v>
      </c>
      <c r="AM19" s="10">
        <v>-17.974883999999999</v>
      </c>
      <c r="AN19" s="169"/>
      <c r="AO19" s="169"/>
      <c r="AP19" s="169"/>
      <c r="AQ19" s="169"/>
      <c r="AR19" s="169"/>
      <c r="AS19" s="169"/>
      <c r="AT19" s="169"/>
      <c r="AU19" s="169"/>
      <c r="AV19" s="169"/>
      <c r="AW19" s="169"/>
      <c r="AX19" s="169"/>
      <c r="AY19" s="169"/>
    </row>
    <row r="20" spans="1:51" ht="15" x14ac:dyDescent="0.25">
      <c r="A20" s="234">
        <f>YampaRiverInflow.TotalOutflow!A20</f>
        <v>43617</v>
      </c>
      <c r="B20" s="113"/>
      <c r="C20" s="113"/>
      <c r="D20" s="113">
        <v>25.632999999999999</v>
      </c>
      <c r="E20" s="159">
        <v>9.8336339999999982</v>
      </c>
      <c r="F20" s="159">
        <v>15.799028</v>
      </c>
      <c r="G20" s="159">
        <v>-26.687349999999999</v>
      </c>
      <c r="H20" s="159">
        <v>-25.920556000000005</v>
      </c>
      <c r="I20" s="159">
        <v>4.8367579999999997</v>
      </c>
      <c r="J20" s="159">
        <v>17.069787999999999</v>
      </c>
      <c r="K20" s="159">
        <v>14.981504000000001</v>
      </c>
      <c r="L20" s="159">
        <v>10.917309999999999</v>
      </c>
      <c r="M20" s="159">
        <v>17.894643999999996</v>
      </c>
      <c r="N20" s="159">
        <v>3.4932539999999972</v>
      </c>
      <c r="O20" s="159">
        <v>8.3392299999999988</v>
      </c>
      <c r="P20" s="159">
        <v>12.800060000000002</v>
      </c>
      <c r="Q20" s="159">
        <v>0.96758200000000005</v>
      </c>
      <c r="R20" s="159">
        <v>22.234369999999995</v>
      </c>
      <c r="S20" s="159">
        <v>-1.326284</v>
      </c>
      <c r="T20" s="159">
        <v>31.73554</v>
      </c>
      <c r="U20" s="159">
        <v>15.272729999999999</v>
      </c>
      <c r="V20" s="159">
        <v>13.68595</v>
      </c>
      <c r="W20" s="159">
        <v>32.07273</v>
      </c>
      <c r="X20" s="159">
        <v>48.238019999999999</v>
      </c>
      <c r="Y20" s="159">
        <v>6.5057900000000002</v>
      </c>
      <c r="Z20" s="159">
        <v>14.280989999999999</v>
      </c>
      <c r="AA20" s="159">
        <v>20.826450000000001</v>
      </c>
      <c r="AB20" s="159">
        <v>11.9405</v>
      </c>
      <c r="AC20" s="159">
        <v>14.67769</v>
      </c>
      <c r="AD20" s="159">
        <v>31.73554</v>
      </c>
      <c r="AE20" s="159">
        <v>13.4876</v>
      </c>
      <c r="AF20" s="159">
        <v>35.553789999999999</v>
      </c>
      <c r="AG20" s="159">
        <v>23.751339999999999</v>
      </c>
      <c r="AH20" s="159">
        <v>47.228079999999999</v>
      </c>
      <c r="AI20" s="10">
        <v>22.73095</v>
      </c>
      <c r="AJ20" s="10">
        <v>25.202210000000001</v>
      </c>
      <c r="AK20" s="10">
        <v>26.082999999999998</v>
      </c>
      <c r="AL20" s="10">
        <v>16.065999999999999</v>
      </c>
      <c r="AM20" s="10">
        <v>-10.634887999999998</v>
      </c>
      <c r="AN20" s="169"/>
      <c r="AO20" s="169"/>
      <c r="AP20" s="169"/>
      <c r="AQ20" s="169"/>
      <c r="AR20" s="169"/>
      <c r="AS20" s="169"/>
      <c r="AT20" s="169"/>
      <c r="AU20" s="169"/>
      <c r="AV20" s="169"/>
      <c r="AW20" s="169"/>
      <c r="AX20" s="169"/>
      <c r="AY20" s="169"/>
    </row>
    <row r="21" spans="1:51" ht="15" x14ac:dyDescent="0.25">
      <c r="A21" s="234">
        <f>YampaRiverInflow.TotalOutflow!A21</f>
        <v>43647</v>
      </c>
      <c r="B21" s="113"/>
      <c r="C21" s="113"/>
      <c r="D21" s="113">
        <v>35.387999999999998</v>
      </c>
      <c r="E21" s="159">
        <v>16.804354</v>
      </c>
      <c r="F21" s="159">
        <v>5.1790399999999934</v>
      </c>
      <c r="G21" s="159">
        <v>-76.626987999999997</v>
      </c>
      <c r="H21" s="159">
        <v>-25.963596000000003</v>
      </c>
      <c r="I21" s="159">
        <v>-1.3454359999999996</v>
      </c>
      <c r="J21" s="159">
        <v>23.854377999999997</v>
      </c>
      <c r="K21" s="159">
        <v>10.43751</v>
      </c>
      <c r="L21" s="159">
        <v>0.31987999999999739</v>
      </c>
      <c r="M21" s="159">
        <v>-2.3304560000000003</v>
      </c>
      <c r="N21" s="159">
        <v>-0.36195600000000061</v>
      </c>
      <c r="O21" s="159">
        <v>14.518595999999995</v>
      </c>
      <c r="P21" s="159">
        <v>-5.2774500000000009</v>
      </c>
      <c r="Q21" s="159">
        <v>-9.5112659999999991</v>
      </c>
      <c r="R21" s="159">
        <v>30.567533999999998</v>
      </c>
      <c r="S21" s="159">
        <v>7.7770319999999957</v>
      </c>
      <c r="T21" s="159">
        <v>31.933880000000002</v>
      </c>
      <c r="U21" s="159">
        <v>33.12397</v>
      </c>
      <c r="V21" s="159">
        <v>30.347110000000001</v>
      </c>
      <c r="W21" s="159">
        <v>21.12397</v>
      </c>
      <c r="X21" s="159">
        <v>19.953720000000001</v>
      </c>
      <c r="Y21" s="159">
        <v>10.1157</v>
      </c>
      <c r="Z21" s="159">
        <v>17.2562</v>
      </c>
      <c r="AA21" s="159">
        <v>39.272730000000003</v>
      </c>
      <c r="AB21" s="159">
        <v>21.024789999999999</v>
      </c>
      <c r="AC21" s="159">
        <v>21.223140000000001</v>
      </c>
      <c r="AD21" s="159">
        <v>45.421489999999999</v>
      </c>
      <c r="AE21" s="159">
        <v>28.760330000000003</v>
      </c>
      <c r="AF21" s="159">
        <v>28.178129999999999</v>
      </c>
      <c r="AG21" s="159">
        <v>29.169810000000002</v>
      </c>
      <c r="AH21" s="159">
        <v>55.361699999999999</v>
      </c>
      <c r="AI21" s="10">
        <v>26.380500000000001</v>
      </c>
      <c r="AJ21" s="10">
        <v>61.69943</v>
      </c>
      <c r="AK21" s="10">
        <v>29.157</v>
      </c>
      <c r="AL21" s="10">
        <v>11.108000000000001</v>
      </c>
      <c r="AM21" s="10">
        <v>-4.7430320000000004</v>
      </c>
      <c r="AN21" s="169"/>
      <c r="AO21" s="169"/>
      <c r="AP21" s="169"/>
      <c r="AQ21" s="169"/>
      <c r="AR21" s="169"/>
      <c r="AS21" s="169"/>
      <c r="AT21" s="169"/>
      <c r="AU21" s="169"/>
      <c r="AV21" s="169"/>
      <c r="AW21" s="169"/>
      <c r="AX21" s="169"/>
      <c r="AY21" s="169"/>
    </row>
    <row r="22" spans="1:51" ht="15" x14ac:dyDescent="0.25">
      <c r="A22" s="234">
        <f>YampaRiverInflow.TotalOutflow!A22</f>
        <v>43678</v>
      </c>
      <c r="B22" s="113"/>
      <c r="C22" s="113"/>
      <c r="D22" s="113">
        <v>52.561</v>
      </c>
      <c r="E22" s="159">
        <v>26.649618</v>
      </c>
      <c r="F22" s="159">
        <v>-38.384042000000001</v>
      </c>
      <c r="G22" s="159">
        <v>3.944417999999998</v>
      </c>
      <c r="H22" s="159">
        <v>-24.962649999999996</v>
      </c>
      <c r="I22" s="159">
        <v>11.718223999999999</v>
      </c>
      <c r="J22" s="159">
        <v>34.487445999999998</v>
      </c>
      <c r="K22" s="159">
        <v>13.664479999999999</v>
      </c>
      <c r="L22" s="159">
        <v>22.107043999999998</v>
      </c>
      <c r="M22" s="159">
        <v>11.757869999999999</v>
      </c>
      <c r="N22" s="159">
        <v>15.499105999999996</v>
      </c>
      <c r="O22" s="159">
        <v>39.501065999999994</v>
      </c>
      <c r="P22" s="159">
        <v>-27.720480000000002</v>
      </c>
      <c r="Q22" s="159">
        <v>-21.211650000000002</v>
      </c>
      <c r="R22" s="159">
        <v>29.708030000000001</v>
      </c>
      <c r="S22" s="159">
        <v>24.969377999999995</v>
      </c>
      <c r="T22" s="159">
        <v>50.280989999999996</v>
      </c>
      <c r="U22" s="159">
        <v>20.826450000000001</v>
      </c>
      <c r="V22" s="159">
        <v>44.033059999999999</v>
      </c>
      <c r="W22" s="159">
        <v>23.404959999999999</v>
      </c>
      <c r="X22" s="159">
        <v>52.066120000000005</v>
      </c>
      <c r="Y22" s="159">
        <v>17.851240000000001</v>
      </c>
      <c r="Z22" s="159">
        <v>42.049589999999995</v>
      </c>
      <c r="AA22" s="159">
        <v>50.578510000000001</v>
      </c>
      <c r="AB22" s="159">
        <v>28.36364</v>
      </c>
      <c r="AC22" s="159">
        <v>66.446280000000002</v>
      </c>
      <c r="AD22" s="159">
        <v>91.636359999999996</v>
      </c>
      <c r="AE22" s="159">
        <v>39.272730000000003</v>
      </c>
      <c r="AF22" s="159">
        <v>23.615790000000001</v>
      </c>
      <c r="AG22" s="159">
        <v>91.054990000000004</v>
      </c>
      <c r="AH22" s="159">
        <v>60.915440000000004</v>
      </c>
      <c r="AI22" s="10">
        <v>68.609250000000003</v>
      </c>
      <c r="AJ22" s="10">
        <v>66.855829999999997</v>
      </c>
      <c r="AK22" s="10">
        <v>41.058</v>
      </c>
      <c r="AL22" s="10">
        <v>53.752000000000002</v>
      </c>
      <c r="AM22" s="10">
        <v>-20.440944000000002</v>
      </c>
      <c r="AN22" s="169"/>
      <c r="AO22" s="169"/>
      <c r="AP22" s="169"/>
      <c r="AQ22" s="169"/>
      <c r="AR22" s="169"/>
      <c r="AS22" s="169"/>
      <c r="AT22" s="169"/>
      <c r="AU22" s="169"/>
      <c r="AV22" s="169"/>
      <c r="AW22" s="169"/>
      <c r="AX22" s="169"/>
      <c r="AY22" s="169"/>
    </row>
    <row r="23" spans="1:51" ht="15" x14ac:dyDescent="0.25">
      <c r="A23" s="234">
        <f>YampaRiverInflow.TotalOutflow!A23</f>
        <v>43709</v>
      </c>
      <c r="B23" s="113"/>
      <c r="C23" s="113"/>
      <c r="D23" s="113">
        <v>45.813000000000002</v>
      </c>
      <c r="E23" s="159">
        <v>31.357489999999999</v>
      </c>
      <c r="F23" s="159">
        <v>-20.597570000000001</v>
      </c>
      <c r="G23" s="159">
        <v>32.537457999999994</v>
      </c>
      <c r="H23" s="159">
        <v>1.9679220000000004</v>
      </c>
      <c r="I23" s="159">
        <v>31.598157999999994</v>
      </c>
      <c r="J23" s="159">
        <v>10.762887999999998</v>
      </c>
      <c r="K23" s="159">
        <v>16.83839</v>
      </c>
      <c r="L23" s="159">
        <v>7.3934139999999973</v>
      </c>
      <c r="M23" s="159">
        <v>23.094785999999999</v>
      </c>
      <c r="N23" s="159">
        <v>19.014919999999993</v>
      </c>
      <c r="O23" s="159">
        <v>38.203603999999999</v>
      </c>
      <c r="P23" s="159">
        <v>-11.380267999999999</v>
      </c>
      <c r="Q23" s="159">
        <v>-1.1929920000000003</v>
      </c>
      <c r="R23" s="159">
        <v>14.110747999999997</v>
      </c>
      <c r="S23" s="159">
        <v>20.761236</v>
      </c>
      <c r="T23" s="159">
        <v>59.246279999999999</v>
      </c>
      <c r="U23" s="159">
        <v>36.099170000000001</v>
      </c>
      <c r="V23" s="159">
        <v>49.190080000000002</v>
      </c>
      <c r="W23" s="159">
        <v>39.133879999999998</v>
      </c>
      <c r="X23" s="159">
        <v>48.456199999999995</v>
      </c>
      <c r="Y23" s="159">
        <v>103.95372</v>
      </c>
      <c r="Z23" s="159">
        <v>34.373550000000002</v>
      </c>
      <c r="AA23" s="159">
        <v>57.381819999999998</v>
      </c>
      <c r="AB23" s="159">
        <v>38.360330000000005</v>
      </c>
      <c r="AC23" s="159">
        <v>50.87603</v>
      </c>
      <c r="AD23" s="159">
        <v>33.83802</v>
      </c>
      <c r="AE23" s="159">
        <v>38.677690000000005</v>
      </c>
      <c r="AF23" s="159">
        <v>28.373090000000001</v>
      </c>
      <c r="AG23" s="159">
        <v>44.259500000000003</v>
      </c>
      <c r="AH23" s="159">
        <v>46.824210000000001</v>
      </c>
      <c r="AI23" s="10">
        <v>48.000730000000004</v>
      </c>
      <c r="AJ23" s="10">
        <v>78.71414</v>
      </c>
      <c r="AK23" s="10">
        <v>38.877000000000002</v>
      </c>
      <c r="AL23" s="10">
        <v>40.661000000000001</v>
      </c>
      <c r="AM23" s="10">
        <v>-9.8468000000002581E-2</v>
      </c>
      <c r="AN23" s="169"/>
      <c r="AO23" s="169"/>
      <c r="AP23" s="169"/>
      <c r="AQ23" s="169"/>
      <c r="AR23" s="169"/>
      <c r="AS23" s="169"/>
      <c r="AT23" s="169"/>
      <c r="AU23" s="169"/>
      <c r="AV23" s="169"/>
      <c r="AW23" s="169"/>
      <c r="AX23" s="169"/>
      <c r="AY23" s="169"/>
    </row>
    <row r="24" spans="1:51" ht="15" x14ac:dyDescent="0.25">
      <c r="A24" s="234">
        <f>YampaRiverInflow.TotalOutflow!A24</f>
        <v>43739</v>
      </c>
      <c r="B24" s="113"/>
      <c r="C24" s="113"/>
      <c r="D24" s="113">
        <v>35.26</v>
      </c>
      <c r="E24" s="159">
        <v>-39.506182000000003</v>
      </c>
      <c r="F24" s="159">
        <v>16.431793999999996</v>
      </c>
      <c r="G24" s="159">
        <v>21.307351999999995</v>
      </c>
      <c r="H24" s="159">
        <v>16.697756000000002</v>
      </c>
      <c r="I24" s="159">
        <v>-7.0713440000000007</v>
      </c>
      <c r="J24" s="159">
        <v>28.546542000000002</v>
      </c>
      <c r="K24" s="159">
        <v>8.8154899999999987</v>
      </c>
      <c r="L24" s="159">
        <v>19.117637999999999</v>
      </c>
      <c r="M24" s="159">
        <v>24.204461999999999</v>
      </c>
      <c r="N24" s="159">
        <v>26.144487999999999</v>
      </c>
      <c r="O24" s="159">
        <v>13.100050000000003</v>
      </c>
      <c r="P24" s="159">
        <v>20.956235999999997</v>
      </c>
      <c r="Q24" s="159">
        <v>15.130805999999998</v>
      </c>
      <c r="R24" s="159">
        <v>30.771339999999995</v>
      </c>
      <c r="S24" s="159">
        <v>32.265374000000001</v>
      </c>
      <c r="T24" s="159">
        <v>36.495870000000004</v>
      </c>
      <c r="U24" s="159">
        <v>22.413220000000003</v>
      </c>
      <c r="V24" s="159">
        <v>37.884300000000003</v>
      </c>
      <c r="W24" s="159">
        <v>47.385120000000001</v>
      </c>
      <c r="X24" s="159">
        <v>23.34545</v>
      </c>
      <c r="Y24" s="159">
        <v>20.647929999999999</v>
      </c>
      <c r="Z24" s="159">
        <v>30.664459999999998</v>
      </c>
      <c r="AA24" s="159">
        <v>41.077690000000004</v>
      </c>
      <c r="AB24" s="159">
        <v>33.004959999999997</v>
      </c>
      <c r="AC24" s="159">
        <v>69.758679999999998</v>
      </c>
      <c r="AD24" s="159">
        <v>20.90579</v>
      </c>
      <c r="AE24" s="159">
        <v>34.920760000000001</v>
      </c>
      <c r="AF24" s="159">
        <v>24.80264</v>
      </c>
      <c r="AG24" s="159">
        <v>40.688940000000002</v>
      </c>
      <c r="AH24" s="159">
        <v>39.683980000000005</v>
      </c>
      <c r="AI24" s="10">
        <v>29.514490000000002</v>
      </c>
      <c r="AJ24" s="10">
        <v>19.08832</v>
      </c>
      <c r="AK24" s="10">
        <v>42.445999999999998</v>
      </c>
      <c r="AL24" s="10">
        <v>61.646000000000001</v>
      </c>
      <c r="AM24" s="10">
        <v>42.068716000000002</v>
      </c>
      <c r="AN24" s="169"/>
      <c r="AO24" s="169"/>
      <c r="AP24" s="169"/>
      <c r="AQ24" s="169"/>
      <c r="AR24" s="169"/>
      <c r="AS24" s="169"/>
      <c r="AT24" s="169"/>
      <c r="AU24" s="169"/>
      <c r="AV24" s="169"/>
      <c r="AW24" s="169"/>
      <c r="AX24" s="169"/>
      <c r="AY24" s="169"/>
    </row>
    <row r="25" spans="1:51" ht="15" x14ac:dyDescent="0.25">
      <c r="A25" s="234">
        <f>YampaRiverInflow.TotalOutflow!A25</f>
        <v>43770</v>
      </c>
      <c r="B25" s="113"/>
      <c r="C25" s="113"/>
      <c r="D25" s="113">
        <v>27.667999999999999</v>
      </c>
      <c r="E25" s="159">
        <v>-44.165469999999999</v>
      </c>
      <c r="F25" s="159">
        <v>8.787177999999999</v>
      </c>
      <c r="G25" s="159">
        <v>-7.608582000000002</v>
      </c>
      <c r="H25" s="159">
        <v>19.452354</v>
      </c>
      <c r="I25" s="159">
        <v>-15.148112000000001</v>
      </c>
      <c r="J25" s="159">
        <v>43.240480000000012</v>
      </c>
      <c r="K25" s="159">
        <v>18.699883999999997</v>
      </c>
      <c r="L25" s="159">
        <v>25.747958000000004</v>
      </c>
      <c r="M25" s="159">
        <v>19.504985999999999</v>
      </c>
      <c r="N25" s="159">
        <v>17.401791999999997</v>
      </c>
      <c r="O25" s="159">
        <v>8.7164979999999979</v>
      </c>
      <c r="P25" s="159">
        <v>0.5832239999999983</v>
      </c>
      <c r="Q25" s="159">
        <v>10.286626</v>
      </c>
      <c r="R25" s="159">
        <v>27.420535999999998</v>
      </c>
      <c r="S25" s="159">
        <v>15.614009999999999</v>
      </c>
      <c r="T25" s="159">
        <v>24.595040000000001</v>
      </c>
      <c r="U25" s="159">
        <v>18.446279999999998</v>
      </c>
      <c r="V25" s="159">
        <v>36.495870000000004</v>
      </c>
      <c r="W25" s="159">
        <v>27.966939999999997</v>
      </c>
      <c r="X25" s="159">
        <v>25.487599999999997</v>
      </c>
      <c r="Y25" s="159">
        <v>23.10744</v>
      </c>
      <c r="Z25" s="159">
        <v>22.472729999999999</v>
      </c>
      <c r="AA25" s="159">
        <v>33.719010000000004</v>
      </c>
      <c r="AB25" s="159">
        <v>27.609919999999999</v>
      </c>
      <c r="AC25" s="159">
        <v>16.066120000000002</v>
      </c>
      <c r="AD25" s="159">
        <v>25.54711</v>
      </c>
      <c r="AE25" s="159">
        <v>41.959690000000002</v>
      </c>
      <c r="AF25" s="159">
        <v>23.019279999999998</v>
      </c>
      <c r="AG25" s="159">
        <v>14.411950000000001</v>
      </c>
      <c r="AH25" s="159">
        <v>36.115349999999999</v>
      </c>
      <c r="AI25" s="10">
        <v>28.582279999999997</v>
      </c>
      <c r="AJ25" s="10">
        <v>27.818810000000003</v>
      </c>
      <c r="AK25" s="10">
        <v>24.693999999999999</v>
      </c>
      <c r="AL25" s="10">
        <v>34.908999999999999</v>
      </c>
      <c r="AM25" s="10">
        <v>-3.1421840000000012</v>
      </c>
      <c r="AN25" s="169"/>
      <c r="AO25" s="169"/>
      <c r="AP25" s="169"/>
      <c r="AQ25" s="169"/>
      <c r="AR25" s="169"/>
      <c r="AS25" s="169"/>
      <c r="AT25" s="169"/>
      <c r="AU25" s="169"/>
      <c r="AV25" s="169"/>
      <c r="AW25" s="169"/>
      <c r="AX25" s="169"/>
      <c r="AY25" s="169"/>
    </row>
    <row r="26" spans="1:51" ht="15" x14ac:dyDescent="0.25">
      <c r="A26" s="234">
        <f>YampaRiverInflow.TotalOutflow!A26</f>
        <v>43800</v>
      </c>
      <c r="B26" s="113"/>
      <c r="C26" s="113"/>
      <c r="D26" s="113">
        <v>28.876999999999999</v>
      </c>
      <c r="E26" s="159">
        <v>-12.281395999999999</v>
      </c>
      <c r="F26" s="159">
        <v>17.994698</v>
      </c>
      <c r="G26" s="159">
        <v>6.4737880000000008</v>
      </c>
      <c r="H26" s="159">
        <v>17.151738000000002</v>
      </c>
      <c r="I26" s="159">
        <v>-3.7310040000000027</v>
      </c>
      <c r="J26" s="159">
        <v>24.599475999999996</v>
      </c>
      <c r="K26" s="159">
        <v>10.79776</v>
      </c>
      <c r="L26" s="159">
        <v>21.106362000000001</v>
      </c>
      <c r="M26" s="159">
        <v>13.440643999999999</v>
      </c>
      <c r="N26" s="159">
        <v>8.550276000000002</v>
      </c>
      <c r="O26" s="159">
        <v>2.8164899999999982</v>
      </c>
      <c r="P26" s="159">
        <v>-7.4748359999999989</v>
      </c>
      <c r="Q26" s="159">
        <v>0.47278999999999721</v>
      </c>
      <c r="R26" s="159">
        <v>43.942076</v>
      </c>
      <c r="S26" s="159">
        <v>0.91163000000000016</v>
      </c>
      <c r="T26" s="159">
        <v>15.07438</v>
      </c>
      <c r="U26" s="159">
        <v>12.69421</v>
      </c>
      <c r="V26" s="159">
        <v>35.305790000000002</v>
      </c>
      <c r="W26" s="159">
        <v>29.355370000000001</v>
      </c>
      <c r="X26" s="159">
        <v>13.4876</v>
      </c>
      <c r="Y26" s="159">
        <v>18.723970000000001</v>
      </c>
      <c r="Z26" s="159">
        <v>15.471069999999999</v>
      </c>
      <c r="AA26" s="159">
        <v>21.302479999999999</v>
      </c>
      <c r="AB26" s="159">
        <v>11.80165</v>
      </c>
      <c r="AC26" s="159">
        <v>23.801650000000002</v>
      </c>
      <c r="AD26" s="159">
        <v>57.520660000000007</v>
      </c>
      <c r="AE26" s="159">
        <v>24.012180000000001</v>
      </c>
      <c r="AF26" s="159">
        <v>19.451400000000003</v>
      </c>
      <c r="AG26" s="159">
        <v>33.930260000000004</v>
      </c>
      <c r="AH26" s="159">
        <v>52.778529999999996</v>
      </c>
      <c r="AI26" s="10">
        <v>24.09948</v>
      </c>
      <c r="AJ26" s="10">
        <v>25.37764</v>
      </c>
      <c r="AK26" s="10">
        <v>31.655999999999999</v>
      </c>
      <c r="AL26" s="10">
        <v>27.768999999999998</v>
      </c>
      <c r="AM26" s="10">
        <v>28.144819999999999</v>
      </c>
      <c r="AN26" s="169"/>
      <c r="AO26" s="169"/>
      <c r="AP26" s="169"/>
      <c r="AQ26" s="169"/>
      <c r="AR26" s="169"/>
      <c r="AS26" s="169"/>
      <c r="AT26" s="169"/>
      <c r="AU26" s="169"/>
      <c r="AV26" s="169"/>
      <c r="AW26" s="169"/>
      <c r="AX26" s="169"/>
      <c r="AY26" s="169"/>
    </row>
    <row r="27" spans="1:51" ht="15" x14ac:dyDescent="0.25">
      <c r="A27" s="234">
        <f>YampaRiverInflow.TotalOutflow!A27</f>
        <v>43831</v>
      </c>
      <c r="B27" s="113"/>
      <c r="C27" s="113"/>
      <c r="D27" s="113">
        <v>33.642000000000003</v>
      </c>
      <c r="E27" s="159">
        <v>-20.231422000000002</v>
      </c>
      <c r="F27" s="159">
        <v>12.730970000000001</v>
      </c>
      <c r="G27" s="159">
        <v>18.789630000000002</v>
      </c>
      <c r="H27" s="159">
        <v>30.509731999999996</v>
      </c>
      <c r="I27" s="159">
        <v>-8.285995999999999</v>
      </c>
      <c r="J27" s="159">
        <v>20.149591999999998</v>
      </c>
      <c r="K27" s="159">
        <v>-5.4165640000000019</v>
      </c>
      <c r="L27" s="159">
        <v>2.3691460000000006</v>
      </c>
      <c r="M27" s="159">
        <v>29.694473999999996</v>
      </c>
      <c r="N27" s="159">
        <v>-0.27552200000000449</v>
      </c>
      <c r="O27" s="159">
        <v>186.90553400000005</v>
      </c>
      <c r="P27" s="159">
        <v>-19.518785999999999</v>
      </c>
      <c r="Q27" s="159">
        <v>-12.115812000000005</v>
      </c>
      <c r="R27" s="159">
        <v>25.210727999999996</v>
      </c>
      <c r="S27" s="159">
        <v>1.2586619999999984</v>
      </c>
      <c r="T27" s="159">
        <v>21.421490000000002</v>
      </c>
      <c r="U27" s="159">
        <v>24.198349999999998</v>
      </c>
      <c r="V27" s="159">
        <v>42.049589999999995</v>
      </c>
      <c r="W27" s="159">
        <v>21.61983</v>
      </c>
      <c r="X27" s="159">
        <v>18.446279999999998</v>
      </c>
      <c r="Y27" s="159">
        <v>23.206610000000001</v>
      </c>
      <c r="Z27" s="159">
        <v>20.033060000000003</v>
      </c>
      <c r="AA27" s="159">
        <v>101.09752</v>
      </c>
      <c r="AB27" s="159">
        <v>22.61157</v>
      </c>
      <c r="AC27" s="159">
        <v>23.206610000000001</v>
      </c>
      <c r="AD27" s="159">
        <v>42.247930000000004</v>
      </c>
      <c r="AE27" s="159">
        <v>34.128279999999997</v>
      </c>
      <c r="AF27" s="159">
        <v>41.270440000000001</v>
      </c>
      <c r="AG27" s="159">
        <v>24.80875</v>
      </c>
      <c r="AH27" s="159">
        <v>40.066650000000003</v>
      </c>
      <c r="AI27" s="10">
        <v>37.896529999999998</v>
      </c>
      <c r="AJ27" s="10">
        <v>23.007999999999999</v>
      </c>
      <c r="AK27" s="10">
        <v>30.744</v>
      </c>
      <c r="AL27" s="10">
        <v>-35.333798000000002</v>
      </c>
      <c r="AM27" s="10">
        <v>15.72175</v>
      </c>
      <c r="AN27" s="169"/>
      <c r="AO27" s="169"/>
      <c r="AP27" s="169"/>
      <c r="AQ27" s="169"/>
      <c r="AR27" s="169"/>
      <c r="AS27" s="169"/>
      <c r="AT27" s="169"/>
      <c r="AU27" s="169"/>
      <c r="AV27" s="169"/>
      <c r="AW27" s="169"/>
      <c r="AX27" s="169"/>
      <c r="AY27" s="169"/>
    </row>
    <row r="28" spans="1:51" ht="15" x14ac:dyDescent="0.25">
      <c r="A28" s="234">
        <f>YampaRiverInflow.TotalOutflow!A28</f>
        <v>43862</v>
      </c>
      <c r="B28" s="113"/>
      <c r="C28" s="113"/>
      <c r="D28" s="113">
        <v>34.201000000000001</v>
      </c>
      <c r="E28" s="159">
        <v>10.028786</v>
      </c>
      <c r="F28" s="159">
        <v>8.8950399999999981</v>
      </c>
      <c r="G28" s="159">
        <v>5.2061219999999997</v>
      </c>
      <c r="H28" s="159">
        <v>31.654194000000004</v>
      </c>
      <c r="I28" s="159">
        <v>-5.5484540000000049</v>
      </c>
      <c r="J28" s="159">
        <v>24.816616000000003</v>
      </c>
      <c r="K28" s="159">
        <v>5.5362879999999972</v>
      </c>
      <c r="L28" s="159">
        <v>2.4326280000000007</v>
      </c>
      <c r="M28" s="159">
        <v>18.913243999999999</v>
      </c>
      <c r="N28" s="159">
        <v>6.7548980000000007</v>
      </c>
      <c r="O28" s="159">
        <v>84.936341999999996</v>
      </c>
      <c r="P28" s="159">
        <v>-9.9785020000000024</v>
      </c>
      <c r="Q28" s="159">
        <v>38.271997999999996</v>
      </c>
      <c r="R28" s="159">
        <v>12.276371999999997</v>
      </c>
      <c r="S28" s="159">
        <v>23.60331</v>
      </c>
      <c r="T28" s="159">
        <v>17.2562</v>
      </c>
      <c r="U28" s="159">
        <v>16.066120000000002</v>
      </c>
      <c r="V28" s="159">
        <v>48.99174</v>
      </c>
      <c r="W28" s="159">
        <v>36.297519999999999</v>
      </c>
      <c r="X28" s="159">
        <v>25.745450000000002</v>
      </c>
      <c r="Y28" s="159">
        <v>24.39669</v>
      </c>
      <c r="Z28" s="159">
        <v>35.66281</v>
      </c>
      <c r="AA28" s="159">
        <v>125.57355</v>
      </c>
      <c r="AB28" s="159">
        <v>20.429749999999999</v>
      </c>
      <c r="AC28" s="159">
        <v>29.355370000000001</v>
      </c>
      <c r="AD28" s="159">
        <v>90.644630000000006</v>
      </c>
      <c r="AE28" s="159">
        <v>38.488480000000003</v>
      </c>
      <c r="AF28" s="159">
        <v>35.176900000000003</v>
      </c>
      <c r="AG28" s="159">
        <v>33.337230000000005</v>
      </c>
      <c r="AH28" s="159">
        <v>18.843250000000001</v>
      </c>
      <c r="AI28" s="10">
        <v>38.885280000000002</v>
      </c>
      <c r="AJ28" s="10">
        <v>32.448999999999998</v>
      </c>
      <c r="AK28" s="10">
        <v>39.451000000000001</v>
      </c>
      <c r="AL28" s="10">
        <v>-35.678773999999997</v>
      </c>
      <c r="AM28" s="10">
        <v>36.358820000000009</v>
      </c>
      <c r="AN28" s="169"/>
      <c r="AO28" s="169"/>
      <c r="AP28" s="169"/>
      <c r="AQ28" s="169"/>
      <c r="AR28" s="169"/>
      <c r="AS28" s="169"/>
      <c r="AT28" s="169"/>
      <c r="AU28" s="169"/>
      <c r="AV28" s="169"/>
      <c r="AW28" s="169"/>
      <c r="AX28" s="169"/>
      <c r="AY28" s="169"/>
    </row>
    <row r="29" spans="1:51" ht="15" x14ac:dyDescent="0.25">
      <c r="A29" s="234">
        <f>YampaRiverInflow.TotalOutflow!A29</f>
        <v>43891</v>
      </c>
      <c r="B29" s="113"/>
      <c r="C29" s="113"/>
      <c r="D29" s="113">
        <v>38.061</v>
      </c>
      <c r="E29" s="159">
        <v>48.854016000000001</v>
      </c>
      <c r="F29" s="159">
        <v>11.592746</v>
      </c>
      <c r="G29" s="159">
        <v>65.656910000000011</v>
      </c>
      <c r="H29" s="159">
        <v>40.183028000000007</v>
      </c>
      <c r="I29" s="159">
        <v>-5.9533360000000002</v>
      </c>
      <c r="J29" s="159">
        <v>30.160971999999997</v>
      </c>
      <c r="K29" s="159">
        <v>24.693387999999999</v>
      </c>
      <c r="L29" s="159">
        <v>25.745329999999996</v>
      </c>
      <c r="M29" s="159">
        <v>38.052266000000003</v>
      </c>
      <c r="N29" s="159">
        <v>23.650429999999993</v>
      </c>
      <c r="O29" s="159">
        <v>32.974309999999996</v>
      </c>
      <c r="P29" s="159">
        <v>19.143381999999999</v>
      </c>
      <c r="Q29" s="159">
        <v>66.414287999999985</v>
      </c>
      <c r="R29" s="159">
        <v>7.6466900000000004</v>
      </c>
      <c r="S29" s="159">
        <v>63.272730000000003</v>
      </c>
      <c r="T29" s="159">
        <v>48.99174</v>
      </c>
      <c r="U29" s="159">
        <v>19.834709999999998</v>
      </c>
      <c r="V29" s="159">
        <v>54.009920000000001</v>
      </c>
      <c r="W29" s="159">
        <v>55.160330000000002</v>
      </c>
      <c r="X29" s="159">
        <v>23.22645</v>
      </c>
      <c r="Y29" s="159">
        <v>42.842980000000004</v>
      </c>
      <c r="Z29" s="159">
        <v>27.59008</v>
      </c>
      <c r="AA29" s="159">
        <v>69.104129999999998</v>
      </c>
      <c r="AB29" s="159">
        <v>49.190080000000002</v>
      </c>
      <c r="AC29" s="159">
        <v>44.628099999999996</v>
      </c>
      <c r="AD29" s="159">
        <v>82.373550000000009</v>
      </c>
      <c r="AE29" s="159">
        <v>74.052929999999989</v>
      </c>
      <c r="AF29" s="159">
        <v>59.414720000000003</v>
      </c>
      <c r="AG29" s="159">
        <v>42.4617</v>
      </c>
      <c r="AH29" s="159">
        <v>22.215199999999999</v>
      </c>
      <c r="AI29" s="10">
        <v>58.779769999999999</v>
      </c>
      <c r="AJ29" s="10">
        <v>31.516999999999999</v>
      </c>
      <c r="AK29" s="10">
        <v>41.177</v>
      </c>
      <c r="AL29" s="10">
        <v>1.4208999999999996</v>
      </c>
      <c r="AM29" s="10">
        <v>53.899988000000008</v>
      </c>
      <c r="AN29" s="169"/>
      <c r="AO29" s="169"/>
      <c r="AP29" s="169"/>
      <c r="AQ29" s="169"/>
      <c r="AR29" s="169"/>
      <c r="AS29" s="169"/>
      <c r="AT29" s="169"/>
      <c r="AU29" s="169"/>
      <c r="AV29" s="169"/>
      <c r="AW29" s="169"/>
      <c r="AX29" s="169"/>
      <c r="AY29" s="169"/>
    </row>
    <row r="30" spans="1:51" ht="15" x14ac:dyDescent="0.25">
      <c r="A30" s="234">
        <f>YampaRiverInflow.TotalOutflow!A30</f>
        <v>43922</v>
      </c>
      <c r="B30" s="113"/>
      <c r="C30" s="113"/>
      <c r="D30" s="113">
        <v>24.76</v>
      </c>
      <c r="E30" s="159">
        <v>8.4134259999999994</v>
      </c>
      <c r="F30" s="159">
        <v>6.4895579999999971</v>
      </c>
      <c r="G30" s="159">
        <v>-2.1714279999999997</v>
      </c>
      <c r="H30" s="159">
        <v>27.235071999999999</v>
      </c>
      <c r="I30" s="159">
        <v>10.299308000000002</v>
      </c>
      <c r="J30" s="159">
        <v>34.961232000000003</v>
      </c>
      <c r="K30" s="159">
        <v>19.407409999999999</v>
      </c>
      <c r="L30" s="159">
        <v>3.8830659999999999</v>
      </c>
      <c r="M30" s="159">
        <v>42.054233999999994</v>
      </c>
      <c r="N30" s="159">
        <v>40.374699999999997</v>
      </c>
      <c r="O30" s="159">
        <v>1.4423439999999974</v>
      </c>
      <c r="P30" s="159">
        <v>-2.1086160000000009</v>
      </c>
      <c r="Q30" s="159">
        <v>-25.961648</v>
      </c>
      <c r="R30" s="159">
        <v>3.7385600000000014</v>
      </c>
      <c r="S30" s="159">
        <v>29.157019999999999</v>
      </c>
      <c r="T30" s="159">
        <v>70.294210000000007</v>
      </c>
      <c r="U30" s="159">
        <v>23.60331</v>
      </c>
      <c r="V30" s="159">
        <v>16.8</v>
      </c>
      <c r="W30" s="159">
        <v>35.028100000000002</v>
      </c>
      <c r="X30" s="159">
        <v>13.62645</v>
      </c>
      <c r="Y30" s="159">
        <v>32.747109999999999</v>
      </c>
      <c r="Z30" s="159">
        <v>39.133879999999998</v>
      </c>
      <c r="AA30" s="159">
        <v>90.902479999999997</v>
      </c>
      <c r="AB30" s="159">
        <v>33.758679999999998</v>
      </c>
      <c r="AC30" s="159">
        <v>33.699169999999995</v>
      </c>
      <c r="AD30" s="159">
        <v>29.54543</v>
      </c>
      <c r="AE30" s="159">
        <v>43.090540000000004</v>
      </c>
      <c r="AF30" s="159">
        <v>88.711330000000004</v>
      </c>
      <c r="AG30" s="159">
        <v>45.237490000000001</v>
      </c>
      <c r="AH30" s="159">
        <v>17.018439999999998</v>
      </c>
      <c r="AI30" s="10">
        <v>26.507580000000001</v>
      </c>
      <c r="AJ30" s="10">
        <v>22.988</v>
      </c>
      <c r="AK30" s="10">
        <v>25.349</v>
      </c>
      <c r="AL30" s="10">
        <v>1.8474620000000004</v>
      </c>
      <c r="AM30" s="10">
        <v>30.190056000000002</v>
      </c>
      <c r="AN30" s="169"/>
      <c r="AO30" s="169"/>
      <c r="AP30" s="169"/>
      <c r="AQ30" s="169"/>
      <c r="AR30" s="169"/>
      <c r="AS30" s="169"/>
      <c r="AT30" s="169"/>
      <c r="AU30" s="169"/>
      <c r="AV30" s="169"/>
      <c r="AW30" s="169"/>
      <c r="AX30" s="169"/>
      <c r="AY30" s="169"/>
    </row>
    <row r="31" spans="1:51" ht="15" x14ac:dyDescent="0.25">
      <c r="A31" s="234">
        <f>YampaRiverInflow.TotalOutflow!A31</f>
        <v>43952</v>
      </c>
      <c r="B31" s="113"/>
      <c r="C31" s="113"/>
      <c r="D31" s="113">
        <v>26.831</v>
      </c>
      <c r="E31" s="159">
        <v>11.781169999999998</v>
      </c>
      <c r="F31" s="159">
        <v>-43.34975</v>
      </c>
      <c r="G31" s="159">
        <v>-34.957054000000007</v>
      </c>
      <c r="H31" s="159">
        <v>13.998616</v>
      </c>
      <c r="I31" s="159">
        <v>14.146305999999999</v>
      </c>
      <c r="J31" s="159">
        <v>11.701313999999998</v>
      </c>
      <c r="K31" s="159">
        <v>20.844270000000002</v>
      </c>
      <c r="L31" s="159">
        <v>18.919815999999997</v>
      </c>
      <c r="M31" s="159">
        <v>24.792201999999996</v>
      </c>
      <c r="N31" s="159">
        <v>21.936144000000002</v>
      </c>
      <c r="O31" s="159">
        <v>0.4265279999999948</v>
      </c>
      <c r="P31" s="159">
        <v>-5.1470199999999995</v>
      </c>
      <c r="Q31" s="159">
        <v>-26.100434000000003</v>
      </c>
      <c r="R31" s="159">
        <v>7.8517019999999995</v>
      </c>
      <c r="S31" s="159">
        <v>15.471069999999999</v>
      </c>
      <c r="T31" s="159">
        <v>41.137190000000004</v>
      </c>
      <c r="U31" s="159">
        <v>13.289260000000001</v>
      </c>
      <c r="V31" s="159">
        <v>27.570250000000001</v>
      </c>
      <c r="W31" s="159">
        <v>34.690910000000002</v>
      </c>
      <c r="X31" s="159">
        <v>21.163640000000001</v>
      </c>
      <c r="Y31" s="159">
        <v>23.543800000000001</v>
      </c>
      <c r="Z31" s="159">
        <v>34.333880000000001</v>
      </c>
      <c r="AA31" s="159">
        <v>67.140500000000003</v>
      </c>
      <c r="AB31" s="159">
        <v>34.274380000000001</v>
      </c>
      <c r="AC31" s="159">
        <v>36.813220000000001</v>
      </c>
      <c r="AD31" s="159">
        <v>20.429749999999999</v>
      </c>
      <c r="AE31" s="159">
        <v>51.182790000000004</v>
      </c>
      <c r="AF31" s="159">
        <v>36.148009999999999</v>
      </c>
      <c r="AG31" s="159">
        <v>35.125309999999999</v>
      </c>
      <c r="AH31" s="159">
        <v>18.545770000000001</v>
      </c>
      <c r="AI31" s="10">
        <v>27.262090000000001</v>
      </c>
      <c r="AJ31" s="10">
        <v>27.253</v>
      </c>
      <c r="AK31" s="10">
        <v>28.957999999999998</v>
      </c>
      <c r="AL31" s="10">
        <v>-17.974883999999999</v>
      </c>
      <c r="AM31" s="10">
        <v>8.2502020000000016</v>
      </c>
      <c r="AN31" s="169"/>
      <c r="AO31" s="169"/>
      <c r="AP31" s="169"/>
      <c r="AQ31" s="169"/>
      <c r="AR31" s="169"/>
      <c r="AS31" s="169"/>
      <c r="AT31" s="169"/>
      <c r="AU31" s="169"/>
      <c r="AV31" s="169"/>
      <c r="AW31" s="169"/>
      <c r="AX31" s="169"/>
      <c r="AY31" s="169"/>
    </row>
    <row r="32" spans="1:51" ht="15" x14ac:dyDescent="0.25">
      <c r="A32" s="234">
        <f>YampaRiverInflow.TotalOutflow!A32</f>
        <v>43983</v>
      </c>
      <c r="B32" s="113"/>
      <c r="C32" s="113"/>
      <c r="D32" s="113">
        <v>25.632999999999999</v>
      </c>
      <c r="E32" s="159">
        <v>15.799028</v>
      </c>
      <c r="F32" s="159">
        <v>-26.687349999999999</v>
      </c>
      <c r="G32" s="159">
        <v>-25.920556000000005</v>
      </c>
      <c r="H32" s="159">
        <v>4.8367579999999997</v>
      </c>
      <c r="I32" s="159">
        <v>17.069787999999999</v>
      </c>
      <c r="J32" s="159">
        <v>14.981504000000001</v>
      </c>
      <c r="K32" s="159">
        <v>10.917309999999999</v>
      </c>
      <c r="L32" s="159">
        <v>17.894643999999996</v>
      </c>
      <c r="M32" s="159">
        <v>3.4932539999999972</v>
      </c>
      <c r="N32" s="159">
        <v>8.3392299999999988</v>
      </c>
      <c r="O32" s="159">
        <v>12.800060000000002</v>
      </c>
      <c r="P32" s="159">
        <v>0.96758200000000005</v>
      </c>
      <c r="Q32" s="159">
        <v>22.234369999999995</v>
      </c>
      <c r="R32" s="159">
        <v>-1.326284</v>
      </c>
      <c r="S32" s="159">
        <v>31.73554</v>
      </c>
      <c r="T32" s="159">
        <v>15.272729999999999</v>
      </c>
      <c r="U32" s="159">
        <v>13.68595</v>
      </c>
      <c r="V32" s="159">
        <v>32.07273</v>
      </c>
      <c r="W32" s="159">
        <v>48.238019999999999</v>
      </c>
      <c r="X32" s="159">
        <v>6.5057900000000002</v>
      </c>
      <c r="Y32" s="159">
        <v>14.280989999999999</v>
      </c>
      <c r="Z32" s="159">
        <v>20.826450000000001</v>
      </c>
      <c r="AA32" s="159">
        <v>11.9405</v>
      </c>
      <c r="AB32" s="159">
        <v>14.67769</v>
      </c>
      <c r="AC32" s="159">
        <v>31.73554</v>
      </c>
      <c r="AD32" s="159">
        <v>13.4876</v>
      </c>
      <c r="AE32" s="159">
        <v>35.553789999999999</v>
      </c>
      <c r="AF32" s="159">
        <v>23.751339999999999</v>
      </c>
      <c r="AG32" s="159">
        <v>47.228079999999999</v>
      </c>
      <c r="AH32" s="159">
        <v>22.73095</v>
      </c>
      <c r="AI32" s="10">
        <v>25.202210000000001</v>
      </c>
      <c r="AJ32" s="10">
        <v>26.082999999999998</v>
      </c>
      <c r="AK32" s="10">
        <v>16.065999999999999</v>
      </c>
      <c r="AL32" s="10">
        <v>-10.634887999999998</v>
      </c>
      <c r="AM32" s="10">
        <v>9.8336339999999982</v>
      </c>
      <c r="AN32" s="169"/>
      <c r="AO32" s="169"/>
      <c r="AP32" s="169"/>
      <c r="AQ32" s="169"/>
      <c r="AR32" s="169"/>
      <c r="AS32" s="169"/>
      <c r="AT32" s="169"/>
      <c r="AU32" s="169"/>
      <c r="AV32" s="169"/>
      <c r="AW32" s="169"/>
      <c r="AX32" s="169"/>
      <c r="AY32" s="169"/>
    </row>
    <row r="33" spans="1:51" ht="15" x14ac:dyDescent="0.25">
      <c r="A33" s="234">
        <f>YampaRiverInflow.TotalOutflow!A33</f>
        <v>44013</v>
      </c>
      <c r="B33" s="113"/>
      <c r="C33" s="113"/>
      <c r="D33" s="113">
        <v>35.387999999999998</v>
      </c>
      <c r="E33" s="159">
        <v>5.1790399999999934</v>
      </c>
      <c r="F33" s="159">
        <v>-76.626987999999997</v>
      </c>
      <c r="G33" s="159">
        <v>-25.963596000000003</v>
      </c>
      <c r="H33" s="159">
        <v>-1.3454359999999996</v>
      </c>
      <c r="I33" s="159">
        <v>23.854377999999997</v>
      </c>
      <c r="J33" s="159">
        <v>10.43751</v>
      </c>
      <c r="K33" s="159">
        <v>0.31987999999999739</v>
      </c>
      <c r="L33" s="159">
        <v>-2.3304560000000003</v>
      </c>
      <c r="M33" s="159">
        <v>-0.36195600000000061</v>
      </c>
      <c r="N33" s="159">
        <v>14.518595999999995</v>
      </c>
      <c r="O33" s="159">
        <v>-5.2774500000000009</v>
      </c>
      <c r="P33" s="159">
        <v>-9.5112659999999991</v>
      </c>
      <c r="Q33" s="159">
        <v>30.567533999999998</v>
      </c>
      <c r="R33" s="159">
        <v>7.7770319999999957</v>
      </c>
      <c r="S33" s="159">
        <v>31.933880000000002</v>
      </c>
      <c r="T33" s="159">
        <v>33.12397</v>
      </c>
      <c r="U33" s="159">
        <v>30.347110000000001</v>
      </c>
      <c r="V33" s="159">
        <v>21.12397</v>
      </c>
      <c r="W33" s="159">
        <v>19.953720000000001</v>
      </c>
      <c r="X33" s="159">
        <v>10.1157</v>
      </c>
      <c r="Y33" s="159">
        <v>17.2562</v>
      </c>
      <c r="Z33" s="159">
        <v>39.272730000000003</v>
      </c>
      <c r="AA33" s="159">
        <v>21.024789999999999</v>
      </c>
      <c r="AB33" s="159">
        <v>21.223140000000001</v>
      </c>
      <c r="AC33" s="159">
        <v>45.421489999999999</v>
      </c>
      <c r="AD33" s="159">
        <v>28.760330000000003</v>
      </c>
      <c r="AE33" s="159">
        <v>28.178129999999999</v>
      </c>
      <c r="AF33" s="159">
        <v>29.169810000000002</v>
      </c>
      <c r="AG33" s="159">
        <v>55.361699999999999</v>
      </c>
      <c r="AH33" s="159">
        <v>26.380500000000001</v>
      </c>
      <c r="AI33" s="10">
        <v>61.69943</v>
      </c>
      <c r="AJ33" s="10">
        <v>29.157</v>
      </c>
      <c r="AK33" s="10">
        <v>11.108000000000001</v>
      </c>
      <c r="AL33" s="10">
        <v>-4.7430320000000004</v>
      </c>
      <c r="AM33" s="10">
        <v>16.804354</v>
      </c>
      <c r="AN33" s="169"/>
      <c r="AO33" s="169"/>
      <c r="AP33" s="169"/>
      <c r="AQ33" s="169"/>
      <c r="AR33" s="169"/>
      <c r="AS33" s="169"/>
      <c r="AT33" s="169"/>
      <c r="AU33" s="169"/>
      <c r="AV33" s="169"/>
      <c r="AW33" s="169"/>
      <c r="AX33" s="169"/>
      <c r="AY33" s="169"/>
    </row>
    <row r="34" spans="1:51" ht="15" x14ac:dyDescent="0.25">
      <c r="A34" s="234">
        <f>YampaRiverInflow.TotalOutflow!A34</f>
        <v>44044</v>
      </c>
      <c r="B34" s="113"/>
      <c r="C34" s="113"/>
      <c r="D34" s="113">
        <v>52.561</v>
      </c>
      <c r="E34" s="159">
        <v>-38.384042000000001</v>
      </c>
      <c r="F34" s="159">
        <v>3.944417999999998</v>
      </c>
      <c r="G34" s="159">
        <v>-24.962649999999996</v>
      </c>
      <c r="H34" s="159">
        <v>11.718223999999999</v>
      </c>
      <c r="I34" s="159">
        <v>34.487445999999998</v>
      </c>
      <c r="J34" s="159">
        <v>13.664479999999999</v>
      </c>
      <c r="K34" s="159">
        <v>22.107043999999998</v>
      </c>
      <c r="L34" s="159">
        <v>11.757869999999999</v>
      </c>
      <c r="M34" s="159">
        <v>15.499105999999996</v>
      </c>
      <c r="N34" s="159">
        <v>39.501065999999994</v>
      </c>
      <c r="O34" s="159">
        <v>-27.720480000000002</v>
      </c>
      <c r="P34" s="159">
        <v>-21.211650000000002</v>
      </c>
      <c r="Q34" s="159">
        <v>29.708030000000001</v>
      </c>
      <c r="R34" s="159">
        <v>24.969377999999995</v>
      </c>
      <c r="S34" s="159">
        <v>50.280989999999996</v>
      </c>
      <c r="T34" s="159">
        <v>20.826450000000001</v>
      </c>
      <c r="U34" s="159">
        <v>44.033059999999999</v>
      </c>
      <c r="V34" s="159">
        <v>23.404959999999999</v>
      </c>
      <c r="W34" s="159">
        <v>52.066120000000005</v>
      </c>
      <c r="X34" s="159">
        <v>17.851240000000001</v>
      </c>
      <c r="Y34" s="159">
        <v>42.049589999999995</v>
      </c>
      <c r="Z34" s="159">
        <v>50.578510000000001</v>
      </c>
      <c r="AA34" s="159">
        <v>28.36364</v>
      </c>
      <c r="AB34" s="159">
        <v>66.446280000000002</v>
      </c>
      <c r="AC34" s="159">
        <v>91.636359999999996</v>
      </c>
      <c r="AD34" s="159">
        <v>39.272730000000003</v>
      </c>
      <c r="AE34" s="159">
        <v>23.615790000000001</v>
      </c>
      <c r="AF34" s="159">
        <v>91.054990000000004</v>
      </c>
      <c r="AG34" s="159">
        <v>60.915440000000004</v>
      </c>
      <c r="AH34" s="159">
        <v>68.609250000000003</v>
      </c>
      <c r="AI34" s="10">
        <v>66.855829999999997</v>
      </c>
      <c r="AJ34" s="10">
        <v>41.058</v>
      </c>
      <c r="AK34" s="10">
        <v>53.752000000000002</v>
      </c>
      <c r="AL34" s="10">
        <v>-20.440944000000002</v>
      </c>
      <c r="AM34" s="10">
        <v>26.649618</v>
      </c>
      <c r="AN34" s="169"/>
      <c r="AO34" s="169"/>
      <c r="AP34" s="169"/>
      <c r="AQ34" s="169"/>
      <c r="AR34" s="169"/>
      <c r="AS34" s="169"/>
      <c r="AT34" s="169"/>
      <c r="AU34" s="169"/>
      <c r="AV34" s="169"/>
      <c r="AW34" s="169"/>
      <c r="AX34" s="169"/>
      <c r="AY34" s="169"/>
    </row>
    <row r="35" spans="1:51" ht="15" x14ac:dyDescent="0.25">
      <c r="A35" s="234">
        <f>YampaRiverInflow.TotalOutflow!A35</f>
        <v>44075</v>
      </c>
      <c r="B35" s="113"/>
      <c r="C35" s="113"/>
      <c r="D35" s="113">
        <v>45.813000000000002</v>
      </c>
      <c r="E35" s="159">
        <v>-20.597570000000001</v>
      </c>
      <c r="F35" s="159">
        <v>32.537457999999994</v>
      </c>
      <c r="G35" s="159">
        <v>1.9679220000000004</v>
      </c>
      <c r="H35" s="159">
        <v>31.598157999999994</v>
      </c>
      <c r="I35" s="159">
        <v>10.762887999999998</v>
      </c>
      <c r="J35" s="159">
        <v>16.83839</v>
      </c>
      <c r="K35" s="159">
        <v>7.3934139999999973</v>
      </c>
      <c r="L35" s="159">
        <v>23.094785999999999</v>
      </c>
      <c r="M35" s="159">
        <v>19.014919999999993</v>
      </c>
      <c r="N35" s="159">
        <v>38.203603999999999</v>
      </c>
      <c r="O35" s="159">
        <v>-11.380267999999999</v>
      </c>
      <c r="P35" s="159">
        <v>-1.1929920000000003</v>
      </c>
      <c r="Q35" s="159">
        <v>14.110747999999997</v>
      </c>
      <c r="R35" s="159">
        <v>20.761236</v>
      </c>
      <c r="S35" s="159">
        <v>59.246279999999999</v>
      </c>
      <c r="T35" s="159">
        <v>36.099170000000001</v>
      </c>
      <c r="U35" s="159">
        <v>49.190080000000002</v>
      </c>
      <c r="V35" s="159">
        <v>39.133879999999998</v>
      </c>
      <c r="W35" s="159">
        <v>48.456199999999995</v>
      </c>
      <c r="X35" s="159">
        <v>103.95372</v>
      </c>
      <c r="Y35" s="159">
        <v>34.373550000000002</v>
      </c>
      <c r="Z35" s="159">
        <v>57.381819999999998</v>
      </c>
      <c r="AA35" s="159">
        <v>38.360330000000005</v>
      </c>
      <c r="AB35" s="159">
        <v>50.87603</v>
      </c>
      <c r="AC35" s="159">
        <v>33.83802</v>
      </c>
      <c r="AD35" s="159">
        <v>38.677690000000005</v>
      </c>
      <c r="AE35" s="159">
        <v>28.373090000000001</v>
      </c>
      <c r="AF35" s="159">
        <v>44.259500000000003</v>
      </c>
      <c r="AG35" s="159">
        <v>46.824210000000001</v>
      </c>
      <c r="AH35" s="159">
        <v>48.000730000000004</v>
      </c>
      <c r="AI35" s="10">
        <v>78.71414</v>
      </c>
      <c r="AJ35" s="10">
        <v>38.877000000000002</v>
      </c>
      <c r="AK35" s="10">
        <v>40.661000000000001</v>
      </c>
      <c r="AL35" s="10">
        <v>-9.8468000000002581E-2</v>
      </c>
      <c r="AM35" s="10">
        <v>31.357489999999999</v>
      </c>
      <c r="AN35" s="169"/>
      <c r="AO35" s="169"/>
      <c r="AP35" s="169"/>
      <c r="AQ35" s="169"/>
      <c r="AR35" s="169"/>
      <c r="AS35" s="169"/>
      <c r="AT35" s="169"/>
      <c r="AU35" s="169"/>
      <c r="AV35" s="169"/>
      <c r="AW35" s="169"/>
      <c r="AX35" s="169"/>
      <c r="AY35" s="169"/>
    </row>
    <row r="36" spans="1:51" ht="15" x14ac:dyDescent="0.25">
      <c r="A36" s="234">
        <f>YampaRiverInflow.TotalOutflow!A36</f>
        <v>44105</v>
      </c>
      <c r="B36" s="113"/>
      <c r="C36" s="113"/>
      <c r="D36" s="113">
        <v>35.26</v>
      </c>
      <c r="E36" s="159">
        <v>16.431793999999996</v>
      </c>
      <c r="F36" s="159">
        <v>21.307351999999995</v>
      </c>
      <c r="G36" s="159">
        <v>16.697756000000002</v>
      </c>
      <c r="H36" s="159">
        <v>-7.0713440000000007</v>
      </c>
      <c r="I36" s="159">
        <v>28.546542000000002</v>
      </c>
      <c r="J36" s="159">
        <v>8.8154899999999987</v>
      </c>
      <c r="K36" s="159">
        <v>19.117637999999999</v>
      </c>
      <c r="L36" s="159">
        <v>24.204461999999999</v>
      </c>
      <c r="M36" s="159">
        <v>26.144487999999999</v>
      </c>
      <c r="N36" s="159">
        <v>13.100050000000003</v>
      </c>
      <c r="O36" s="159">
        <v>20.956235999999997</v>
      </c>
      <c r="P36" s="159">
        <v>15.130805999999998</v>
      </c>
      <c r="Q36" s="159">
        <v>30.771339999999995</v>
      </c>
      <c r="R36" s="159">
        <v>32.265374000000001</v>
      </c>
      <c r="S36" s="159">
        <v>36.495870000000004</v>
      </c>
      <c r="T36" s="159">
        <v>22.413220000000003</v>
      </c>
      <c r="U36" s="159">
        <v>37.884300000000003</v>
      </c>
      <c r="V36" s="159">
        <v>47.385120000000001</v>
      </c>
      <c r="W36" s="159">
        <v>23.34545</v>
      </c>
      <c r="X36" s="159">
        <v>20.647929999999999</v>
      </c>
      <c r="Y36" s="159">
        <v>30.664459999999998</v>
      </c>
      <c r="Z36" s="159">
        <v>41.077690000000004</v>
      </c>
      <c r="AA36" s="159">
        <v>33.004959999999997</v>
      </c>
      <c r="AB36" s="159">
        <v>69.758679999999998</v>
      </c>
      <c r="AC36" s="159">
        <v>20.90579</v>
      </c>
      <c r="AD36" s="159">
        <v>34.920760000000001</v>
      </c>
      <c r="AE36" s="159">
        <v>24.80264</v>
      </c>
      <c r="AF36" s="159">
        <v>40.688940000000002</v>
      </c>
      <c r="AG36" s="159">
        <v>39.683980000000005</v>
      </c>
      <c r="AH36" s="159">
        <v>29.514490000000002</v>
      </c>
      <c r="AI36" s="10">
        <v>19.08832</v>
      </c>
      <c r="AJ36" s="10">
        <v>42.445999999999998</v>
      </c>
      <c r="AK36" s="10">
        <v>61.646000000000001</v>
      </c>
      <c r="AL36" s="10">
        <v>42.068716000000002</v>
      </c>
      <c r="AM36" s="10">
        <v>-39.506182000000003</v>
      </c>
      <c r="AN36" s="169"/>
      <c r="AO36" s="169"/>
      <c r="AP36" s="169"/>
      <c r="AQ36" s="169"/>
      <c r="AR36" s="169"/>
      <c r="AS36" s="169"/>
      <c r="AT36" s="169"/>
      <c r="AU36" s="169"/>
      <c r="AV36" s="169"/>
      <c r="AW36" s="169"/>
      <c r="AX36" s="169"/>
      <c r="AY36" s="169"/>
    </row>
    <row r="37" spans="1:51" ht="15" x14ac:dyDescent="0.25">
      <c r="A37" s="234">
        <f>YampaRiverInflow.TotalOutflow!A37</f>
        <v>44136</v>
      </c>
      <c r="B37" s="113"/>
      <c r="C37" s="113"/>
      <c r="D37" s="113">
        <v>27.667999999999999</v>
      </c>
      <c r="E37" s="159">
        <v>8.787177999999999</v>
      </c>
      <c r="F37" s="159">
        <v>-7.608582000000002</v>
      </c>
      <c r="G37" s="159">
        <v>19.452354</v>
      </c>
      <c r="H37" s="159">
        <v>-15.148112000000001</v>
      </c>
      <c r="I37" s="159">
        <v>43.240480000000012</v>
      </c>
      <c r="J37" s="159">
        <v>18.699883999999997</v>
      </c>
      <c r="K37" s="159">
        <v>25.747958000000004</v>
      </c>
      <c r="L37" s="159">
        <v>19.504985999999999</v>
      </c>
      <c r="M37" s="159">
        <v>17.401791999999997</v>
      </c>
      <c r="N37" s="159">
        <v>8.7164979999999979</v>
      </c>
      <c r="O37" s="159">
        <v>0.5832239999999983</v>
      </c>
      <c r="P37" s="159">
        <v>10.286626</v>
      </c>
      <c r="Q37" s="159">
        <v>27.420535999999998</v>
      </c>
      <c r="R37" s="159">
        <v>15.614009999999999</v>
      </c>
      <c r="S37" s="159">
        <v>24.595040000000001</v>
      </c>
      <c r="T37" s="159">
        <v>18.446279999999998</v>
      </c>
      <c r="U37" s="159">
        <v>36.495870000000004</v>
      </c>
      <c r="V37" s="159">
        <v>27.966939999999997</v>
      </c>
      <c r="W37" s="159">
        <v>25.487599999999997</v>
      </c>
      <c r="X37" s="159">
        <v>23.10744</v>
      </c>
      <c r="Y37" s="159">
        <v>22.472729999999999</v>
      </c>
      <c r="Z37" s="159">
        <v>33.719010000000004</v>
      </c>
      <c r="AA37" s="159">
        <v>27.609919999999999</v>
      </c>
      <c r="AB37" s="159">
        <v>16.066120000000002</v>
      </c>
      <c r="AC37" s="159">
        <v>25.54711</v>
      </c>
      <c r="AD37" s="159">
        <v>41.959690000000002</v>
      </c>
      <c r="AE37" s="159">
        <v>23.019279999999998</v>
      </c>
      <c r="AF37" s="159">
        <v>14.411950000000001</v>
      </c>
      <c r="AG37" s="159">
        <v>36.115349999999999</v>
      </c>
      <c r="AH37" s="159">
        <v>28.582279999999997</v>
      </c>
      <c r="AI37" s="10">
        <v>27.818810000000003</v>
      </c>
      <c r="AJ37" s="10">
        <v>24.693999999999999</v>
      </c>
      <c r="AK37" s="10">
        <v>34.908999999999999</v>
      </c>
      <c r="AL37" s="10">
        <v>-3.1421840000000012</v>
      </c>
      <c r="AM37" s="10">
        <v>-44.165469999999999</v>
      </c>
      <c r="AN37" s="169"/>
      <c r="AO37" s="169"/>
      <c r="AP37" s="169"/>
      <c r="AQ37" s="169"/>
      <c r="AR37" s="169"/>
      <c r="AS37" s="169"/>
      <c r="AT37" s="169"/>
      <c r="AU37" s="169"/>
      <c r="AV37" s="169"/>
      <c r="AW37" s="169"/>
      <c r="AX37" s="169"/>
      <c r="AY37" s="169"/>
    </row>
    <row r="38" spans="1:51" ht="15" x14ac:dyDescent="0.25">
      <c r="A38" s="234">
        <f>YampaRiverInflow.TotalOutflow!A38</f>
        <v>44166</v>
      </c>
      <c r="B38" s="113"/>
      <c r="C38" s="113"/>
      <c r="D38" s="113">
        <v>28.876999999999999</v>
      </c>
      <c r="E38" s="159">
        <v>17.994698</v>
      </c>
      <c r="F38" s="159">
        <v>6.4737880000000008</v>
      </c>
      <c r="G38" s="159">
        <v>17.151738000000002</v>
      </c>
      <c r="H38" s="159">
        <v>-3.7310040000000027</v>
      </c>
      <c r="I38" s="159">
        <v>24.599475999999996</v>
      </c>
      <c r="J38" s="159">
        <v>10.79776</v>
      </c>
      <c r="K38" s="159">
        <v>21.106362000000001</v>
      </c>
      <c r="L38" s="159">
        <v>13.440643999999999</v>
      </c>
      <c r="M38" s="159">
        <v>8.550276000000002</v>
      </c>
      <c r="N38" s="159">
        <v>2.8164899999999982</v>
      </c>
      <c r="O38" s="159">
        <v>-7.4748359999999989</v>
      </c>
      <c r="P38" s="159">
        <v>0.47278999999999721</v>
      </c>
      <c r="Q38" s="159">
        <v>43.942076</v>
      </c>
      <c r="R38" s="159">
        <v>0.91163000000000016</v>
      </c>
      <c r="S38" s="159">
        <v>15.07438</v>
      </c>
      <c r="T38" s="159">
        <v>12.69421</v>
      </c>
      <c r="U38" s="159">
        <v>35.305790000000002</v>
      </c>
      <c r="V38" s="159">
        <v>29.355370000000001</v>
      </c>
      <c r="W38" s="159">
        <v>13.4876</v>
      </c>
      <c r="X38" s="159">
        <v>18.723970000000001</v>
      </c>
      <c r="Y38" s="159">
        <v>15.471069999999999</v>
      </c>
      <c r="Z38" s="159">
        <v>21.302479999999999</v>
      </c>
      <c r="AA38" s="159">
        <v>11.80165</v>
      </c>
      <c r="AB38" s="159">
        <v>23.801650000000002</v>
      </c>
      <c r="AC38" s="159">
        <v>57.520660000000007</v>
      </c>
      <c r="AD38" s="159">
        <v>24.012180000000001</v>
      </c>
      <c r="AE38" s="159">
        <v>19.451400000000003</v>
      </c>
      <c r="AF38" s="159">
        <v>33.930260000000004</v>
      </c>
      <c r="AG38" s="159">
        <v>52.778529999999996</v>
      </c>
      <c r="AH38" s="159">
        <v>24.09948</v>
      </c>
      <c r="AI38" s="10">
        <v>25.37764</v>
      </c>
      <c r="AJ38" s="10">
        <v>31.655999999999999</v>
      </c>
      <c r="AK38" s="10">
        <v>27.768999999999998</v>
      </c>
      <c r="AL38" s="10">
        <v>28.144819999999999</v>
      </c>
      <c r="AM38" s="10">
        <v>-12.281395999999999</v>
      </c>
      <c r="AN38" s="169"/>
      <c r="AO38" s="169"/>
      <c r="AP38" s="169"/>
      <c r="AQ38" s="169"/>
      <c r="AR38" s="169"/>
      <c r="AS38" s="169"/>
      <c r="AT38" s="169"/>
      <c r="AU38" s="169"/>
      <c r="AV38" s="169"/>
      <c r="AW38" s="169"/>
      <c r="AX38" s="169"/>
      <c r="AY38" s="169"/>
    </row>
    <row r="39" spans="1:51" ht="15" x14ac:dyDescent="0.25">
      <c r="A39" s="234">
        <f>YampaRiverInflow.TotalOutflow!A39</f>
        <v>44197</v>
      </c>
      <c r="B39" s="113"/>
      <c r="C39" s="113"/>
      <c r="D39" s="113">
        <v>33.642000000000003</v>
      </c>
      <c r="E39" s="159">
        <v>12.730970000000001</v>
      </c>
      <c r="F39" s="159">
        <v>18.789630000000002</v>
      </c>
      <c r="G39" s="159">
        <v>30.509731999999996</v>
      </c>
      <c r="H39" s="159">
        <v>-8.285995999999999</v>
      </c>
      <c r="I39" s="159">
        <v>20.149591999999998</v>
      </c>
      <c r="J39" s="159">
        <v>-5.4165640000000019</v>
      </c>
      <c r="K39" s="159">
        <v>2.3691460000000006</v>
      </c>
      <c r="L39" s="159">
        <v>29.694473999999996</v>
      </c>
      <c r="M39" s="159">
        <v>-0.27552200000000449</v>
      </c>
      <c r="N39" s="159">
        <v>186.90553400000005</v>
      </c>
      <c r="O39" s="159">
        <v>-19.518785999999999</v>
      </c>
      <c r="P39" s="159">
        <v>-12.115812000000005</v>
      </c>
      <c r="Q39" s="159">
        <v>25.210727999999996</v>
      </c>
      <c r="R39" s="159">
        <v>1.2586619999999984</v>
      </c>
      <c r="S39" s="159">
        <v>21.421490000000002</v>
      </c>
      <c r="T39" s="159">
        <v>24.198349999999998</v>
      </c>
      <c r="U39" s="159">
        <v>42.049589999999995</v>
      </c>
      <c r="V39" s="159">
        <v>21.61983</v>
      </c>
      <c r="W39" s="159">
        <v>18.446279999999998</v>
      </c>
      <c r="X39" s="159">
        <v>23.206610000000001</v>
      </c>
      <c r="Y39" s="159">
        <v>20.033060000000003</v>
      </c>
      <c r="Z39" s="159">
        <v>101.09752</v>
      </c>
      <c r="AA39" s="159">
        <v>22.61157</v>
      </c>
      <c r="AB39" s="159">
        <v>23.206610000000001</v>
      </c>
      <c r="AC39" s="159">
        <v>42.247930000000004</v>
      </c>
      <c r="AD39" s="159">
        <v>34.128279999999997</v>
      </c>
      <c r="AE39" s="159">
        <v>41.270440000000001</v>
      </c>
      <c r="AF39" s="159">
        <v>24.80875</v>
      </c>
      <c r="AG39" s="159">
        <v>40.066650000000003</v>
      </c>
      <c r="AH39" s="159">
        <v>37.896529999999998</v>
      </c>
      <c r="AI39" s="10">
        <v>23.007999999999999</v>
      </c>
      <c r="AJ39" s="10">
        <v>30.744</v>
      </c>
      <c r="AK39" s="10">
        <v>-35.333798000000002</v>
      </c>
      <c r="AL39" s="10">
        <v>15.72175</v>
      </c>
      <c r="AM39" s="10">
        <v>-20.231422000000002</v>
      </c>
      <c r="AN39" s="169"/>
      <c r="AO39" s="169"/>
      <c r="AP39" s="169"/>
      <c r="AQ39" s="169"/>
      <c r="AR39" s="169"/>
      <c r="AS39" s="169"/>
      <c r="AT39" s="169"/>
      <c r="AU39" s="169"/>
      <c r="AV39" s="169"/>
      <c r="AW39" s="169"/>
      <c r="AX39" s="169"/>
      <c r="AY39" s="169"/>
    </row>
    <row r="40" spans="1:51" ht="15" x14ac:dyDescent="0.25">
      <c r="A40" s="234">
        <f>YampaRiverInflow.TotalOutflow!A40</f>
        <v>44228</v>
      </c>
      <c r="B40" s="113"/>
      <c r="C40" s="113"/>
      <c r="D40" s="113">
        <v>34.201000000000001</v>
      </c>
      <c r="E40" s="159">
        <v>8.8950399999999981</v>
      </c>
      <c r="F40" s="159">
        <v>5.2061219999999997</v>
      </c>
      <c r="G40" s="159">
        <v>31.654194000000004</v>
      </c>
      <c r="H40" s="159">
        <v>-5.5484540000000049</v>
      </c>
      <c r="I40" s="159">
        <v>24.816616000000003</v>
      </c>
      <c r="J40" s="159">
        <v>5.5362879999999972</v>
      </c>
      <c r="K40" s="159">
        <v>2.4326280000000007</v>
      </c>
      <c r="L40" s="159">
        <v>18.913243999999999</v>
      </c>
      <c r="M40" s="159">
        <v>6.7548980000000007</v>
      </c>
      <c r="N40" s="159">
        <v>84.936341999999996</v>
      </c>
      <c r="O40" s="159">
        <v>-9.9785020000000024</v>
      </c>
      <c r="P40" s="159">
        <v>38.271997999999996</v>
      </c>
      <c r="Q40" s="159">
        <v>12.276371999999997</v>
      </c>
      <c r="R40" s="159">
        <v>23.60331</v>
      </c>
      <c r="S40" s="159">
        <v>17.2562</v>
      </c>
      <c r="T40" s="159">
        <v>16.066120000000002</v>
      </c>
      <c r="U40" s="159">
        <v>48.99174</v>
      </c>
      <c r="V40" s="159">
        <v>36.297519999999999</v>
      </c>
      <c r="W40" s="159">
        <v>25.745450000000002</v>
      </c>
      <c r="X40" s="159">
        <v>24.39669</v>
      </c>
      <c r="Y40" s="159">
        <v>35.66281</v>
      </c>
      <c r="Z40" s="159">
        <v>125.57355</v>
      </c>
      <c r="AA40" s="159">
        <v>20.429749999999999</v>
      </c>
      <c r="AB40" s="159">
        <v>29.355370000000001</v>
      </c>
      <c r="AC40" s="159">
        <v>90.644630000000006</v>
      </c>
      <c r="AD40" s="159">
        <v>38.488480000000003</v>
      </c>
      <c r="AE40" s="159">
        <v>35.176900000000003</v>
      </c>
      <c r="AF40" s="159">
        <v>33.337230000000005</v>
      </c>
      <c r="AG40" s="159">
        <v>18.843250000000001</v>
      </c>
      <c r="AH40" s="159">
        <v>38.885280000000002</v>
      </c>
      <c r="AI40" s="10">
        <v>32.448999999999998</v>
      </c>
      <c r="AJ40" s="10">
        <v>39.451000000000001</v>
      </c>
      <c r="AK40" s="10">
        <v>-35.678773999999997</v>
      </c>
      <c r="AL40" s="10">
        <v>36.358820000000009</v>
      </c>
      <c r="AM40" s="10">
        <v>10.028786</v>
      </c>
      <c r="AN40" s="169"/>
      <c r="AO40" s="169"/>
      <c r="AP40" s="169"/>
      <c r="AQ40" s="169"/>
      <c r="AR40" s="169"/>
      <c r="AS40" s="169"/>
      <c r="AT40" s="169"/>
      <c r="AU40" s="169"/>
      <c r="AV40" s="169"/>
      <c r="AW40" s="169"/>
      <c r="AX40" s="169"/>
      <c r="AY40" s="169"/>
    </row>
    <row r="41" spans="1:51" ht="15" x14ac:dyDescent="0.25">
      <c r="A41" s="234">
        <f>YampaRiverInflow.TotalOutflow!A41</f>
        <v>44256</v>
      </c>
      <c r="B41" s="113"/>
      <c r="C41" s="113"/>
      <c r="D41" s="113">
        <v>38.061</v>
      </c>
      <c r="E41" s="159">
        <v>11.592746</v>
      </c>
      <c r="F41" s="159">
        <v>65.656910000000011</v>
      </c>
      <c r="G41" s="159">
        <v>40.183028000000007</v>
      </c>
      <c r="H41" s="159">
        <v>-5.9533360000000002</v>
      </c>
      <c r="I41" s="159">
        <v>30.160971999999997</v>
      </c>
      <c r="J41" s="159">
        <v>24.693387999999999</v>
      </c>
      <c r="K41" s="159">
        <v>25.745329999999996</v>
      </c>
      <c r="L41" s="159">
        <v>38.052266000000003</v>
      </c>
      <c r="M41" s="159">
        <v>23.650429999999993</v>
      </c>
      <c r="N41" s="159">
        <v>32.974309999999996</v>
      </c>
      <c r="O41" s="159">
        <v>19.143381999999999</v>
      </c>
      <c r="P41" s="159">
        <v>66.414287999999985</v>
      </c>
      <c r="Q41" s="159">
        <v>7.6466900000000004</v>
      </c>
      <c r="R41" s="159">
        <v>63.272730000000003</v>
      </c>
      <c r="S41" s="159">
        <v>48.99174</v>
      </c>
      <c r="T41" s="159">
        <v>19.834709999999998</v>
      </c>
      <c r="U41" s="159">
        <v>54.009920000000001</v>
      </c>
      <c r="V41" s="159">
        <v>55.160330000000002</v>
      </c>
      <c r="W41" s="159">
        <v>23.22645</v>
      </c>
      <c r="X41" s="159">
        <v>42.842980000000004</v>
      </c>
      <c r="Y41" s="159">
        <v>27.59008</v>
      </c>
      <c r="Z41" s="159">
        <v>69.104129999999998</v>
      </c>
      <c r="AA41" s="159">
        <v>49.190080000000002</v>
      </c>
      <c r="AB41" s="159">
        <v>44.628099999999996</v>
      </c>
      <c r="AC41" s="159">
        <v>82.373550000000009</v>
      </c>
      <c r="AD41" s="159">
        <v>74.052929999999989</v>
      </c>
      <c r="AE41" s="159">
        <v>59.414720000000003</v>
      </c>
      <c r="AF41" s="159">
        <v>42.4617</v>
      </c>
      <c r="AG41" s="159">
        <v>22.215199999999999</v>
      </c>
      <c r="AH41" s="159">
        <v>58.779769999999999</v>
      </c>
      <c r="AI41" s="10">
        <v>31.516999999999999</v>
      </c>
      <c r="AJ41" s="10">
        <v>41.177</v>
      </c>
      <c r="AK41" s="10">
        <v>1.4208999999999996</v>
      </c>
      <c r="AL41" s="10">
        <v>53.899988000000008</v>
      </c>
      <c r="AM41" s="10">
        <v>48.854016000000001</v>
      </c>
      <c r="AN41" s="169"/>
      <c r="AO41" s="169"/>
      <c r="AP41" s="169"/>
      <c r="AQ41" s="169"/>
      <c r="AR41" s="169"/>
      <c r="AS41" s="169"/>
      <c r="AT41" s="169"/>
      <c r="AU41" s="169"/>
      <c r="AV41" s="169"/>
      <c r="AW41" s="169"/>
      <c r="AX41" s="169"/>
      <c r="AY41" s="169"/>
    </row>
    <row r="42" spans="1:51" ht="15" x14ac:dyDescent="0.25">
      <c r="A42" s="234">
        <f>YampaRiverInflow.TotalOutflow!A42</f>
        <v>44287</v>
      </c>
      <c r="B42" s="113"/>
      <c r="C42" s="113"/>
      <c r="D42" s="113">
        <v>24.76</v>
      </c>
      <c r="E42" s="159">
        <v>6.4895579999999971</v>
      </c>
      <c r="F42" s="159">
        <v>-2.1714279999999997</v>
      </c>
      <c r="G42" s="159">
        <v>27.235071999999999</v>
      </c>
      <c r="H42" s="159">
        <v>10.299308000000002</v>
      </c>
      <c r="I42" s="159">
        <v>34.961232000000003</v>
      </c>
      <c r="J42" s="159">
        <v>19.407409999999999</v>
      </c>
      <c r="K42" s="159">
        <v>3.8830659999999999</v>
      </c>
      <c r="L42" s="159">
        <v>42.054233999999994</v>
      </c>
      <c r="M42" s="159">
        <v>40.374699999999997</v>
      </c>
      <c r="N42" s="159">
        <v>1.4423439999999974</v>
      </c>
      <c r="O42" s="159">
        <v>-2.1086160000000009</v>
      </c>
      <c r="P42" s="159">
        <v>-25.961648</v>
      </c>
      <c r="Q42" s="159">
        <v>3.7385600000000014</v>
      </c>
      <c r="R42" s="159">
        <v>29.157019999999999</v>
      </c>
      <c r="S42" s="159">
        <v>70.294210000000007</v>
      </c>
      <c r="T42" s="159">
        <v>23.60331</v>
      </c>
      <c r="U42" s="159">
        <v>16.8</v>
      </c>
      <c r="V42" s="159">
        <v>35.028100000000002</v>
      </c>
      <c r="W42" s="159">
        <v>13.62645</v>
      </c>
      <c r="X42" s="159">
        <v>32.747109999999999</v>
      </c>
      <c r="Y42" s="159">
        <v>39.133879999999998</v>
      </c>
      <c r="Z42" s="159">
        <v>90.902479999999997</v>
      </c>
      <c r="AA42" s="159">
        <v>33.758679999999998</v>
      </c>
      <c r="AB42" s="159">
        <v>33.699169999999995</v>
      </c>
      <c r="AC42" s="159">
        <v>29.54543</v>
      </c>
      <c r="AD42" s="159">
        <v>43.090540000000004</v>
      </c>
      <c r="AE42" s="159">
        <v>88.711330000000004</v>
      </c>
      <c r="AF42" s="159">
        <v>45.237490000000001</v>
      </c>
      <c r="AG42" s="159">
        <v>17.018439999999998</v>
      </c>
      <c r="AH42" s="159">
        <v>26.507580000000001</v>
      </c>
      <c r="AI42" s="10">
        <v>22.988</v>
      </c>
      <c r="AJ42" s="10">
        <v>25.349</v>
      </c>
      <c r="AK42" s="10">
        <v>1.8474620000000004</v>
      </c>
      <c r="AL42" s="10">
        <v>30.190056000000002</v>
      </c>
      <c r="AM42" s="10">
        <v>8.4134259999999994</v>
      </c>
      <c r="AN42" s="169"/>
      <c r="AO42" s="169"/>
      <c r="AP42" s="169"/>
      <c r="AQ42" s="169"/>
      <c r="AR42" s="169"/>
      <c r="AS42" s="169"/>
      <c r="AT42" s="169"/>
      <c r="AU42" s="169"/>
      <c r="AV42" s="169"/>
      <c r="AW42" s="169"/>
      <c r="AX42" s="169"/>
      <c r="AY42" s="169"/>
    </row>
    <row r="43" spans="1:51" ht="15" x14ac:dyDescent="0.25">
      <c r="A43" s="234">
        <f>YampaRiverInflow.TotalOutflow!A43</f>
        <v>44317</v>
      </c>
      <c r="B43" s="113"/>
      <c r="C43" s="113"/>
      <c r="D43" s="113">
        <v>26.831</v>
      </c>
      <c r="E43" s="159">
        <v>-43.34975</v>
      </c>
      <c r="F43" s="159">
        <v>-34.957054000000007</v>
      </c>
      <c r="G43" s="159">
        <v>13.998616</v>
      </c>
      <c r="H43" s="159">
        <v>14.146305999999999</v>
      </c>
      <c r="I43" s="159">
        <v>11.701313999999998</v>
      </c>
      <c r="J43" s="159">
        <v>20.844270000000002</v>
      </c>
      <c r="K43" s="159">
        <v>18.919815999999997</v>
      </c>
      <c r="L43" s="159">
        <v>24.792201999999996</v>
      </c>
      <c r="M43" s="159">
        <v>21.936144000000002</v>
      </c>
      <c r="N43" s="159">
        <v>0.4265279999999948</v>
      </c>
      <c r="O43" s="159">
        <v>-5.1470199999999995</v>
      </c>
      <c r="P43" s="159">
        <v>-26.100434000000003</v>
      </c>
      <c r="Q43" s="159">
        <v>7.8517019999999995</v>
      </c>
      <c r="R43" s="159">
        <v>15.471069999999999</v>
      </c>
      <c r="S43" s="159">
        <v>41.137190000000004</v>
      </c>
      <c r="T43" s="159">
        <v>13.289260000000001</v>
      </c>
      <c r="U43" s="159">
        <v>27.570250000000001</v>
      </c>
      <c r="V43" s="159">
        <v>34.690910000000002</v>
      </c>
      <c r="W43" s="159">
        <v>21.163640000000001</v>
      </c>
      <c r="X43" s="159">
        <v>23.543800000000001</v>
      </c>
      <c r="Y43" s="159">
        <v>34.333880000000001</v>
      </c>
      <c r="Z43" s="159">
        <v>67.140500000000003</v>
      </c>
      <c r="AA43" s="159">
        <v>34.274380000000001</v>
      </c>
      <c r="AB43" s="159">
        <v>36.813220000000001</v>
      </c>
      <c r="AC43" s="159">
        <v>20.429749999999999</v>
      </c>
      <c r="AD43" s="159">
        <v>51.182790000000004</v>
      </c>
      <c r="AE43" s="159">
        <v>36.148009999999999</v>
      </c>
      <c r="AF43" s="159">
        <v>35.125309999999999</v>
      </c>
      <c r="AG43" s="159">
        <v>18.545770000000001</v>
      </c>
      <c r="AH43" s="159">
        <v>27.262090000000001</v>
      </c>
      <c r="AI43" s="10">
        <v>27.253</v>
      </c>
      <c r="AJ43" s="10">
        <v>28.957999999999998</v>
      </c>
      <c r="AK43" s="10">
        <v>-17.974883999999999</v>
      </c>
      <c r="AL43" s="10">
        <v>8.2502020000000016</v>
      </c>
      <c r="AM43" s="10">
        <v>11.781169999999998</v>
      </c>
      <c r="AN43" s="169"/>
      <c r="AO43" s="169"/>
      <c r="AP43" s="169"/>
      <c r="AQ43" s="169"/>
      <c r="AR43" s="169"/>
      <c r="AS43" s="169"/>
      <c r="AT43" s="169"/>
      <c r="AU43" s="169"/>
      <c r="AV43" s="169"/>
      <c r="AW43" s="169"/>
      <c r="AX43" s="169"/>
      <c r="AY43" s="169"/>
    </row>
    <row r="44" spans="1:51" ht="15" x14ac:dyDescent="0.25">
      <c r="A44" s="234">
        <f>YampaRiverInflow.TotalOutflow!A44</f>
        <v>44348</v>
      </c>
      <c r="B44" s="113"/>
      <c r="C44" s="113"/>
      <c r="D44" s="113">
        <v>25.632999999999999</v>
      </c>
      <c r="E44" s="159">
        <v>-26.687349999999999</v>
      </c>
      <c r="F44" s="159">
        <v>-25.920556000000005</v>
      </c>
      <c r="G44" s="159">
        <v>4.8367579999999997</v>
      </c>
      <c r="H44" s="159">
        <v>17.069787999999999</v>
      </c>
      <c r="I44" s="159">
        <v>14.981504000000001</v>
      </c>
      <c r="J44" s="159">
        <v>10.917309999999999</v>
      </c>
      <c r="K44" s="159">
        <v>17.894643999999996</v>
      </c>
      <c r="L44" s="159">
        <v>3.4932539999999972</v>
      </c>
      <c r="M44" s="159">
        <v>8.3392299999999988</v>
      </c>
      <c r="N44" s="159">
        <v>12.800060000000002</v>
      </c>
      <c r="O44" s="159">
        <v>0.96758200000000005</v>
      </c>
      <c r="P44" s="159">
        <v>22.234369999999995</v>
      </c>
      <c r="Q44" s="159">
        <v>-1.326284</v>
      </c>
      <c r="R44" s="159">
        <v>31.73554</v>
      </c>
      <c r="S44" s="159">
        <v>15.272729999999999</v>
      </c>
      <c r="T44" s="159">
        <v>13.68595</v>
      </c>
      <c r="U44" s="159">
        <v>32.07273</v>
      </c>
      <c r="V44" s="159">
        <v>48.238019999999999</v>
      </c>
      <c r="W44" s="159">
        <v>6.5057900000000002</v>
      </c>
      <c r="X44" s="159">
        <v>14.280989999999999</v>
      </c>
      <c r="Y44" s="159">
        <v>20.826450000000001</v>
      </c>
      <c r="Z44" s="159">
        <v>11.9405</v>
      </c>
      <c r="AA44" s="159">
        <v>14.67769</v>
      </c>
      <c r="AB44" s="159">
        <v>31.73554</v>
      </c>
      <c r="AC44" s="159">
        <v>13.4876</v>
      </c>
      <c r="AD44" s="159">
        <v>35.553789999999999</v>
      </c>
      <c r="AE44" s="159">
        <v>23.751339999999999</v>
      </c>
      <c r="AF44" s="159">
        <v>47.228079999999999</v>
      </c>
      <c r="AG44" s="159">
        <v>22.73095</v>
      </c>
      <c r="AH44" s="159">
        <v>25.202210000000001</v>
      </c>
      <c r="AI44" s="10">
        <v>26.082999999999998</v>
      </c>
      <c r="AJ44" s="10">
        <v>16.065999999999999</v>
      </c>
      <c r="AK44" s="10">
        <v>-10.634887999999998</v>
      </c>
      <c r="AL44" s="10">
        <v>9.8336339999999982</v>
      </c>
      <c r="AM44" s="10">
        <v>15.799028</v>
      </c>
      <c r="AN44" s="169"/>
      <c r="AO44" s="169"/>
      <c r="AP44" s="169"/>
      <c r="AQ44" s="169"/>
      <c r="AR44" s="169"/>
      <c r="AS44" s="169"/>
      <c r="AT44" s="169"/>
      <c r="AU44" s="169"/>
      <c r="AV44" s="169"/>
      <c r="AW44" s="169"/>
      <c r="AX44" s="169"/>
      <c r="AY44" s="169"/>
    </row>
    <row r="45" spans="1:51" ht="15" x14ac:dyDescent="0.25">
      <c r="A45" s="234">
        <f>YampaRiverInflow.TotalOutflow!A45</f>
        <v>44378</v>
      </c>
      <c r="B45" s="113"/>
      <c r="C45" s="113"/>
      <c r="D45" s="113">
        <v>35.387999999999998</v>
      </c>
      <c r="E45" s="159">
        <v>-76.626987999999997</v>
      </c>
      <c r="F45" s="159">
        <v>-25.963596000000003</v>
      </c>
      <c r="G45" s="159">
        <v>-1.3454359999999996</v>
      </c>
      <c r="H45" s="159">
        <v>23.854377999999997</v>
      </c>
      <c r="I45" s="159">
        <v>10.43751</v>
      </c>
      <c r="J45" s="159">
        <v>0.31987999999999739</v>
      </c>
      <c r="K45" s="159">
        <v>-2.3304560000000003</v>
      </c>
      <c r="L45" s="159">
        <v>-0.36195600000000061</v>
      </c>
      <c r="M45" s="159">
        <v>14.518595999999995</v>
      </c>
      <c r="N45" s="159">
        <v>-5.2774500000000009</v>
      </c>
      <c r="O45" s="159">
        <v>-9.5112659999999991</v>
      </c>
      <c r="P45" s="159">
        <v>30.567533999999998</v>
      </c>
      <c r="Q45" s="159">
        <v>7.7770319999999957</v>
      </c>
      <c r="R45" s="159">
        <v>31.933880000000002</v>
      </c>
      <c r="S45" s="159">
        <v>33.12397</v>
      </c>
      <c r="T45" s="159">
        <v>30.347110000000001</v>
      </c>
      <c r="U45" s="159">
        <v>21.12397</v>
      </c>
      <c r="V45" s="159">
        <v>19.953720000000001</v>
      </c>
      <c r="W45" s="159">
        <v>10.1157</v>
      </c>
      <c r="X45" s="159">
        <v>17.2562</v>
      </c>
      <c r="Y45" s="159">
        <v>39.272730000000003</v>
      </c>
      <c r="Z45" s="159">
        <v>21.024789999999999</v>
      </c>
      <c r="AA45" s="159">
        <v>21.223140000000001</v>
      </c>
      <c r="AB45" s="159">
        <v>45.421489999999999</v>
      </c>
      <c r="AC45" s="159">
        <v>28.760330000000003</v>
      </c>
      <c r="AD45" s="159">
        <v>28.178129999999999</v>
      </c>
      <c r="AE45" s="159">
        <v>29.169810000000002</v>
      </c>
      <c r="AF45" s="159">
        <v>55.361699999999999</v>
      </c>
      <c r="AG45" s="159">
        <v>26.380500000000001</v>
      </c>
      <c r="AH45" s="159">
        <v>61.69943</v>
      </c>
      <c r="AI45" s="10">
        <v>29.157</v>
      </c>
      <c r="AJ45" s="10">
        <v>11.108000000000001</v>
      </c>
      <c r="AK45" s="10">
        <v>-4.7430320000000004</v>
      </c>
      <c r="AL45" s="10">
        <v>16.804354</v>
      </c>
      <c r="AM45" s="10">
        <v>5.1790399999999934</v>
      </c>
      <c r="AN45" s="169"/>
      <c r="AO45" s="169"/>
      <c r="AP45" s="169"/>
      <c r="AQ45" s="169"/>
      <c r="AR45" s="169"/>
      <c r="AS45" s="169"/>
      <c r="AT45" s="169"/>
      <c r="AU45" s="169"/>
      <c r="AV45" s="169"/>
      <c r="AW45" s="169"/>
      <c r="AX45" s="169"/>
      <c r="AY45" s="169"/>
    </row>
    <row r="46" spans="1:51" ht="15" x14ac:dyDescent="0.25">
      <c r="A46" s="234">
        <f>YampaRiverInflow.TotalOutflow!A46</f>
        <v>44409</v>
      </c>
      <c r="B46" s="113"/>
      <c r="C46" s="113"/>
      <c r="D46" s="113">
        <v>52.561</v>
      </c>
      <c r="E46" s="159">
        <v>3.944417999999998</v>
      </c>
      <c r="F46" s="159">
        <v>-24.962649999999996</v>
      </c>
      <c r="G46" s="159">
        <v>11.718223999999999</v>
      </c>
      <c r="H46" s="159">
        <v>34.487445999999998</v>
      </c>
      <c r="I46" s="159">
        <v>13.664479999999999</v>
      </c>
      <c r="J46" s="159">
        <v>22.107043999999998</v>
      </c>
      <c r="K46" s="159">
        <v>11.757869999999999</v>
      </c>
      <c r="L46" s="159">
        <v>15.499105999999996</v>
      </c>
      <c r="M46" s="159">
        <v>39.501065999999994</v>
      </c>
      <c r="N46" s="159">
        <v>-27.720480000000002</v>
      </c>
      <c r="O46" s="159">
        <v>-21.211650000000002</v>
      </c>
      <c r="P46" s="159">
        <v>29.708030000000001</v>
      </c>
      <c r="Q46" s="159">
        <v>24.969377999999995</v>
      </c>
      <c r="R46" s="159">
        <v>50.280989999999996</v>
      </c>
      <c r="S46" s="159">
        <v>20.826450000000001</v>
      </c>
      <c r="T46" s="159">
        <v>44.033059999999999</v>
      </c>
      <c r="U46" s="159">
        <v>23.404959999999999</v>
      </c>
      <c r="V46" s="159">
        <v>52.066120000000005</v>
      </c>
      <c r="W46" s="159">
        <v>17.851240000000001</v>
      </c>
      <c r="X46" s="159">
        <v>42.049589999999995</v>
      </c>
      <c r="Y46" s="159">
        <v>50.578510000000001</v>
      </c>
      <c r="Z46" s="159">
        <v>28.36364</v>
      </c>
      <c r="AA46" s="159">
        <v>66.446280000000002</v>
      </c>
      <c r="AB46" s="159">
        <v>91.636359999999996</v>
      </c>
      <c r="AC46" s="159">
        <v>39.272730000000003</v>
      </c>
      <c r="AD46" s="159">
        <v>23.615790000000001</v>
      </c>
      <c r="AE46" s="159">
        <v>91.054990000000004</v>
      </c>
      <c r="AF46" s="159">
        <v>60.915440000000004</v>
      </c>
      <c r="AG46" s="159">
        <v>68.609250000000003</v>
      </c>
      <c r="AH46" s="159">
        <v>66.855829999999997</v>
      </c>
      <c r="AI46" s="10">
        <v>41.058</v>
      </c>
      <c r="AJ46" s="10">
        <v>53.752000000000002</v>
      </c>
      <c r="AK46" s="10">
        <v>-20.440944000000002</v>
      </c>
      <c r="AL46" s="10">
        <v>26.649618</v>
      </c>
      <c r="AM46" s="10">
        <v>-38.384042000000001</v>
      </c>
      <c r="AN46" s="169"/>
      <c r="AO46" s="169"/>
      <c r="AP46" s="169"/>
      <c r="AQ46" s="169"/>
      <c r="AR46" s="169"/>
      <c r="AS46" s="169"/>
      <c r="AT46" s="169"/>
      <c r="AU46" s="169"/>
      <c r="AV46" s="169"/>
      <c r="AW46" s="169"/>
      <c r="AX46" s="169"/>
      <c r="AY46" s="169"/>
    </row>
    <row r="47" spans="1:51" ht="15" x14ac:dyDescent="0.25">
      <c r="A47" s="234">
        <f>YampaRiverInflow.TotalOutflow!A47</f>
        <v>44440</v>
      </c>
      <c r="B47" s="113"/>
      <c r="C47" s="113"/>
      <c r="D47" s="113">
        <v>45.813000000000002</v>
      </c>
      <c r="E47" s="159">
        <v>32.537457999999994</v>
      </c>
      <c r="F47" s="159">
        <v>1.9679220000000004</v>
      </c>
      <c r="G47" s="159">
        <v>31.598157999999994</v>
      </c>
      <c r="H47" s="159">
        <v>10.762887999999998</v>
      </c>
      <c r="I47" s="159">
        <v>16.83839</v>
      </c>
      <c r="J47" s="159">
        <v>7.3934139999999973</v>
      </c>
      <c r="K47" s="159">
        <v>23.094785999999999</v>
      </c>
      <c r="L47" s="159">
        <v>19.014919999999993</v>
      </c>
      <c r="M47" s="159">
        <v>38.203603999999999</v>
      </c>
      <c r="N47" s="159">
        <v>-11.380267999999999</v>
      </c>
      <c r="O47" s="159">
        <v>-1.1929920000000003</v>
      </c>
      <c r="P47" s="159">
        <v>14.110747999999997</v>
      </c>
      <c r="Q47" s="159">
        <v>20.761236</v>
      </c>
      <c r="R47" s="159">
        <v>59.246279999999999</v>
      </c>
      <c r="S47" s="159">
        <v>36.099170000000001</v>
      </c>
      <c r="T47" s="159">
        <v>49.190080000000002</v>
      </c>
      <c r="U47" s="159">
        <v>39.133879999999998</v>
      </c>
      <c r="V47" s="159">
        <v>48.456199999999995</v>
      </c>
      <c r="W47" s="159">
        <v>103.95372</v>
      </c>
      <c r="X47" s="159">
        <v>34.373550000000002</v>
      </c>
      <c r="Y47" s="159">
        <v>57.381819999999998</v>
      </c>
      <c r="Z47" s="159">
        <v>38.360330000000005</v>
      </c>
      <c r="AA47" s="159">
        <v>50.87603</v>
      </c>
      <c r="AB47" s="159">
        <v>33.83802</v>
      </c>
      <c r="AC47" s="159">
        <v>38.677690000000005</v>
      </c>
      <c r="AD47" s="159">
        <v>28.373090000000001</v>
      </c>
      <c r="AE47" s="159">
        <v>44.259500000000003</v>
      </c>
      <c r="AF47" s="159">
        <v>46.824210000000001</v>
      </c>
      <c r="AG47" s="159">
        <v>48.000730000000004</v>
      </c>
      <c r="AH47" s="159">
        <v>78.71414</v>
      </c>
      <c r="AI47" s="10">
        <v>38.877000000000002</v>
      </c>
      <c r="AJ47" s="10">
        <v>40.661000000000001</v>
      </c>
      <c r="AK47" s="10">
        <v>-9.8468000000002581E-2</v>
      </c>
      <c r="AL47" s="10">
        <v>31.357489999999999</v>
      </c>
      <c r="AM47" s="10">
        <v>-20.597570000000001</v>
      </c>
      <c r="AN47" s="169"/>
      <c r="AO47" s="169"/>
      <c r="AP47" s="169"/>
      <c r="AQ47" s="169"/>
      <c r="AR47" s="169"/>
      <c r="AS47" s="169"/>
      <c r="AT47" s="169"/>
      <c r="AU47" s="169"/>
      <c r="AV47" s="169"/>
      <c r="AW47" s="169"/>
      <c r="AX47" s="169"/>
      <c r="AY47" s="169"/>
    </row>
    <row r="48" spans="1:51" ht="15" x14ac:dyDescent="0.25">
      <c r="A48" s="234">
        <f>YampaRiverInflow.TotalOutflow!A48</f>
        <v>44470</v>
      </c>
      <c r="B48" s="113"/>
      <c r="C48" s="113"/>
      <c r="D48" s="113">
        <v>35.26</v>
      </c>
      <c r="E48" s="159">
        <v>21.307351999999995</v>
      </c>
      <c r="F48" s="159">
        <v>16.697756000000002</v>
      </c>
      <c r="G48" s="159">
        <v>-7.0713440000000007</v>
      </c>
      <c r="H48" s="159">
        <v>28.546542000000002</v>
      </c>
      <c r="I48" s="159">
        <v>8.8154899999999987</v>
      </c>
      <c r="J48" s="159">
        <v>19.117637999999999</v>
      </c>
      <c r="K48" s="159">
        <v>24.204461999999999</v>
      </c>
      <c r="L48" s="159">
        <v>26.144487999999999</v>
      </c>
      <c r="M48" s="159">
        <v>13.100050000000003</v>
      </c>
      <c r="N48" s="159">
        <v>20.956235999999997</v>
      </c>
      <c r="O48" s="159">
        <v>15.130805999999998</v>
      </c>
      <c r="P48" s="159">
        <v>30.771339999999995</v>
      </c>
      <c r="Q48" s="159">
        <v>32.265374000000001</v>
      </c>
      <c r="R48" s="159">
        <v>36.495870000000004</v>
      </c>
      <c r="S48" s="159">
        <v>22.413220000000003</v>
      </c>
      <c r="T48" s="159">
        <v>37.884300000000003</v>
      </c>
      <c r="U48" s="159">
        <v>47.385120000000001</v>
      </c>
      <c r="V48" s="159">
        <v>23.34545</v>
      </c>
      <c r="W48" s="159">
        <v>20.647929999999999</v>
      </c>
      <c r="X48" s="159">
        <v>30.664459999999998</v>
      </c>
      <c r="Y48" s="159">
        <v>41.077690000000004</v>
      </c>
      <c r="Z48" s="159">
        <v>33.004959999999997</v>
      </c>
      <c r="AA48" s="159">
        <v>69.758679999999998</v>
      </c>
      <c r="AB48" s="159">
        <v>20.90579</v>
      </c>
      <c r="AC48" s="159">
        <v>34.920760000000001</v>
      </c>
      <c r="AD48" s="159">
        <v>24.80264</v>
      </c>
      <c r="AE48" s="159">
        <v>40.688940000000002</v>
      </c>
      <c r="AF48" s="159">
        <v>39.683980000000005</v>
      </c>
      <c r="AG48" s="159">
        <v>29.514490000000002</v>
      </c>
      <c r="AH48" s="159">
        <v>19.08832</v>
      </c>
      <c r="AI48" s="10">
        <v>42.445999999999998</v>
      </c>
      <c r="AJ48" s="10">
        <v>61.646000000000001</v>
      </c>
      <c r="AK48" s="10">
        <v>42.068716000000002</v>
      </c>
      <c r="AL48" s="10">
        <v>-39.506182000000003</v>
      </c>
      <c r="AM48" s="10">
        <v>16.431793999999996</v>
      </c>
      <c r="AN48" s="169"/>
      <c r="AO48" s="169"/>
      <c r="AP48" s="169"/>
      <c r="AQ48" s="169"/>
      <c r="AR48" s="169"/>
      <c r="AS48" s="169"/>
      <c r="AT48" s="169"/>
      <c r="AU48" s="169"/>
      <c r="AV48" s="169"/>
      <c r="AW48" s="169"/>
      <c r="AX48" s="169"/>
      <c r="AY48" s="169"/>
    </row>
    <row r="49" spans="1:1005" ht="15" x14ac:dyDescent="0.25">
      <c r="A49" s="234">
        <f>YampaRiverInflow.TotalOutflow!A49</f>
        <v>44501</v>
      </c>
      <c r="B49" s="113"/>
      <c r="C49" s="113"/>
      <c r="D49" s="113">
        <v>27.667999999999999</v>
      </c>
      <c r="E49" s="159">
        <v>-7.608582000000002</v>
      </c>
      <c r="F49" s="159">
        <v>19.452354</v>
      </c>
      <c r="G49" s="159">
        <v>-15.148112000000001</v>
      </c>
      <c r="H49" s="159">
        <v>43.240480000000012</v>
      </c>
      <c r="I49" s="159">
        <v>18.699883999999997</v>
      </c>
      <c r="J49" s="159">
        <v>25.747958000000004</v>
      </c>
      <c r="K49" s="159">
        <v>19.504985999999999</v>
      </c>
      <c r="L49" s="159">
        <v>17.401791999999997</v>
      </c>
      <c r="M49" s="159">
        <v>8.7164979999999979</v>
      </c>
      <c r="N49" s="159">
        <v>0.5832239999999983</v>
      </c>
      <c r="O49" s="159">
        <v>10.286626</v>
      </c>
      <c r="P49" s="159">
        <v>27.420535999999998</v>
      </c>
      <c r="Q49" s="159">
        <v>15.614009999999999</v>
      </c>
      <c r="R49" s="159">
        <v>24.595040000000001</v>
      </c>
      <c r="S49" s="159">
        <v>18.446279999999998</v>
      </c>
      <c r="T49" s="159">
        <v>36.495870000000004</v>
      </c>
      <c r="U49" s="159">
        <v>27.966939999999997</v>
      </c>
      <c r="V49" s="159">
        <v>25.487599999999997</v>
      </c>
      <c r="W49" s="159">
        <v>23.10744</v>
      </c>
      <c r="X49" s="159">
        <v>22.472729999999999</v>
      </c>
      <c r="Y49" s="159">
        <v>33.719010000000004</v>
      </c>
      <c r="Z49" s="159">
        <v>27.609919999999999</v>
      </c>
      <c r="AA49" s="159">
        <v>16.066120000000002</v>
      </c>
      <c r="AB49" s="159">
        <v>25.54711</v>
      </c>
      <c r="AC49" s="159">
        <v>41.959690000000002</v>
      </c>
      <c r="AD49" s="159">
        <v>23.019279999999998</v>
      </c>
      <c r="AE49" s="159">
        <v>14.411950000000001</v>
      </c>
      <c r="AF49" s="159">
        <v>36.115349999999999</v>
      </c>
      <c r="AG49" s="159">
        <v>28.582279999999997</v>
      </c>
      <c r="AH49" s="159">
        <v>27.818810000000003</v>
      </c>
      <c r="AI49" s="10">
        <v>24.693999999999999</v>
      </c>
      <c r="AJ49" s="10">
        <v>34.908999999999999</v>
      </c>
      <c r="AK49" s="10">
        <v>-3.1421840000000012</v>
      </c>
      <c r="AL49" s="10">
        <v>-44.165469999999999</v>
      </c>
      <c r="AM49" s="10">
        <v>8.787177999999999</v>
      </c>
      <c r="AN49" s="169"/>
      <c r="AO49" s="169"/>
      <c r="AP49" s="169"/>
      <c r="AQ49" s="169"/>
      <c r="AR49" s="169"/>
      <c r="AS49" s="169"/>
      <c r="AT49" s="169"/>
      <c r="AU49" s="169"/>
      <c r="AV49" s="169"/>
      <c r="AW49" s="169"/>
      <c r="AX49" s="169"/>
      <c r="AY49" s="169"/>
    </row>
    <row r="50" spans="1:1005" ht="15" x14ac:dyDescent="0.25">
      <c r="A50" s="234">
        <f>YampaRiverInflow.TotalOutflow!A50</f>
        <v>44531</v>
      </c>
      <c r="B50" s="113"/>
      <c r="C50" s="113"/>
      <c r="D50" s="113">
        <v>28.876999999999999</v>
      </c>
      <c r="E50" s="159">
        <v>6.4737880000000008</v>
      </c>
      <c r="F50" s="159">
        <v>17.151738000000002</v>
      </c>
      <c r="G50" s="159">
        <v>-3.7310040000000027</v>
      </c>
      <c r="H50" s="159">
        <v>24.599475999999996</v>
      </c>
      <c r="I50" s="159">
        <v>10.79776</v>
      </c>
      <c r="J50" s="159">
        <v>21.106362000000001</v>
      </c>
      <c r="K50" s="159">
        <v>13.440643999999999</v>
      </c>
      <c r="L50" s="159">
        <v>8.550276000000002</v>
      </c>
      <c r="M50" s="159">
        <v>2.8164899999999982</v>
      </c>
      <c r="N50" s="159">
        <v>-7.4748359999999989</v>
      </c>
      <c r="O50" s="159">
        <v>0.47278999999999721</v>
      </c>
      <c r="P50" s="159">
        <v>43.942076</v>
      </c>
      <c r="Q50" s="159">
        <v>0.91163000000000016</v>
      </c>
      <c r="R50" s="159">
        <v>15.07438</v>
      </c>
      <c r="S50" s="159">
        <v>12.69421</v>
      </c>
      <c r="T50" s="159">
        <v>35.305790000000002</v>
      </c>
      <c r="U50" s="159">
        <v>29.355370000000001</v>
      </c>
      <c r="V50" s="159">
        <v>13.4876</v>
      </c>
      <c r="W50" s="159">
        <v>18.723970000000001</v>
      </c>
      <c r="X50" s="159">
        <v>15.471069999999999</v>
      </c>
      <c r="Y50" s="159">
        <v>21.302479999999999</v>
      </c>
      <c r="Z50" s="159">
        <v>11.80165</v>
      </c>
      <c r="AA50" s="159">
        <v>23.801650000000002</v>
      </c>
      <c r="AB50" s="159">
        <v>57.520660000000007</v>
      </c>
      <c r="AC50" s="159">
        <v>24.012180000000001</v>
      </c>
      <c r="AD50" s="159">
        <v>19.451400000000003</v>
      </c>
      <c r="AE50" s="159">
        <v>33.930260000000004</v>
      </c>
      <c r="AF50" s="159">
        <v>52.778529999999996</v>
      </c>
      <c r="AG50" s="159">
        <v>24.09948</v>
      </c>
      <c r="AH50" s="159">
        <v>25.37764</v>
      </c>
      <c r="AI50" s="10">
        <v>31.655999999999999</v>
      </c>
      <c r="AJ50" s="10">
        <v>27.768999999999998</v>
      </c>
      <c r="AK50" s="10">
        <v>28.144819999999999</v>
      </c>
      <c r="AL50" s="10">
        <v>-12.281395999999999</v>
      </c>
      <c r="AM50" s="10">
        <v>17.994698</v>
      </c>
      <c r="AN50" s="169"/>
      <c r="AO50" s="169"/>
      <c r="AP50" s="169"/>
      <c r="AQ50" s="169"/>
      <c r="AR50" s="169"/>
      <c r="AS50" s="169"/>
      <c r="AT50" s="169"/>
      <c r="AU50" s="169"/>
      <c r="AV50" s="169"/>
      <c r="AW50" s="169"/>
      <c r="AX50" s="169"/>
      <c r="AY50" s="169"/>
    </row>
    <row r="51" spans="1:1005" ht="15" x14ac:dyDescent="0.25">
      <c r="A51" s="234">
        <f>YampaRiverInflow.TotalOutflow!A51</f>
        <v>44562</v>
      </c>
      <c r="B51" s="113"/>
      <c r="C51" s="113"/>
      <c r="D51" s="113">
        <v>33.642000000000003</v>
      </c>
      <c r="E51" s="159">
        <v>18.789630000000002</v>
      </c>
      <c r="F51" s="159">
        <v>30.509731999999996</v>
      </c>
      <c r="G51" s="159">
        <v>-8.285995999999999</v>
      </c>
      <c r="H51" s="159">
        <v>20.149591999999998</v>
      </c>
      <c r="I51" s="159">
        <v>-5.4165640000000019</v>
      </c>
      <c r="J51" s="159">
        <v>2.3691460000000006</v>
      </c>
      <c r="K51" s="159">
        <v>29.694473999999996</v>
      </c>
      <c r="L51" s="159">
        <v>-0.27552200000000449</v>
      </c>
      <c r="M51" s="159">
        <v>186.90553400000005</v>
      </c>
      <c r="N51" s="159">
        <v>-19.518785999999999</v>
      </c>
      <c r="O51" s="159">
        <v>-12.115812000000005</v>
      </c>
      <c r="P51" s="159">
        <v>25.210727999999996</v>
      </c>
      <c r="Q51" s="159">
        <v>1.2586619999999984</v>
      </c>
      <c r="R51" s="159">
        <v>21.421490000000002</v>
      </c>
      <c r="S51" s="159">
        <v>24.198349999999998</v>
      </c>
      <c r="T51" s="159">
        <v>42.049589999999995</v>
      </c>
      <c r="U51" s="159">
        <v>21.61983</v>
      </c>
      <c r="V51" s="159">
        <v>18.446279999999998</v>
      </c>
      <c r="W51" s="159">
        <v>23.206610000000001</v>
      </c>
      <c r="X51" s="159">
        <v>20.033060000000003</v>
      </c>
      <c r="Y51" s="159">
        <v>101.09752</v>
      </c>
      <c r="Z51" s="159">
        <v>22.61157</v>
      </c>
      <c r="AA51" s="159">
        <v>23.206610000000001</v>
      </c>
      <c r="AB51" s="159">
        <v>42.247930000000004</v>
      </c>
      <c r="AC51" s="159">
        <v>34.128279999999997</v>
      </c>
      <c r="AD51" s="159">
        <v>41.270440000000001</v>
      </c>
      <c r="AE51" s="159">
        <v>24.80875</v>
      </c>
      <c r="AF51" s="159">
        <v>40.066650000000003</v>
      </c>
      <c r="AG51" s="159">
        <v>37.896529999999998</v>
      </c>
      <c r="AH51" s="159">
        <v>23.007999999999999</v>
      </c>
      <c r="AI51" s="10">
        <v>30.744</v>
      </c>
      <c r="AJ51" s="10">
        <v>-35.333798000000002</v>
      </c>
      <c r="AK51" s="10">
        <v>15.72175</v>
      </c>
      <c r="AL51" s="10">
        <v>-20.231422000000002</v>
      </c>
      <c r="AM51" s="10">
        <v>12.730970000000001</v>
      </c>
      <c r="AN51" s="169"/>
      <c r="AO51" s="169"/>
      <c r="AP51" s="169"/>
      <c r="AQ51" s="169"/>
      <c r="AR51" s="169"/>
      <c r="AS51" s="169"/>
      <c r="AT51" s="169"/>
      <c r="AU51" s="169"/>
      <c r="AV51" s="169"/>
      <c r="AW51" s="169"/>
      <c r="AX51" s="169"/>
      <c r="AY51" s="169"/>
    </row>
    <row r="52" spans="1:1005" ht="15" x14ac:dyDescent="0.25">
      <c r="A52" s="234">
        <f>YampaRiverInflow.TotalOutflow!A52</f>
        <v>44593</v>
      </c>
      <c r="B52" s="113"/>
      <c r="C52" s="113"/>
      <c r="D52" s="113">
        <v>34.201000000000001</v>
      </c>
      <c r="E52" s="159">
        <v>5.2061219999999997</v>
      </c>
      <c r="F52" s="159">
        <v>31.654194000000004</v>
      </c>
      <c r="G52" s="159">
        <v>-5.5484540000000049</v>
      </c>
      <c r="H52" s="159">
        <v>24.816616000000003</v>
      </c>
      <c r="I52" s="159">
        <v>5.5362879999999972</v>
      </c>
      <c r="J52" s="159">
        <v>2.4326280000000007</v>
      </c>
      <c r="K52" s="159">
        <v>18.913243999999999</v>
      </c>
      <c r="L52" s="159">
        <v>6.7548980000000007</v>
      </c>
      <c r="M52" s="159">
        <v>84.936341999999996</v>
      </c>
      <c r="N52" s="159">
        <v>-9.9785020000000024</v>
      </c>
      <c r="O52" s="159">
        <v>38.271997999999996</v>
      </c>
      <c r="P52" s="159">
        <v>12.276371999999997</v>
      </c>
      <c r="Q52" s="159">
        <v>23.60331</v>
      </c>
      <c r="R52" s="159">
        <v>17.2562</v>
      </c>
      <c r="S52" s="159">
        <v>16.066120000000002</v>
      </c>
      <c r="T52" s="159">
        <v>48.99174</v>
      </c>
      <c r="U52" s="159">
        <v>36.297519999999999</v>
      </c>
      <c r="V52" s="159">
        <v>25.745450000000002</v>
      </c>
      <c r="W52" s="159">
        <v>24.39669</v>
      </c>
      <c r="X52" s="159">
        <v>35.66281</v>
      </c>
      <c r="Y52" s="159">
        <v>125.57355</v>
      </c>
      <c r="Z52" s="159">
        <v>20.429749999999999</v>
      </c>
      <c r="AA52" s="159">
        <v>29.355370000000001</v>
      </c>
      <c r="AB52" s="159">
        <v>90.644630000000006</v>
      </c>
      <c r="AC52" s="159">
        <v>38.488480000000003</v>
      </c>
      <c r="AD52" s="159">
        <v>35.176900000000003</v>
      </c>
      <c r="AE52" s="159">
        <v>33.337230000000005</v>
      </c>
      <c r="AF52" s="159">
        <v>18.843250000000001</v>
      </c>
      <c r="AG52" s="159">
        <v>38.885280000000002</v>
      </c>
      <c r="AH52" s="159">
        <v>32.448999999999998</v>
      </c>
      <c r="AI52" s="10">
        <v>39.451000000000001</v>
      </c>
      <c r="AJ52" s="10">
        <v>-35.678773999999997</v>
      </c>
      <c r="AK52" s="10">
        <v>36.358820000000009</v>
      </c>
      <c r="AL52" s="10">
        <v>10.028786</v>
      </c>
      <c r="AM52" s="10">
        <v>8.8950399999999981</v>
      </c>
      <c r="AN52" s="169"/>
      <c r="AO52" s="169"/>
      <c r="AP52" s="169"/>
      <c r="AQ52" s="169"/>
      <c r="AR52" s="169"/>
      <c r="AS52" s="169"/>
      <c r="AT52" s="169"/>
      <c r="AU52" s="169"/>
      <c r="AV52" s="169"/>
      <c r="AW52" s="169"/>
      <c r="AX52" s="169"/>
      <c r="AY52" s="169"/>
    </row>
    <row r="53" spans="1:1005" ht="15" x14ac:dyDescent="0.25">
      <c r="A53" s="234">
        <f>YampaRiverInflow.TotalOutflow!A53</f>
        <v>44621</v>
      </c>
      <c r="B53" s="113"/>
      <c r="C53" s="113"/>
      <c r="D53" s="113">
        <v>38.061</v>
      </c>
      <c r="E53" s="159">
        <v>65.656910000000011</v>
      </c>
      <c r="F53" s="159">
        <v>40.183028000000007</v>
      </c>
      <c r="G53" s="159">
        <v>-5.9533360000000002</v>
      </c>
      <c r="H53" s="159">
        <v>30.160971999999997</v>
      </c>
      <c r="I53" s="159">
        <v>24.693387999999999</v>
      </c>
      <c r="J53" s="159">
        <v>25.745329999999996</v>
      </c>
      <c r="K53" s="159">
        <v>38.052266000000003</v>
      </c>
      <c r="L53" s="159">
        <v>23.650429999999993</v>
      </c>
      <c r="M53" s="159">
        <v>32.974309999999996</v>
      </c>
      <c r="N53" s="159">
        <v>19.143381999999999</v>
      </c>
      <c r="O53" s="159">
        <v>66.414287999999985</v>
      </c>
      <c r="P53" s="159">
        <v>7.6466900000000004</v>
      </c>
      <c r="Q53" s="159">
        <v>63.272730000000003</v>
      </c>
      <c r="R53" s="159">
        <v>48.99174</v>
      </c>
      <c r="S53" s="159">
        <v>19.834709999999998</v>
      </c>
      <c r="T53" s="159">
        <v>54.009920000000001</v>
      </c>
      <c r="U53" s="159">
        <v>55.160330000000002</v>
      </c>
      <c r="V53" s="159">
        <v>23.22645</v>
      </c>
      <c r="W53" s="159">
        <v>42.842980000000004</v>
      </c>
      <c r="X53" s="159">
        <v>27.59008</v>
      </c>
      <c r="Y53" s="159">
        <v>69.104129999999998</v>
      </c>
      <c r="Z53" s="159">
        <v>49.190080000000002</v>
      </c>
      <c r="AA53" s="159">
        <v>44.628099999999996</v>
      </c>
      <c r="AB53" s="159">
        <v>82.373550000000009</v>
      </c>
      <c r="AC53" s="159">
        <v>74.052929999999989</v>
      </c>
      <c r="AD53" s="159">
        <v>59.414720000000003</v>
      </c>
      <c r="AE53" s="159">
        <v>42.4617</v>
      </c>
      <c r="AF53" s="159">
        <v>22.215199999999999</v>
      </c>
      <c r="AG53" s="159">
        <v>58.779769999999999</v>
      </c>
      <c r="AH53" s="159">
        <v>31.516999999999999</v>
      </c>
      <c r="AI53" s="10">
        <v>41.177</v>
      </c>
      <c r="AJ53" s="10">
        <v>1.4208999999999996</v>
      </c>
      <c r="AK53" s="10">
        <v>53.899988000000008</v>
      </c>
      <c r="AL53" s="10">
        <v>48.854016000000001</v>
      </c>
      <c r="AM53" s="10">
        <v>11.592746</v>
      </c>
      <c r="AN53" s="169"/>
      <c r="AO53" s="169"/>
      <c r="AP53" s="169"/>
      <c r="AQ53" s="169"/>
      <c r="AR53" s="169"/>
      <c r="AS53" s="169"/>
      <c r="AT53" s="169"/>
      <c r="AU53" s="169"/>
      <c r="AV53" s="169"/>
      <c r="AW53" s="169"/>
      <c r="AX53" s="169"/>
      <c r="AY53" s="169"/>
    </row>
    <row r="54" spans="1:1005" ht="15" x14ac:dyDescent="0.25">
      <c r="A54" s="234">
        <f>YampaRiverInflow.TotalOutflow!A54</f>
        <v>44652</v>
      </c>
      <c r="B54" s="113"/>
      <c r="C54" s="113"/>
      <c r="D54" s="113">
        <v>24.76</v>
      </c>
      <c r="E54" s="159">
        <v>-2.1714279999999997</v>
      </c>
      <c r="F54" s="159">
        <v>27.235071999999999</v>
      </c>
      <c r="G54" s="159">
        <v>10.299308000000002</v>
      </c>
      <c r="H54" s="159">
        <v>34.961232000000003</v>
      </c>
      <c r="I54" s="159">
        <v>19.407409999999999</v>
      </c>
      <c r="J54" s="159">
        <v>3.8830659999999999</v>
      </c>
      <c r="K54" s="159">
        <v>42.054233999999994</v>
      </c>
      <c r="L54" s="159">
        <v>40.374699999999997</v>
      </c>
      <c r="M54" s="159">
        <v>1.4423439999999974</v>
      </c>
      <c r="N54" s="159">
        <v>-2.1086160000000009</v>
      </c>
      <c r="O54" s="159">
        <v>-25.961648</v>
      </c>
      <c r="P54" s="159">
        <v>3.7385600000000014</v>
      </c>
      <c r="Q54" s="159">
        <v>29.157019999999999</v>
      </c>
      <c r="R54" s="159">
        <v>70.294210000000007</v>
      </c>
      <c r="S54" s="159">
        <v>23.60331</v>
      </c>
      <c r="T54" s="159">
        <v>16.8</v>
      </c>
      <c r="U54" s="159">
        <v>35.028100000000002</v>
      </c>
      <c r="V54" s="159">
        <v>13.62645</v>
      </c>
      <c r="W54" s="159">
        <v>32.747109999999999</v>
      </c>
      <c r="X54" s="159">
        <v>39.133879999999998</v>
      </c>
      <c r="Y54" s="159">
        <v>90.902479999999997</v>
      </c>
      <c r="Z54" s="159">
        <v>33.758679999999998</v>
      </c>
      <c r="AA54" s="159">
        <v>33.699169999999995</v>
      </c>
      <c r="AB54" s="159">
        <v>29.54543</v>
      </c>
      <c r="AC54" s="159">
        <v>43.090540000000004</v>
      </c>
      <c r="AD54" s="159">
        <v>88.711330000000004</v>
      </c>
      <c r="AE54" s="159">
        <v>45.237490000000001</v>
      </c>
      <c r="AF54" s="159">
        <v>17.018439999999998</v>
      </c>
      <c r="AG54" s="159">
        <v>26.507580000000001</v>
      </c>
      <c r="AH54" s="159">
        <v>22.988</v>
      </c>
      <c r="AI54" s="10">
        <v>25.349</v>
      </c>
      <c r="AJ54" s="10">
        <v>1.8474620000000004</v>
      </c>
      <c r="AK54" s="10">
        <v>30.190056000000002</v>
      </c>
      <c r="AL54" s="10">
        <v>8.4134259999999994</v>
      </c>
      <c r="AM54" s="10">
        <v>6.4895579999999971</v>
      </c>
      <c r="AN54" s="169"/>
      <c r="AO54" s="169"/>
      <c r="AP54" s="169"/>
      <c r="AQ54" s="169"/>
      <c r="AR54" s="169"/>
      <c r="AS54" s="169"/>
      <c r="AT54" s="169"/>
      <c r="AU54" s="169"/>
      <c r="AV54" s="169"/>
      <c r="AW54" s="169"/>
      <c r="AX54" s="169"/>
      <c r="AY54" s="169"/>
    </row>
    <row r="55" spans="1:1005" ht="15" x14ac:dyDescent="0.25">
      <c r="A55" s="234">
        <f>YampaRiverInflow.TotalOutflow!A55</f>
        <v>44682</v>
      </c>
      <c r="B55" s="113"/>
      <c r="C55" s="113"/>
      <c r="D55" s="113">
        <v>26.831</v>
      </c>
      <c r="E55" s="159">
        <v>-34.957054000000007</v>
      </c>
      <c r="F55" s="159">
        <v>13.998616</v>
      </c>
      <c r="G55" s="159">
        <v>14.146305999999999</v>
      </c>
      <c r="H55" s="159">
        <v>11.701313999999998</v>
      </c>
      <c r="I55" s="159">
        <v>20.844270000000002</v>
      </c>
      <c r="J55" s="159">
        <v>18.919815999999997</v>
      </c>
      <c r="K55" s="159">
        <v>24.792201999999996</v>
      </c>
      <c r="L55" s="159">
        <v>21.936144000000002</v>
      </c>
      <c r="M55" s="159">
        <v>0.4265279999999948</v>
      </c>
      <c r="N55" s="159">
        <v>-5.1470199999999995</v>
      </c>
      <c r="O55" s="159">
        <v>-26.100434000000003</v>
      </c>
      <c r="P55" s="159">
        <v>7.8517019999999995</v>
      </c>
      <c r="Q55" s="159">
        <v>15.471069999999999</v>
      </c>
      <c r="R55" s="159">
        <v>41.137190000000004</v>
      </c>
      <c r="S55" s="159">
        <v>13.289260000000001</v>
      </c>
      <c r="T55" s="159">
        <v>27.570250000000001</v>
      </c>
      <c r="U55" s="159">
        <v>34.690910000000002</v>
      </c>
      <c r="V55" s="159">
        <v>21.163640000000001</v>
      </c>
      <c r="W55" s="159">
        <v>23.543800000000001</v>
      </c>
      <c r="X55" s="159">
        <v>34.333880000000001</v>
      </c>
      <c r="Y55" s="159">
        <v>67.140500000000003</v>
      </c>
      <c r="Z55" s="159">
        <v>34.274380000000001</v>
      </c>
      <c r="AA55" s="159">
        <v>36.813220000000001</v>
      </c>
      <c r="AB55" s="159">
        <v>20.429749999999999</v>
      </c>
      <c r="AC55" s="159">
        <v>51.182790000000004</v>
      </c>
      <c r="AD55" s="159">
        <v>36.148009999999999</v>
      </c>
      <c r="AE55" s="159">
        <v>35.125309999999999</v>
      </c>
      <c r="AF55" s="159">
        <v>18.545770000000001</v>
      </c>
      <c r="AG55" s="159">
        <v>27.262090000000001</v>
      </c>
      <c r="AH55" s="159">
        <v>27.253</v>
      </c>
      <c r="AI55" s="10">
        <v>28.957999999999998</v>
      </c>
      <c r="AJ55" s="10">
        <v>-17.974883999999999</v>
      </c>
      <c r="AK55" s="10">
        <v>8.2502020000000016</v>
      </c>
      <c r="AL55" s="10">
        <v>11.781169999999998</v>
      </c>
      <c r="AM55" s="10">
        <v>-43.34975</v>
      </c>
      <c r="AN55" s="169"/>
      <c r="AO55" s="169"/>
      <c r="AP55" s="169"/>
      <c r="AQ55" s="169"/>
      <c r="AR55" s="169"/>
      <c r="AS55" s="169"/>
      <c r="AT55" s="169"/>
      <c r="AU55" s="169"/>
      <c r="AV55" s="169"/>
      <c r="AW55" s="169"/>
      <c r="AX55" s="169"/>
      <c r="AY55" s="169"/>
    </row>
    <row r="56" spans="1:1005" ht="15" x14ac:dyDescent="0.25">
      <c r="A56" s="234">
        <f>YampaRiverInflow.TotalOutflow!A56</f>
        <v>44713</v>
      </c>
      <c r="B56" s="113"/>
      <c r="C56" s="113"/>
      <c r="D56" s="113">
        <v>25.632999999999999</v>
      </c>
      <c r="E56" s="159">
        <v>-25.920556000000005</v>
      </c>
      <c r="F56" s="159">
        <v>4.8367579999999997</v>
      </c>
      <c r="G56" s="159">
        <v>17.069787999999999</v>
      </c>
      <c r="H56" s="159">
        <v>14.981504000000001</v>
      </c>
      <c r="I56" s="159">
        <v>10.917309999999999</v>
      </c>
      <c r="J56" s="159">
        <v>17.894643999999996</v>
      </c>
      <c r="K56" s="159">
        <v>3.4932539999999972</v>
      </c>
      <c r="L56" s="159">
        <v>8.3392299999999988</v>
      </c>
      <c r="M56" s="159">
        <v>12.800060000000002</v>
      </c>
      <c r="N56" s="159">
        <v>0.96758200000000005</v>
      </c>
      <c r="O56" s="159">
        <v>22.234369999999995</v>
      </c>
      <c r="P56" s="159">
        <v>-1.326284</v>
      </c>
      <c r="Q56" s="159">
        <v>31.73554</v>
      </c>
      <c r="R56" s="159">
        <v>15.272729999999999</v>
      </c>
      <c r="S56" s="159">
        <v>13.68595</v>
      </c>
      <c r="T56" s="159">
        <v>32.07273</v>
      </c>
      <c r="U56" s="159">
        <v>48.238019999999999</v>
      </c>
      <c r="V56" s="159">
        <v>6.5057900000000002</v>
      </c>
      <c r="W56" s="159">
        <v>14.280989999999999</v>
      </c>
      <c r="X56" s="159">
        <v>20.826450000000001</v>
      </c>
      <c r="Y56" s="159">
        <v>11.9405</v>
      </c>
      <c r="Z56" s="159">
        <v>14.67769</v>
      </c>
      <c r="AA56" s="159">
        <v>31.73554</v>
      </c>
      <c r="AB56" s="159">
        <v>13.4876</v>
      </c>
      <c r="AC56" s="159">
        <v>35.553789999999999</v>
      </c>
      <c r="AD56" s="159">
        <v>23.751339999999999</v>
      </c>
      <c r="AE56" s="159">
        <v>47.228079999999999</v>
      </c>
      <c r="AF56" s="159">
        <v>22.73095</v>
      </c>
      <c r="AG56" s="159">
        <v>25.202210000000001</v>
      </c>
      <c r="AH56" s="159">
        <v>26.082999999999998</v>
      </c>
      <c r="AI56" s="10">
        <v>16.065999999999999</v>
      </c>
      <c r="AJ56" s="10">
        <v>-10.634887999999998</v>
      </c>
      <c r="AK56" s="10">
        <v>9.8336339999999982</v>
      </c>
      <c r="AL56" s="10">
        <v>15.799028</v>
      </c>
      <c r="AM56" s="10">
        <v>-26.687349999999999</v>
      </c>
      <c r="AN56" s="169"/>
      <c r="AO56" s="169"/>
      <c r="AP56" s="169"/>
      <c r="AQ56" s="169"/>
      <c r="AR56" s="169"/>
      <c r="AS56" s="169"/>
      <c r="AT56" s="169"/>
      <c r="AU56" s="169"/>
      <c r="AV56" s="169"/>
      <c r="AW56" s="169"/>
      <c r="AX56" s="169"/>
      <c r="AY56" s="169"/>
    </row>
    <row r="57" spans="1:1005" ht="15" x14ac:dyDescent="0.25">
      <c r="A57" s="234">
        <f>YampaRiverInflow.TotalOutflow!A57</f>
        <v>44743</v>
      </c>
      <c r="B57" s="113"/>
      <c r="C57" s="113"/>
      <c r="D57" s="113">
        <v>35.387999999999998</v>
      </c>
      <c r="E57" s="159">
        <v>-25.963596000000003</v>
      </c>
      <c r="F57" s="159">
        <v>-1.3454359999999996</v>
      </c>
      <c r="G57" s="159">
        <v>23.854377999999997</v>
      </c>
      <c r="H57" s="159">
        <v>10.43751</v>
      </c>
      <c r="I57" s="159">
        <v>0.31987999999999739</v>
      </c>
      <c r="J57" s="159">
        <v>-2.3304560000000003</v>
      </c>
      <c r="K57" s="159">
        <v>-0.36195600000000061</v>
      </c>
      <c r="L57" s="159">
        <v>14.518595999999995</v>
      </c>
      <c r="M57" s="159">
        <v>-5.2774500000000009</v>
      </c>
      <c r="N57" s="159">
        <v>-9.5112659999999991</v>
      </c>
      <c r="O57" s="159">
        <v>30.567533999999998</v>
      </c>
      <c r="P57" s="159">
        <v>7.7770319999999957</v>
      </c>
      <c r="Q57" s="159">
        <v>31.933880000000002</v>
      </c>
      <c r="R57" s="159">
        <v>33.12397</v>
      </c>
      <c r="S57" s="159">
        <v>30.347110000000001</v>
      </c>
      <c r="T57" s="159">
        <v>21.12397</v>
      </c>
      <c r="U57" s="159">
        <v>19.953720000000001</v>
      </c>
      <c r="V57" s="159">
        <v>10.1157</v>
      </c>
      <c r="W57" s="159">
        <v>17.2562</v>
      </c>
      <c r="X57" s="159">
        <v>39.272730000000003</v>
      </c>
      <c r="Y57" s="159">
        <v>21.024789999999999</v>
      </c>
      <c r="Z57" s="159">
        <v>21.223140000000001</v>
      </c>
      <c r="AA57" s="159">
        <v>45.421489999999999</v>
      </c>
      <c r="AB57" s="159">
        <v>28.760330000000003</v>
      </c>
      <c r="AC57" s="159">
        <v>28.178129999999999</v>
      </c>
      <c r="AD57" s="159">
        <v>29.169810000000002</v>
      </c>
      <c r="AE57" s="159">
        <v>55.361699999999999</v>
      </c>
      <c r="AF57" s="159">
        <v>26.380500000000001</v>
      </c>
      <c r="AG57" s="159">
        <v>61.69943</v>
      </c>
      <c r="AH57" s="159">
        <v>29.157</v>
      </c>
      <c r="AI57" s="10">
        <v>11.108000000000001</v>
      </c>
      <c r="AJ57" s="10">
        <v>-4.7430320000000004</v>
      </c>
      <c r="AK57" s="10">
        <v>16.804354</v>
      </c>
      <c r="AL57" s="10">
        <v>5.1790399999999934</v>
      </c>
      <c r="AM57" s="10">
        <v>-76.626987999999997</v>
      </c>
      <c r="AN57" s="169"/>
      <c r="AO57" s="169"/>
      <c r="AP57" s="169"/>
      <c r="AQ57" s="169"/>
      <c r="AR57" s="169"/>
      <c r="AS57" s="169"/>
      <c r="AT57" s="169"/>
      <c r="AU57" s="169"/>
      <c r="AV57" s="169"/>
      <c r="AW57" s="169"/>
      <c r="AX57" s="169"/>
      <c r="AY57" s="169"/>
    </row>
    <row r="58" spans="1:1005" ht="15" x14ac:dyDescent="0.25">
      <c r="A58" s="234">
        <f>YampaRiverInflow.TotalOutflow!A58</f>
        <v>44774</v>
      </c>
      <c r="B58" s="113"/>
      <c r="C58" s="113"/>
      <c r="D58" s="113">
        <v>52.561</v>
      </c>
      <c r="E58" s="159">
        <v>-24.962649999999996</v>
      </c>
      <c r="F58" s="159">
        <v>11.718223999999999</v>
      </c>
      <c r="G58" s="159">
        <v>34.487445999999998</v>
      </c>
      <c r="H58" s="159">
        <v>13.664479999999999</v>
      </c>
      <c r="I58" s="159">
        <v>22.107043999999998</v>
      </c>
      <c r="J58" s="159">
        <v>11.757869999999999</v>
      </c>
      <c r="K58" s="159">
        <v>15.499105999999996</v>
      </c>
      <c r="L58" s="159">
        <v>39.501065999999994</v>
      </c>
      <c r="M58" s="159">
        <v>-27.720480000000002</v>
      </c>
      <c r="N58" s="159">
        <v>-21.211650000000002</v>
      </c>
      <c r="O58" s="159">
        <v>29.708030000000001</v>
      </c>
      <c r="P58" s="159">
        <v>24.969377999999995</v>
      </c>
      <c r="Q58" s="159">
        <v>50.280989999999996</v>
      </c>
      <c r="R58" s="159">
        <v>20.826450000000001</v>
      </c>
      <c r="S58" s="159">
        <v>44.033059999999999</v>
      </c>
      <c r="T58" s="159">
        <v>23.404959999999999</v>
      </c>
      <c r="U58" s="159">
        <v>52.066120000000005</v>
      </c>
      <c r="V58" s="159">
        <v>17.851240000000001</v>
      </c>
      <c r="W58" s="159">
        <v>42.049589999999995</v>
      </c>
      <c r="X58" s="159">
        <v>50.578510000000001</v>
      </c>
      <c r="Y58" s="159">
        <v>28.36364</v>
      </c>
      <c r="Z58" s="159">
        <v>66.446280000000002</v>
      </c>
      <c r="AA58" s="159">
        <v>91.636359999999996</v>
      </c>
      <c r="AB58" s="159">
        <v>39.272730000000003</v>
      </c>
      <c r="AC58" s="159">
        <v>23.615790000000001</v>
      </c>
      <c r="AD58" s="159">
        <v>91.054990000000004</v>
      </c>
      <c r="AE58" s="159">
        <v>60.915440000000004</v>
      </c>
      <c r="AF58" s="159">
        <v>68.609250000000003</v>
      </c>
      <c r="AG58" s="159">
        <v>66.855829999999997</v>
      </c>
      <c r="AH58" s="159">
        <v>41.058</v>
      </c>
      <c r="AI58" s="10">
        <v>53.752000000000002</v>
      </c>
      <c r="AJ58" s="10">
        <v>-20.440944000000002</v>
      </c>
      <c r="AK58" s="10">
        <v>26.649618</v>
      </c>
      <c r="AL58" s="10">
        <v>-38.384042000000001</v>
      </c>
      <c r="AM58" s="10">
        <v>3.944417999999998</v>
      </c>
      <c r="AN58" s="169"/>
      <c r="AO58" s="169"/>
      <c r="AP58" s="169"/>
      <c r="AQ58" s="169"/>
      <c r="AR58" s="169"/>
      <c r="AS58" s="169"/>
      <c r="AT58" s="169"/>
      <c r="AU58" s="169"/>
      <c r="AV58" s="169"/>
      <c r="AW58" s="169"/>
      <c r="AX58" s="169"/>
      <c r="AY58" s="169"/>
    </row>
    <row r="59" spans="1:1005" ht="15" x14ac:dyDescent="0.25">
      <c r="A59" s="234">
        <f>YampaRiverInflow.TotalOutflow!A59</f>
        <v>44805</v>
      </c>
      <c r="B59" s="113"/>
      <c r="C59" s="113"/>
      <c r="D59" s="113">
        <v>45.813000000000002</v>
      </c>
      <c r="E59" s="159">
        <v>1.9679220000000004</v>
      </c>
      <c r="F59" s="159">
        <v>31.598157999999994</v>
      </c>
      <c r="G59" s="159">
        <v>10.762887999999998</v>
      </c>
      <c r="H59" s="159">
        <v>16.83839</v>
      </c>
      <c r="I59" s="159">
        <v>7.3934139999999973</v>
      </c>
      <c r="J59" s="159">
        <v>23.094785999999999</v>
      </c>
      <c r="K59" s="159">
        <v>19.014919999999993</v>
      </c>
      <c r="L59" s="159">
        <v>38.203603999999999</v>
      </c>
      <c r="M59" s="159">
        <v>-11.380267999999999</v>
      </c>
      <c r="N59" s="159">
        <v>-1.1929920000000003</v>
      </c>
      <c r="O59" s="159">
        <v>14.110747999999997</v>
      </c>
      <c r="P59" s="159">
        <v>20.761236</v>
      </c>
      <c r="Q59" s="159">
        <v>59.246279999999999</v>
      </c>
      <c r="R59" s="159">
        <v>36.099170000000001</v>
      </c>
      <c r="S59" s="159">
        <v>49.190080000000002</v>
      </c>
      <c r="T59" s="159">
        <v>39.133879999999998</v>
      </c>
      <c r="U59" s="159">
        <v>48.456199999999995</v>
      </c>
      <c r="V59" s="159">
        <v>103.95372</v>
      </c>
      <c r="W59" s="159">
        <v>34.373550000000002</v>
      </c>
      <c r="X59" s="159">
        <v>57.381819999999998</v>
      </c>
      <c r="Y59" s="159">
        <v>38.360330000000005</v>
      </c>
      <c r="Z59" s="159">
        <v>50.87603</v>
      </c>
      <c r="AA59" s="159">
        <v>33.83802</v>
      </c>
      <c r="AB59" s="159">
        <v>38.677690000000005</v>
      </c>
      <c r="AC59" s="159">
        <v>28.373090000000001</v>
      </c>
      <c r="AD59" s="159">
        <v>44.259500000000003</v>
      </c>
      <c r="AE59" s="159">
        <v>46.824210000000001</v>
      </c>
      <c r="AF59" s="159">
        <v>48.000730000000004</v>
      </c>
      <c r="AG59" s="159">
        <v>78.71414</v>
      </c>
      <c r="AH59" s="159">
        <v>38.877000000000002</v>
      </c>
      <c r="AI59" s="10">
        <v>40.661000000000001</v>
      </c>
      <c r="AJ59" s="10">
        <v>-9.8468000000002581E-2</v>
      </c>
      <c r="AK59" s="10">
        <v>31.357489999999999</v>
      </c>
      <c r="AL59" s="10">
        <v>-20.597570000000001</v>
      </c>
      <c r="AM59" s="10">
        <v>32.537457999999994</v>
      </c>
      <c r="AN59" s="169"/>
      <c r="AO59" s="169"/>
      <c r="AP59" s="169"/>
      <c r="AQ59" s="169"/>
      <c r="AR59" s="169"/>
      <c r="AS59" s="169"/>
      <c r="AT59" s="169"/>
      <c r="AU59" s="169"/>
      <c r="AV59" s="169"/>
      <c r="AW59" s="169"/>
      <c r="AX59" s="169"/>
      <c r="AY59" s="169"/>
    </row>
    <row r="60" spans="1:1005" ht="15" x14ac:dyDescent="0.25">
      <c r="A60" s="234">
        <f>YampaRiverInflow.TotalOutflow!A60</f>
        <v>44835</v>
      </c>
      <c r="B60" s="113"/>
      <c r="C60" s="113"/>
      <c r="D60" s="113">
        <v>35.26</v>
      </c>
      <c r="E60" s="159">
        <v>16.697756000000002</v>
      </c>
      <c r="F60" s="159">
        <v>-7.0713440000000007</v>
      </c>
      <c r="G60" s="159">
        <v>28.546542000000002</v>
      </c>
      <c r="H60" s="159">
        <v>8.8154899999999987</v>
      </c>
      <c r="I60" s="159">
        <v>19.117637999999999</v>
      </c>
      <c r="J60" s="159">
        <v>24.204461999999999</v>
      </c>
      <c r="K60" s="159">
        <v>26.144487999999999</v>
      </c>
      <c r="L60" s="159">
        <v>13.100050000000003</v>
      </c>
      <c r="M60" s="159">
        <v>20.956235999999997</v>
      </c>
      <c r="N60" s="159">
        <v>15.130805999999998</v>
      </c>
      <c r="O60" s="159">
        <v>30.771339999999995</v>
      </c>
      <c r="P60" s="159">
        <v>32.265374000000001</v>
      </c>
      <c r="Q60" s="159">
        <v>36.495870000000004</v>
      </c>
      <c r="R60" s="159">
        <v>22.413220000000003</v>
      </c>
      <c r="S60" s="159">
        <v>37.884300000000003</v>
      </c>
      <c r="T60" s="159">
        <v>47.385120000000001</v>
      </c>
      <c r="U60" s="159">
        <v>23.34545</v>
      </c>
      <c r="V60" s="159">
        <v>20.647929999999999</v>
      </c>
      <c r="W60" s="159">
        <v>30.664459999999998</v>
      </c>
      <c r="X60" s="159">
        <v>41.077690000000004</v>
      </c>
      <c r="Y60" s="159">
        <v>33.004959999999997</v>
      </c>
      <c r="Z60" s="159">
        <v>69.758679999999998</v>
      </c>
      <c r="AA60" s="159">
        <v>20.90579</v>
      </c>
      <c r="AB60" s="159">
        <v>34.920760000000001</v>
      </c>
      <c r="AC60" s="159">
        <v>24.80264</v>
      </c>
      <c r="AD60" s="159">
        <v>40.688940000000002</v>
      </c>
      <c r="AE60" s="159">
        <v>39.683980000000005</v>
      </c>
      <c r="AF60" s="159">
        <v>29.514490000000002</v>
      </c>
      <c r="AG60" s="159">
        <v>19.08832</v>
      </c>
      <c r="AH60" s="159">
        <v>42.445999999999998</v>
      </c>
      <c r="AI60" s="10">
        <v>61.646000000000001</v>
      </c>
      <c r="AJ60" s="10">
        <v>42.068716000000002</v>
      </c>
      <c r="AK60" s="10">
        <v>-39.506182000000003</v>
      </c>
      <c r="AL60" s="10">
        <v>16.431793999999996</v>
      </c>
      <c r="AM60" s="10">
        <v>21.307351999999995</v>
      </c>
      <c r="AN60" s="169"/>
      <c r="AO60" s="169"/>
      <c r="AP60" s="169"/>
      <c r="AQ60" s="169"/>
      <c r="AR60" s="169"/>
      <c r="AS60" s="169"/>
      <c r="AT60" s="169"/>
      <c r="AU60" s="169"/>
      <c r="AV60" s="169"/>
      <c r="AW60" s="169"/>
      <c r="AX60" s="169"/>
      <c r="AY60" s="169"/>
    </row>
    <row r="61" spans="1:1005" ht="15" x14ac:dyDescent="0.25">
      <c r="A61" s="234">
        <f>YampaRiverInflow.TotalOutflow!A61</f>
        <v>44866</v>
      </c>
      <c r="B61" s="113"/>
      <c r="C61" s="113"/>
      <c r="D61" s="113">
        <v>27.667999999999999</v>
      </c>
      <c r="E61" s="159">
        <v>19.452354</v>
      </c>
      <c r="F61" s="159">
        <v>-15.148112000000001</v>
      </c>
      <c r="G61" s="159">
        <v>43.240480000000012</v>
      </c>
      <c r="H61" s="159">
        <v>18.699883999999997</v>
      </c>
      <c r="I61" s="159">
        <v>25.747958000000004</v>
      </c>
      <c r="J61" s="159">
        <v>19.504985999999999</v>
      </c>
      <c r="K61" s="159">
        <v>17.401791999999997</v>
      </c>
      <c r="L61" s="159">
        <v>8.7164979999999979</v>
      </c>
      <c r="M61" s="159">
        <v>0.5832239999999983</v>
      </c>
      <c r="N61" s="159">
        <v>10.286626</v>
      </c>
      <c r="O61" s="159">
        <v>27.420535999999998</v>
      </c>
      <c r="P61" s="159">
        <v>15.614009999999999</v>
      </c>
      <c r="Q61" s="159">
        <v>24.595040000000001</v>
      </c>
      <c r="R61" s="159">
        <v>18.446279999999998</v>
      </c>
      <c r="S61" s="159">
        <v>36.495870000000004</v>
      </c>
      <c r="T61" s="159">
        <v>27.966939999999997</v>
      </c>
      <c r="U61" s="159">
        <v>25.487599999999997</v>
      </c>
      <c r="V61" s="159">
        <v>23.10744</v>
      </c>
      <c r="W61" s="159">
        <v>22.472729999999999</v>
      </c>
      <c r="X61" s="159">
        <v>33.719010000000004</v>
      </c>
      <c r="Y61" s="159">
        <v>27.609919999999999</v>
      </c>
      <c r="Z61" s="159">
        <v>16.066120000000002</v>
      </c>
      <c r="AA61" s="159">
        <v>25.54711</v>
      </c>
      <c r="AB61" s="159">
        <v>41.959690000000002</v>
      </c>
      <c r="AC61" s="159">
        <v>23.019279999999998</v>
      </c>
      <c r="AD61" s="159">
        <v>14.411950000000001</v>
      </c>
      <c r="AE61" s="159">
        <v>36.115349999999999</v>
      </c>
      <c r="AF61" s="159">
        <v>28.582279999999997</v>
      </c>
      <c r="AG61" s="159">
        <v>27.818810000000003</v>
      </c>
      <c r="AH61" s="159">
        <v>24.693999999999999</v>
      </c>
      <c r="AI61" s="10">
        <v>34.908999999999999</v>
      </c>
      <c r="AJ61" s="10">
        <v>-3.1421840000000012</v>
      </c>
      <c r="AK61" s="10">
        <v>-44.165469999999999</v>
      </c>
      <c r="AL61" s="10">
        <v>8.787177999999999</v>
      </c>
      <c r="AM61" s="10">
        <v>-7.608582000000002</v>
      </c>
      <c r="AN61" s="169"/>
      <c r="AO61" s="169"/>
      <c r="AP61" s="169"/>
      <c r="AQ61" s="169"/>
      <c r="AR61" s="169"/>
      <c r="AS61" s="169"/>
      <c r="AT61" s="169"/>
      <c r="AU61" s="169"/>
      <c r="AV61" s="169"/>
      <c r="AW61" s="169"/>
      <c r="AX61" s="169"/>
      <c r="AY61" s="169"/>
    </row>
    <row r="62" spans="1:1005" ht="15" x14ac:dyDescent="0.25">
      <c r="A62" s="234">
        <f>YampaRiverInflow.TotalOutflow!A62</f>
        <v>44896</v>
      </c>
      <c r="B62" s="113"/>
      <c r="C62" s="113"/>
      <c r="D62" s="113">
        <v>28.876999999999999</v>
      </c>
      <c r="E62" s="159">
        <v>17.151738000000002</v>
      </c>
      <c r="F62" s="159">
        <v>-3.7310040000000027</v>
      </c>
      <c r="G62" s="159">
        <v>24.599475999999996</v>
      </c>
      <c r="H62" s="159">
        <v>10.79776</v>
      </c>
      <c r="I62" s="159">
        <v>21.106362000000001</v>
      </c>
      <c r="J62" s="159">
        <v>13.440643999999999</v>
      </c>
      <c r="K62" s="159">
        <v>8.550276000000002</v>
      </c>
      <c r="L62" s="159">
        <v>2.8164899999999982</v>
      </c>
      <c r="M62" s="159">
        <v>-7.4748359999999989</v>
      </c>
      <c r="N62" s="159">
        <v>0.47278999999999721</v>
      </c>
      <c r="O62" s="159">
        <v>43.942076</v>
      </c>
      <c r="P62" s="159">
        <v>0.91163000000000016</v>
      </c>
      <c r="Q62" s="159">
        <v>15.07438</v>
      </c>
      <c r="R62" s="159">
        <v>12.69421</v>
      </c>
      <c r="S62" s="159">
        <v>35.305790000000002</v>
      </c>
      <c r="T62" s="159">
        <v>29.355370000000001</v>
      </c>
      <c r="U62" s="159">
        <v>13.4876</v>
      </c>
      <c r="V62" s="159">
        <v>18.723970000000001</v>
      </c>
      <c r="W62" s="159">
        <v>15.471069999999999</v>
      </c>
      <c r="X62" s="159">
        <v>21.302479999999999</v>
      </c>
      <c r="Y62" s="159">
        <v>11.80165</v>
      </c>
      <c r="Z62" s="159">
        <v>23.801650000000002</v>
      </c>
      <c r="AA62" s="159">
        <v>57.520660000000007</v>
      </c>
      <c r="AB62" s="159">
        <v>24.012180000000001</v>
      </c>
      <c r="AC62" s="159">
        <v>19.451400000000003</v>
      </c>
      <c r="AD62" s="159">
        <v>33.930260000000004</v>
      </c>
      <c r="AE62" s="159">
        <v>52.778529999999996</v>
      </c>
      <c r="AF62" s="159">
        <v>24.09948</v>
      </c>
      <c r="AG62" s="159">
        <v>25.37764</v>
      </c>
      <c r="AH62" s="159">
        <v>31.655999999999999</v>
      </c>
      <c r="AI62" s="10">
        <v>27.768999999999998</v>
      </c>
      <c r="AJ62" s="10">
        <v>28.144819999999999</v>
      </c>
      <c r="AK62" s="10">
        <v>-12.281395999999999</v>
      </c>
      <c r="AL62" s="10">
        <v>17.994698</v>
      </c>
      <c r="AM62" s="10">
        <v>6.4737880000000008</v>
      </c>
      <c r="AN62" s="169"/>
      <c r="AO62" s="169"/>
      <c r="AP62" s="169"/>
      <c r="AQ62" s="169"/>
      <c r="AR62" s="169"/>
      <c r="AS62" s="169"/>
      <c r="AT62" s="169"/>
      <c r="AU62" s="169"/>
      <c r="AV62" s="169"/>
      <c r="AW62" s="169"/>
      <c r="AX62" s="169"/>
      <c r="AY62" s="169"/>
    </row>
    <row r="63" spans="1:1005" ht="15" x14ac:dyDescent="0.25">
      <c r="A63" s="234">
        <f>YampaRiverInflow.TotalOutflow!A63</f>
        <v>44927</v>
      </c>
      <c r="B63" s="113"/>
      <c r="C63" s="113"/>
      <c r="D63" s="113">
        <v>33.642000000000003</v>
      </c>
      <c r="E63" s="159">
        <v>30.509731999999996</v>
      </c>
      <c r="F63" s="159">
        <v>-8.285995999999999</v>
      </c>
      <c r="G63" s="159">
        <v>20.149591999999998</v>
      </c>
      <c r="H63" s="159">
        <v>-5.4165640000000019</v>
      </c>
      <c r="I63" s="159">
        <v>2.3691460000000006</v>
      </c>
      <c r="J63" s="159">
        <v>29.694473999999996</v>
      </c>
      <c r="K63" s="159">
        <v>-0.27552200000000449</v>
      </c>
      <c r="L63" s="159">
        <v>186.90553400000005</v>
      </c>
      <c r="M63" s="159">
        <v>-19.518785999999999</v>
      </c>
      <c r="N63" s="159">
        <v>-12.115812000000005</v>
      </c>
      <c r="O63" s="159">
        <v>25.210727999999996</v>
      </c>
      <c r="P63" s="159">
        <v>1.2586619999999984</v>
      </c>
      <c r="Q63" s="159">
        <v>21.421490000000002</v>
      </c>
      <c r="R63" s="159">
        <v>24.198349999999998</v>
      </c>
      <c r="S63" s="159">
        <v>42.049589999999995</v>
      </c>
      <c r="T63" s="159">
        <v>21.61983</v>
      </c>
      <c r="U63" s="159">
        <v>18.446279999999998</v>
      </c>
      <c r="V63" s="159">
        <v>23.206610000000001</v>
      </c>
      <c r="W63" s="159">
        <v>20.033060000000003</v>
      </c>
      <c r="X63" s="159">
        <v>101.09752</v>
      </c>
      <c r="Y63" s="159">
        <v>22.61157</v>
      </c>
      <c r="Z63" s="159">
        <v>23.206610000000001</v>
      </c>
      <c r="AA63" s="159">
        <v>42.247930000000004</v>
      </c>
      <c r="AB63" s="159">
        <v>34.128279999999997</v>
      </c>
      <c r="AC63" s="159">
        <v>41.270440000000001</v>
      </c>
      <c r="AD63" s="159">
        <v>24.80875</v>
      </c>
      <c r="AE63" s="159">
        <v>40.066650000000003</v>
      </c>
      <c r="AF63" s="159">
        <v>37.896529999999998</v>
      </c>
      <c r="AG63" s="159">
        <v>23.007999999999999</v>
      </c>
      <c r="AH63" s="159">
        <v>30.744</v>
      </c>
      <c r="AI63" s="10">
        <v>-35.333798000000002</v>
      </c>
      <c r="AJ63" s="10">
        <v>15.72175</v>
      </c>
      <c r="AK63" s="10">
        <v>-20.231422000000002</v>
      </c>
      <c r="AL63" s="10">
        <v>12.730970000000001</v>
      </c>
      <c r="AM63" s="10">
        <v>18.789630000000002</v>
      </c>
      <c r="AN63" s="169"/>
      <c r="AO63" s="169"/>
      <c r="AP63" s="169"/>
      <c r="AQ63" s="169"/>
      <c r="AR63" s="169"/>
      <c r="AS63" s="169"/>
      <c r="AT63" s="169"/>
      <c r="AU63" s="169"/>
      <c r="AV63" s="169"/>
      <c r="AW63" s="169"/>
      <c r="AX63" s="169"/>
      <c r="AY63" s="169"/>
    </row>
    <row r="64" spans="1:1005" ht="15" x14ac:dyDescent="0.25">
      <c r="A64" s="234">
        <f>YampaRiverInflow.TotalOutflow!A64</f>
        <v>44958</v>
      </c>
      <c r="B64" s="113"/>
      <c r="C64" s="113"/>
      <c r="D64" s="113">
        <v>34.201000000000001</v>
      </c>
      <c r="E64" s="159">
        <v>31.654194000000004</v>
      </c>
      <c r="F64" s="159">
        <v>-5.5484540000000049</v>
      </c>
      <c r="G64" s="159">
        <v>24.816616000000003</v>
      </c>
      <c r="H64" s="159">
        <v>5.5362879999999972</v>
      </c>
      <c r="I64" s="159">
        <v>2.4326280000000007</v>
      </c>
      <c r="J64" s="159">
        <v>18.913243999999999</v>
      </c>
      <c r="K64" s="159">
        <v>6.7548980000000007</v>
      </c>
      <c r="L64" s="159">
        <v>84.936341999999996</v>
      </c>
      <c r="M64" s="159">
        <v>-9.9785020000000024</v>
      </c>
      <c r="N64" s="159">
        <v>38.271997999999996</v>
      </c>
      <c r="O64" s="159">
        <v>12.276371999999997</v>
      </c>
      <c r="P64" s="159">
        <v>23.60331</v>
      </c>
      <c r="Q64" s="159">
        <v>17.2562</v>
      </c>
      <c r="R64" s="159">
        <v>16.066120000000002</v>
      </c>
      <c r="S64" s="159">
        <v>48.99174</v>
      </c>
      <c r="T64" s="159">
        <v>36.297519999999999</v>
      </c>
      <c r="U64" s="159">
        <v>25.745450000000002</v>
      </c>
      <c r="V64" s="159">
        <v>24.39669</v>
      </c>
      <c r="W64" s="159">
        <v>35.66281</v>
      </c>
      <c r="X64" s="159">
        <v>125.57355</v>
      </c>
      <c r="Y64" s="159">
        <v>20.429749999999999</v>
      </c>
      <c r="Z64" s="159">
        <v>29.355370000000001</v>
      </c>
      <c r="AA64" s="159">
        <v>90.644630000000006</v>
      </c>
      <c r="AB64" s="159">
        <v>38.488480000000003</v>
      </c>
      <c r="AC64" s="159">
        <v>35.176900000000003</v>
      </c>
      <c r="AD64" s="159">
        <v>33.337230000000005</v>
      </c>
      <c r="AE64" s="159">
        <v>18.843250000000001</v>
      </c>
      <c r="AF64" s="159">
        <v>38.885280000000002</v>
      </c>
      <c r="AG64" s="159">
        <v>32.448999999999998</v>
      </c>
      <c r="AH64" s="159">
        <v>39.451000000000001</v>
      </c>
      <c r="AI64" s="10">
        <v>-35.678773999999997</v>
      </c>
      <c r="AJ64" s="10">
        <v>36.358820000000009</v>
      </c>
      <c r="AK64" s="10">
        <v>10.028786</v>
      </c>
      <c r="AL64" s="10">
        <v>8.8950399999999981</v>
      </c>
      <c r="AM64" s="10">
        <v>5.2061219999999997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44986</v>
      </c>
      <c r="B65" s="113"/>
      <c r="C65" s="113"/>
      <c r="D65" s="113">
        <v>38.061</v>
      </c>
      <c r="E65" s="159">
        <v>40.183028000000007</v>
      </c>
      <c r="F65" s="159">
        <v>-5.9533360000000002</v>
      </c>
      <c r="G65" s="159">
        <v>30.160971999999997</v>
      </c>
      <c r="H65" s="159">
        <v>24.693387999999999</v>
      </c>
      <c r="I65" s="159">
        <v>25.745329999999996</v>
      </c>
      <c r="J65" s="159">
        <v>38.052266000000003</v>
      </c>
      <c r="K65" s="159">
        <v>23.650429999999993</v>
      </c>
      <c r="L65" s="159">
        <v>32.974309999999996</v>
      </c>
      <c r="M65" s="159">
        <v>19.143381999999999</v>
      </c>
      <c r="N65" s="159">
        <v>66.414287999999985</v>
      </c>
      <c r="O65" s="159">
        <v>7.6466900000000004</v>
      </c>
      <c r="P65" s="159">
        <v>63.272730000000003</v>
      </c>
      <c r="Q65" s="159">
        <v>48.99174</v>
      </c>
      <c r="R65" s="159">
        <v>19.834709999999998</v>
      </c>
      <c r="S65" s="159">
        <v>54.009920000000001</v>
      </c>
      <c r="T65" s="159">
        <v>55.160330000000002</v>
      </c>
      <c r="U65" s="159">
        <v>23.22645</v>
      </c>
      <c r="V65" s="159">
        <v>42.842980000000004</v>
      </c>
      <c r="W65" s="159">
        <v>27.59008</v>
      </c>
      <c r="X65" s="159">
        <v>69.104129999999998</v>
      </c>
      <c r="Y65" s="159">
        <v>49.190080000000002</v>
      </c>
      <c r="Z65" s="159">
        <v>44.628099999999996</v>
      </c>
      <c r="AA65" s="159">
        <v>82.373550000000009</v>
      </c>
      <c r="AB65" s="159">
        <v>74.052929999999989</v>
      </c>
      <c r="AC65" s="159">
        <v>59.414720000000003</v>
      </c>
      <c r="AD65" s="159">
        <v>42.4617</v>
      </c>
      <c r="AE65" s="159">
        <v>22.215199999999999</v>
      </c>
      <c r="AF65" s="159">
        <v>58.779769999999999</v>
      </c>
      <c r="AG65" s="159">
        <v>31.516999999999999</v>
      </c>
      <c r="AH65" s="159">
        <v>41.177</v>
      </c>
      <c r="AI65" s="10">
        <v>1.4208999999999996</v>
      </c>
      <c r="AJ65" s="10">
        <v>53.899988000000008</v>
      </c>
      <c r="AK65" s="10">
        <v>48.854016000000001</v>
      </c>
      <c r="AL65" s="10">
        <v>11.592746</v>
      </c>
      <c r="AM65" s="10">
        <v>65.656910000000011</v>
      </c>
      <c r="AN65" s="169"/>
      <c r="AO65" s="169"/>
      <c r="AP65" s="169"/>
      <c r="AQ65" s="169"/>
      <c r="AR65" s="169"/>
      <c r="AS65" s="169"/>
      <c r="AT65" s="169"/>
      <c r="AU65" s="169"/>
      <c r="AV65" s="169"/>
      <c r="AW65" s="169"/>
      <c r="AX65" s="169"/>
      <c r="AY65" s="169"/>
      <c r="ALQ65" t="e">
        <v>#N/A</v>
      </c>
    </row>
    <row r="66" spans="1:1005" ht="15" x14ac:dyDescent="0.25">
      <c r="A66" s="234">
        <f>YampaRiverInflow.TotalOutflow!A66</f>
        <v>45017</v>
      </c>
      <c r="B66" s="113"/>
      <c r="C66" s="113"/>
      <c r="D66" s="113">
        <v>24.76</v>
      </c>
      <c r="E66" s="159">
        <v>27.235071999999999</v>
      </c>
      <c r="F66" s="159">
        <v>10.299308000000002</v>
      </c>
      <c r="G66" s="159">
        <v>34.961232000000003</v>
      </c>
      <c r="H66" s="159">
        <v>19.407409999999999</v>
      </c>
      <c r="I66" s="159">
        <v>3.8830659999999999</v>
      </c>
      <c r="J66" s="159">
        <v>42.054233999999994</v>
      </c>
      <c r="K66" s="159">
        <v>40.374699999999997</v>
      </c>
      <c r="L66" s="159">
        <v>1.4423439999999974</v>
      </c>
      <c r="M66" s="159">
        <v>-2.1086160000000009</v>
      </c>
      <c r="N66" s="159">
        <v>-25.961648</v>
      </c>
      <c r="O66" s="159">
        <v>3.7385600000000014</v>
      </c>
      <c r="P66" s="159">
        <v>29.157019999999999</v>
      </c>
      <c r="Q66" s="159">
        <v>70.294210000000007</v>
      </c>
      <c r="R66" s="159">
        <v>23.60331</v>
      </c>
      <c r="S66" s="159">
        <v>16.8</v>
      </c>
      <c r="T66" s="159">
        <v>35.028100000000002</v>
      </c>
      <c r="U66" s="159">
        <v>13.62645</v>
      </c>
      <c r="V66" s="159">
        <v>32.747109999999999</v>
      </c>
      <c r="W66" s="159">
        <v>39.133879999999998</v>
      </c>
      <c r="X66" s="159">
        <v>90.902479999999997</v>
      </c>
      <c r="Y66" s="159">
        <v>33.758679999999998</v>
      </c>
      <c r="Z66" s="159">
        <v>33.699169999999995</v>
      </c>
      <c r="AA66" s="159">
        <v>29.54543</v>
      </c>
      <c r="AB66" s="159">
        <v>43.090540000000004</v>
      </c>
      <c r="AC66" s="159">
        <v>88.711330000000004</v>
      </c>
      <c r="AD66" s="159">
        <v>45.237490000000001</v>
      </c>
      <c r="AE66" s="159">
        <v>17.018439999999998</v>
      </c>
      <c r="AF66" s="159">
        <v>26.507580000000001</v>
      </c>
      <c r="AG66" s="159">
        <v>22.988</v>
      </c>
      <c r="AH66" s="159">
        <v>25.349</v>
      </c>
      <c r="AI66" s="10">
        <v>1.8474620000000004</v>
      </c>
      <c r="AJ66" s="10">
        <v>30.190056000000002</v>
      </c>
      <c r="AK66" s="10">
        <v>8.4134259999999994</v>
      </c>
      <c r="AL66" s="10">
        <v>6.4895579999999971</v>
      </c>
      <c r="AM66" s="10">
        <v>-2.1714279999999997</v>
      </c>
      <c r="AN66" s="169"/>
      <c r="AO66" s="169"/>
      <c r="AP66" s="169"/>
      <c r="AQ66" s="169"/>
      <c r="AR66" s="169"/>
      <c r="AS66" s="169"/>
      <c r="AT66" s="169"/>
      <c r="AU66" s="169"/>
      <c r="AV66" s="169"/>
      <c r="AW66" s="169"/>
      <c r="AX66" s="169"/>
      <c r="AY66" s="169"/>
      <c r="ALQ66" t="e">
        <v>#N/A</v>
      </c>
    </row>
    <row r="67" spans="1:1005" ht="15" x14ac:dyDescent="0.25">
      <c r="A67" s="234">
        <f>YampaRiverInflow.TotalOutflow!A67</f>
        <v>45047</v>
      </c>
      <c r="B67" s="113"/>
      <c r="C67" s="113"/>
      <c r="D67" s="113">
        <v>26.831</v>
      </c>
      <c r="E67" s="159">
        <v>13.998616</v>
      </c>
      <c r="F67" s="159">
        <v>14.146305999999999</v>
      </c>
      <c r="G67" s="159">
        <v>11.701313999999998</v>
      </c>
      <c r="H67" s="159">
        <v>20.844270000000002</v>
      </c>
      <c r="I67" s="159">
        <v>18.919815999999997</v>
      </c>
      <c r="J67" s="159">
        <v>24.792201999999996</v>
      </c>
      <c r="K67" s="159">
        <v>21.936144000000002</v>
      </c>
      <c r="L67" s="159">
        <v>0.4265279999999948</v>
      </c>
      <c r="M67" s="159">
        <v>-5.1470199999999995</v>
      </c>
      <c r="N67" s="159">
        <v>-26.100434000000003</v>
      </c>
      <c r="O67" s="159">
        <v>7.8517019999999995</v>
      </c>
      <c r="P67" s="159">
        <v>15.471069999999999</v>
      </c>
      <c r="Q67" s="159">
        <v>41.137190000000004</v>
      </c>
      <c r="R67" s="159">
        <v>13.289260000000001</v>
      </c>
      <c r="S67" s="159">
        <v>27.570250000000001</v>
      </c>
      <c r="T67" s="159">
        <v>34.690910000000002</v>
      </c>
      <c r="U67" s="159">
        <v>21.163640000000001</v>
      </c>
      <c r="V67" s="159">
        <v>23.543800000000001</v>
      </c>
      <c r="W67" s="159">
        <v>34.333880000000001</v>
      </c>
      <c r="X67" s="159">
        <v>67.140500000000003</v>
      </c>
      <c r="Y67" s="159">
        <v>34.274380000000001</v>
      </c>
      <c r="Z67" s="159">
        <v>36.813220000000001</v>
      </c>
      <c r="AA67" s="159">
        <v>20.429749999999999</v>
      </c>
      <c r="AB67" s="159">
        <v>51.182790000000004</v>
      </c>
      <c r="AC67" s="159">
        <v>36.148009999999999</v>
      </c>
      <c r="AD67" s="159">
        <v>35.125309999999999</v>
      </c>
      <c r="AE67" s="159">
        <v>18.545770000000001</v>
      </c>
      <c r="AF67" s="159">
        <v>27.262090000000001</v>
      </c>
      <c r="AG67" s="159">
        <v>27.253</v>
      </c>
      <c r="AH67" s="159">
        <v>28.957999999999998</v>
      </c>
      <c r="AI67" s="10">
        <v>-17.974883999999999</v>
      </c>
      <c r="AJ67" s="10">
        <v>8.2502020000000016</v>
      </c>
      <c r="AK67" s="10">
        <v>11.781169999999998</v>
      </c>
      <c r="AL67" s="10">
        <v>-43.34975</v>
      </c>
      <c r="AM67" s="10">
        <v>-34.957054000000007</v>
      </c>
      <c r="AN67" s="169"/>
      <c r="AO67" s="169"/>
      <c r="AP67" s="169"/>
      <c r="AQ67" s="169"/>
      <c r="AR67" s="169"/>
      <c r="AS67" s="169"/>
      <c r="AT67" s="169"/>
      <c r="AU67" s="169"/>
      <c r="AV67" s="169"/>
      <c r="AW67" s="169"/>
      <c r="AX67" s="169"/>
      <c r="AY67" s="169"/>
      <c r="ALQ67" t="e">
        <v>#N/A</v>
      </c>
    </row>
    <row r="68" spans="1:1005" ht="15" x14ac:dyDescent="0.25">
      <c r="A68" s="234">
        <f>YampaRiverInflow.TotalOutflow!A68</f>
        <v>45078</v>
      </c>
      <c r="B68" s="113"/>
      <c r="C68" s="113"/>
      <c r="D68" s="113">
        <v>25.632999999999999</v>
      </c>
      <c r="E68" s="159">
        <v>4.8367579999999997</v>
      </c>
      <c r="F68" s="159">
        <v>17.069787999999999</v>
      </c>
      <c r="G68" s="159">
        <v>14.981504000000001</v>
      </c>
      <c r="H68" s="159">
        <v>10.917309999999999</v>
      </c>
      <c r="I68" s="159">
        <v>17.894643999999996</v>
      </c>
      <c r="J68" s="159">
        <v>3.4932539999999972</v>
      </c>
      <c r="K68" s="159">
        <v>8.3392299999999988</v>
      </c>
      <c r="L68" s="159">
        <v>12.800060000000002</v>
      </c>
      <c r="M68" s="159">
        <v>0.96758200000000005</v>
      </c>
      <c r="N68" s="159">
        <v>22.234369999999995</v>
      </c>
      <c r="O68" s="159">
        <v>-1.326284</v>
      </c>
      <c r="P68" s="159">
        <v>31.73554</v>
      </c>
      <c r="Q68" s="159">
        <v>15.272729999999999</v>
      </c>
      <c r="R68" s="159">
        <v>13.68595</v>
      </c>
      <c r="S68" s="159">
        <v>32.07273</v>
      </c>
      <c r="T68" s="159">
        <v>48.238019999999999</v>
      </c>
      <c r="U68" s="159">
        <v>6.5057900000000002</v>
      </c>
      <c r="V68" s="159">
        <v>14.280989999999999</v>
      </c>
      <c r="W68" s="159">
        <v>20.826450000000001</v>
      </c>
      <c r="X68" s="159">
        <v>11.9405</v>
      </c>
      <c r="Y68" s="159">
        <v>14.67769</v>
      </c>
      <c r="Z68" s="159">
        <v>31.73554</v>
      </c>
      <c r="AA68" s="159">
        <v>13.4876</v>
      </c>
      <c r="AB68" s="159">
        <v>35.553789999999999</v>
      </c>
      <c r="AC68" s="159">
        <v>23.751339999999999</v>
      </c>
      <c r="AD68" s="159">
        <v>47.228079999999999</v>
      </c>
      <c r="AE68" s="159">
        <v>22.73095</v>
      </c>
      <c r="AF68" s="159">
        <v>25.202210000000001</v>
      </c>
      <c r="AG68" s="159">
        <v>26.082999999999998</v>
      </c>
      <c r="AH68" s="159">
        <v>16.065999999999999</v>
      </c>
      <c r="AI68" s="10">
        <v>-10.634887999999998</v>
      </c>
      <c r="AJ68" s="10">
        <v>9.8336339999999982</v>
      </c>
      <c r="AK68" s="10">
        <v>15.799028</v>
      </c>
      <c r="AL68" s="10">
        <v>-26.687349999999999</v>
      </c>
      <c r="AM68" s="10">
        <v>-25.920556000000005</v>
      </c>
      <c r="AN68" s="169"/>
      <c r="AO68" s="169"/>
      <c r="AP68" s="169"/>
      <c r="AQ68" s="169"/>
      <c r="AR68" s="169"/>
      <c r="AS68" s="169"/>
      <c r="AT68" s="169"/>
      <c r="AU68" s="169"/>
      <c r="AV68" s="169"/>
      <c r="AW68" s="169"/>
      <c r="AX68" s="169"/>
      <c r="AY68" s="169"/>
      <c r="ALQ68" t="e">
        <v>#N/A</v>
      </c>
    </row>
    <row r="69" spans="1:1005" ht="15" x14ac:dyDescent="0.25">
      <c r="A69" s="234">
        <f>YampaRiverInflow.TotalOutflow!A69</f>
        <v>45108</v>
      </c>
      <c r="B69" s="113"/>
      <c r="C69" s="113"/>
      <c r="D69" s="113">
        <v>35.387999999999998</v>
      </c>
      <c r="E69" s="159">
        <v>-1.3454359999999996</v>
      </c>
      <c r="F69" s="159">
        <v>23.854377999999997</v>
      </c>
      <c r="G69" s="159">
        <v>10.43751</v>
      </c>
      <c r="H69" s="159">
        <v>0.31987999999999739</v>
      </c>
      <c r="I69" s="159">
        <v>-2.3304560000000003</v>
      </c>
      <c r="J69" s="159">
        <v>-0.36195600000000061</v>
      </c>
      <c r="K69" s="159">
        <v>14.518595999999995</v>
      </c>
      <c r="L69" s="159">
        <v>-5.2774500000000009</v>
      </c>
      <c r="M69" s="159">
        <v>-9.5112659999999991</v>
      </c>
      <c r="N69" s="159">
        <v>30.567533999999998</v>
      </c>
      <c r="O69" s="159">
        <v>7.7770319999999957</v>
      </c>
      <c r="P69" s="159">
        <v>31.933880000000002</v>
      </c>
      <c r="Q69" s="159">
        <v>33.12397</v>
      </c>
      <c r="R69" s="159">
        <v>30.347110000000001</v>
      </c>
      <c r="S69" s="159">
        <v>21.12397</v>
      </c>
      <c r="T69" s="159">
        <v>19.953720000000001</v>
      </c>
      <c r="U69" s="159">
        <v>10.1157</v>
      </c>
      <c r="V69" s="159">
        <v>17.2562</v>
      </c>
      <c r="W69" s="159">
        <v>39.272730000000003</v>
      </c>
      <c r="X69" s="159">
        <v>21.024789999999999</v>
      </c>
      <c r="Y69" s="159">
        <v>21.223140000000001</v>
      </c>
      <c r="Z69" s="159">
        <v>45.421489999999999</v>
      </c>
      <c r="AA69" s="159">
        <v>28.760330000000003</v>
      </c>
      <c r="AB69" s="159">
        <v>28.178129999999999</v>
      </c>
      <c r="AC69" s="159">
        <v>29.169810000000002</v>
      </c>
      <c r="AD69" s="159">
        <v>55.361699999999999</v>
      </c>
      <c r="AE69" s="159">
        <v>26.380500000000001</v>
      </c>
      <c r="AF69" s="159">
        <v>61.69943</v>
      </c>
      <c r="AG69" s="159">
        <v>29.157</v>
      </c>
      <c r="AH69" s="159">
        <v>11.108000000000001</v>
      </c>
      <c r="AI69" s="10">
        <v>-4.7430320000000004</v>
      </c>
      <c r="AJ69" s="10">
        <v>16.804354</v>
      </c>
      <c r="AK69" s="10">
        <v>5.1790399999999934</v>
      </c>
      <c r="AL69" s="10">
        <v>-76.626987999999997</v>
      </c>
      <c r="AM69" s="10">
        <v>-25.963596000000003</v>
      </c>
      <c r="AN69" s="169"/>
      <c r="AO69" s="169"/>
      <c r="AP69" s="169"/>
      <c r="AQ69" s="169"/>
      <c r="AR69" s="169"/>
      <c r="AS69" s="169"/>
      <c r="AT69" s="169"/>
      <c r="AU69" s="169"/>
      <c r="AV69" s="169"/>
      <c r="AW69" s="169"/>
      <c r="AX69" s="169"/>
      <c r="AY69" s="169"/>
      <c r="ALQ69" t="e">
        <v>#N/A</v>
      </c>
    </row>
    <row r="70" spans="1:1005" ht="15" x14ac:dyDescent="0.25">
      <c r="A70" s="234">
        <f>YampaRiverInflow.TotalOutflow!A70</f>
        <v>45139</v>
      </c>
      <c r="B70" s="113"/>
      <c r="C70" s="113"/>
      <c r="D70" s="113">
        <v>52.561</v>
      </c>
      <c r="E70" s="159">
        <v>11.718223999999999</v>
      </c>
      <c r="F70" s="159">
        <v>34.487445999999998</v>
      </c>
      <c r="G70" s="159">
        <v>13.664479999999999</v>
      </c>
      <c r="H70" s="159">
        <v>22.107043999999998</v>
      </c>
      <c r="I70" s="159">
        <v>11.757869999999999</v>
      </c>
      <c r="J70" s="159">
        <v>15.499105999999996</v>
      </c>
      <c r="K70" s="159">
        <v>39.501065999999994</v>
      </c>
      <c r="L70" s="159">
        <v>-27.720480000000002</v>
      </c>
      <c r="M70" s="159">
        <v>-21.211650000000002</v>
      </c>
      <c r="N70" s="159">
        <v>29.708030000000001</v>
      </c>
      <c r="O70" s="159">
        <v>24.969377999999995</v>
      </c>
      <c r="P70" s="159">
        <v>50.280989999999996</v>
      </c>
      <c r="Q70" s="159">
        <v>20.826450000000001</v>
      </c>
      <c r="R70" s="159">
        <v>44.033059999999999</v>
      </c>
      <c r="S70" s="159">
        <v>23.404959999999999</v>
      </c>
      <c r="T70" s="159">
        <v>52.066120000000005</v>
      </c>
      <c r="U70" s="159">
        <v>17.851240000000001</v>
      </c>
      <c r="V70" s="159">
        <v>42.049589999999995</v>
      </c>
      <c r="W70" s="159">
        <v>50.578510000000001</v>
      </c>
      <c r="X70" s="159">
        <v>28.36364</v>
      </c>
      <c r="Y70" s="159">
        <v>66.446280000000002</v>
      </c>
      <c r="Z70" s="159">
        <v>91.636359999999996</v>
      </c>
      <c r="AA70" s="159">
        <v>39.272730000000003</v>
      </c>
      <c r="AB70" s="159">
        <v>23.615790000000001</v>
      </c>
      <c r="AC70" s="159">
        <v>91.054990000000004</v>
      </c>
      <c r="AD70" s="159">
        <v>60.915440000000004</v>
      </c>
      <c r="AE70" s="159">
        <v>68.609250000000003</v>
      </c>
      <c r="AF70" s="159">
        <v>66.855829999999997</v>
      </c>
      <c r="AG70" s="159">
        <v>41.058</v>
      </c>
      <c r="AH70" s="159">
        <v>53.752000000000002</v>
      </c>
      <c r="AI70" s="10">
        <v>-20.440944000000002</v>
      </c>
      <c r="AJ70" s="10">
        <v>26.649618</v>
      </c>
      <c r="AK70" s="10">
        <v>-38.384042000000001</v>
      </c>
      <c r="AL70" s="10">
        <v>3.944417999999998</v>
      </c>
      <c r="AM70" s="10">
        <v>-24.962649999999996</v>
      </c>
      <c r="AN70" s="169"/>
      <c r="AO70" s="169"/>
      <c r="AP70" s="169"/>
      <c r="AQ70" s="169"/>
      <c r="AR70" s="169"/>
      <c r="AS70" s="169"/>
      <c r="AT70" s="169"/>
      <c r="AU70" s="169"/>
      <c r="AV70" s="169"/>
      <c r="AW70" s="169"/>
      <c r="AX70" s="169"/>
      <c r="AY70" s="169"/>
      <c r="ALQ70" t="e">
        <v>#N/A</v>
      </c>
    </row>
    <row r="71" spans="1:1005" ht="15" x14ac:dyDescent="0.25">
      <c r="A71" s="234">
        <f>YampaRiverInflow.TotalOutflow!A71</f>
        <v>45170</v>
      </c>
      <c r="B71" s="113"/>
      <c r="C71" s="113"/>
      <c r="D71" s="113">
        <v>45.813000000000002</v>
      </c>
      <c r="E71" s="159">
        <v>31.598157999999994</v>
      </c>
      <c r="F71" s="159">
        <v>10.762887999999998</v>
      </c>
      <c r="G71" s="159">
        <v>16.83839</v>
      </c>
      <c r="H71" s="159">
        <v>7.3934139999999973</v>
      </c>
      <c r="I71" s="159">
        <v>23.094785999999999</v>
      </c>
      <c r="J71" s="159">
        <v>19.014919999999993</v>
      </c>
      <c r="K71" s="159">
        <v>38.203603999999999</v>
      </c>
      <c r="L71" s="159">
        <v>-11.380267999999999</v>
      </c>
      <c r="M71" s="159">
        <v>-1.1929920000000003</v>
      </c>
      <c r="N71" s="159">
        <v>14.110747999999997</v>
      </c>
      <c r="O71" s="159">
        <v>20.761236</v>
      </c>
      <c r="P71" s="159">
        <v>59.246279999999999</v>
      </c>
      <c r="Q71" s="159">
        <v>36.099170000000001</v>
      </c>
      <c r="R71" s="159">
        <v>49.190080000000002</v>
      </c>
      <c r="S71" s="159">
        <v>39.133879999999998</v>
      </c>
      <c r="T71" s="159">
        <v>48.456199999999995</v>
      </c>
      <c r="U71" s="159">
        <v>103.95372</v>
      </c>
      <c r="V71" s="159">
        <v>34.373550000000002</v>
      </c>
      <c r="W71" s="159">
        <v>57.381819999999998</v>
      </c>
      <c r="X71" s="159">
        <v>38.360330000000005</v>
      </c>
      <c r="Y71" s="159">
        <v>50.87603</v>
      </c>
      <c r="Z71" s="159">
        <v>33.83802</v>
      </c>
      <c r="AA71" s="159">
        <v>38.677690000000005</v>
      </c>
      <c r="AB71" s="159">
        <v>28.373090000000001</v>
      </c>
      <c r="AC71" s="159">
        <v>44.259500000000003</v>
      </c>
      <c r="AD71" s="159">
        <v>46.824210000000001</v>
      </c>
      <c r="AE71" s="159">
        <v>48.000730000000004</v>
      </c>
      <c r="AF71" s="159">
        <v>78.71414</v>
      </c>
      <c r="AG71" s="159">
        <v>38.877000000000002</v>
      </c>
      <c r="AH71" s="159">
        <v>40.661000000000001</v>
      </c>
      <c r="AI71" s="10">
        <v>-9.8468000000002581E-2</v>
      </c>
      <c r="AJ71" s="10">
        <v>31.357489999999999</v>
      </c>
      <c r="AK71" s="10">
        <v>-20.597570000000001</v>
      </c>
      <c r="AL71" s="10">
        <v>32.537457999999994</v>
      </c>
      <c r="AM71" s="10">
        <v>1.9679220000000004</v>
      </c>
      <c r="AN71" s="169"/>
      <c r="AO71" s="169"/>
      <c r="AP71" s="169"/>
      <c r="AQ71" s="169"/>
      <c r="AR71" s="169"/>
      <c r="AS71" s="169"/>
      <c r="AT71" s="169"/>
      <c r="AU71" s="169"/>
      <c r="AV71" s="169"/>
      <c r="AW71" s="169"/>
      <c r="AX71" s="169"/>
      <c r="AY71" s="169"/>
      <c r="ALQ71" t="e">
        <v>#N/A</v>
      </c>
    </row>
    <row r="72" spans="1:1005" ht="12.75" customHeight="1" x14ac:dyDescent="0.25">
      <c r="ALQ72" t="e">
        <v>#N/A</v>
      </c>
    </row>
    <row r="101" spans="4:4" ht="12.75" customHeight="1" x14ac:dyDescent="0.25">
      <c r="D101">
        <v>38.061</v>
      </c>
    </row>
    <row r="102" spans="4:4" ht="12.75" customHeight="1" x14ac:dyDescent="0.25">
      <c r="D102">
        <v>24.76</v>
      </c>
    </row>
    <row r="103" spans="4:4" ht="12.75" customHeight="1" x14ac:dyDescent="0.25">
      <c r="D103">
        <v>26.831</v>
      </c>
    </row>
    <row r="104" spans="4:4" ht="12.75" customHeight="1" x14ac:dyDescent="0.25">
      <c r="D104">
        <v>25.632999999999999</v>
      </c>
    </row>
    <row r="105" spans="4:4" ht="12.75" customHeight="1" x14ac:dyDescent="0.25">
      <c r="D105">
        <v>35.387999999999998</v>
      </c>
    </row>
    <row r="106" spans="4:4" ht="12.75" customHeight="1" x14ac:dyDescent="0.25">
      <c r="D106">
        <v>52.561</v>
      </c>
    </row>
    <row r="107" spans="4:4" ht="12.75" customHeight="1" x14ac:dyDescent="0.25">
      <c r="D107">
        <v>45.813000000000002</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107"/>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43132</v>
      </c>
      <c r="B4" s="165"/>
      <c r="C4" s="165"/>
      <c r="D4" s="165">
        <v>35.344999999999999</v>
      </c>
      <c r="E4" s="235">
        <f ca="1">INDEX(INDIRECT("GainsAboveHoover"&amp;E$2+YEAR($A4)-YEAR($A$4)),MONTH($A4))</f>
        <v>88.046469999999999</v>
      </c>
      <c r="F4" s="235">
        <f t="shared" ref="F4:AI12" ca="1" si="0">INDEX(INDIRECT("GainsAboveHoover"&amp;F$2+YEAR($A4)-YEAR($A$4)),MONTH($A4))</f>
        <v>58.204089999999994</v>
      </c>
      <c r="G4" s="235">
        <f t="shared" ca="1" si="0"/>
        <v>73.906589999999994</v>
      </c>
      <c r="H4" s="235">
        <f t="shared" ca="1" si="0"/>
        <v>63.425650000000005</v>
      </c>
      <c r="I4" s="235">
        <f t="shared" ca="1" si="0"/>
        <v>81.076830000000001</v>
      </c>
      <c r="J4" s="235">
        <f t="shared" ca="1" si="0"/>
        <v>66.257949999999994</v>
      </c>
      <c r="K4" s="235">
        <f t="shared" ca="1" si="0"/>
        <v>95.973669999999998</v>
      </c>
      <c r="L4" s="235">
        <f t="shared" ca="1" si="0"/>
        <v>55.381399999999999</v>
      </c>
      <c r="M4" s="235">
        <f t="shared" ca="1" si="0"/>
        <v>76.72847999999999</v>
      </c>
      <c r="N4" s="235">
        <f t="shared" ca="1" si="0"/>
        <v>28.22034</v>
      </c>
      <c r="O4" s="235">
        <f t="shared" ca="1" si="0"/>
        <v>59.27178</v>
      </c>
      <c r="P4" s="235">
        <f t="shared" ca="1" si="0"/>
        <v>104.43378999999999</v>
      </c>
      <c r="Q4" s="235">
        <f t="shared" ca="1" si="0"/>
        <v>221.53317000000001</v>
      </c>
      <c r="R4" s="235">
        <f t="shared" ca="1" si="0"/>
        <v>69.647859999999994</v>
      </c>
      <c r="S4" s="235">
        <f t="shared" ca="1" si="0"/>
        <v>97.195369999999997</v>
      </c>
      <c r="T4" s="235">
        <f t="shared" ca="1" si="0"/>
        <v>30.849520000000002</v>
      </c>
      <c r="U4" s="235">
        <f t="shared" ca="1" si="0"/>
        <v>1.2284200000000001</v>
      </c>
      <c r="V4" s="235">
        <f t="shared" ca="1" si="0"/>
        <v>79.555530000000005</v>
      </c>
      <c r="W4" s="235">
        <f t="shared" ca="1" si="0"/>
        <v>42.090209999999999</v>
      </c>
      <c r="X4" s="235">
        <f t="shared" ca="1" si="0"/>
        <v>28.015729999999998</v>
      </c>
      <c r="Y4" s="235">
        <f t="shared" ca="1" si="0"/>
        <v>42.306609999999999</v>
      </c>
      <c r="Z4" s="235">
        <f t="shared" ca="1" si="0"/>
        <v>8.6911100000000001</v>
      </c>
      <c r="AA4" s="235">
        <f t="shared" ca="1" si="0"/>
        <v>42.632390000000001</v>
      </c>
      <c r="AB4" s="235">
        <f t="shared" ca="1" si="0"/>
        <v>24.452060000000003</v>
      </c>
      <c r="AC4" s="235">
        <f t="shared" ca="1" si="0"/>
        <v>190.27854000000002</v>
      </c>
      <c r="AD4" s="235">
        <f t="shared" ca="1" si="0"/>
        <v>11.20749</v>
      </c>
      <c r="AE4" s="235">
        <f t="shared" ca="1" si="0"/>
        <v>22.088840000000001</v>
      </c>
      <c r="AF4" s="235">
        <f t="shared" ca="1" si="0"/>
        <v>46.144820000000003</v>
      </c>
      <c r="AG4" s="235">
        <f t="shared" ca="1" si="0"/>
        <v>33.243790000000004</v>
      </c>
      <c r="AH4" s="235">
        <f t="shared" ca="1" si="0"/>
        <v>61.03407</v>
      </c>
      <c r="AI4" s="235">
        <f t="shared" ca="1" si="0"/>
        <v>40.424879999999995</v>
      </c>
      <c r="AJ4" s="235">
        <f t="shared" ref="AJ4:AM19" ca="1" si="1">INDEX(INDIRECT("GainsAboveHoover"&amp;AJ$2+YEAR($A4)-YEAR($A$4)),MONTH($A4))</f>
        <v>23.996939999999999</v>
      </c>
      <c r="AK4" s="235">
        <f t="shared" ca="1" si="1"/>
        <v>33.91986</v>
      </c>
      <c r="AL4" s="235">
        <f t="shared" ca="1" si="1"/>
        <v>39.259258903000003</v>
      </c>
      <c r="AM4" s="235">
        <f t="shared" ca="1" si="1"/>
        <v>44.1992936782</v>
      </c>
      <c r="AN4" s="211"/>
      <c r="AO4" s="211"/>
      <c r="AP4" s="211"/>
      <c r="AQ4" s="211"/>
      <c r="AR4" s="211"/>
      <c r="AS4" s="211"/>
      <c r="AT4" s="211"/>
      <c r="AU4" s="211"/>
      <c r="AV4" s="211"/>
      <c r="AW4" s="211"/>
      <c r="AX4" s="211"/>
      <c r="AY4" s="211"/>
    </row>
    <row r="5" spans="1:54" ht="15" x14ac:dyDescent="0.25">
      <c r="A5" s="191">
        <f>YampaRiverInflow.TotalOutflow!A5</f>
        <v>43160</v>
      </c>
      <c r="B5" s="165"/>
      <c r="C5" s="165"/>
      <c r="D5" s="165">
        <v>2.7040000000000002</v>
      </c>
      <c r="E5" s="235">
        <v>59.282899999999998</v>
      </c>
      <c r="F5" s="235">
        <v>51.095469999999999</v>
      </c>
      <c r="G5" s="235">
        <v>151.96388000000002</v>
      </c>
      <c r="H5" s="235">
        <v>67.391630000000006</v>
      </c>
      <c r="I5" s="235">
        <v>74.75676</v>
      </c>
      <c r="J5" s="235">
        <v>46.622059999999998</v>
      </c>
      <c r="K5" s="235">
        <v>34.685679999999998</v>
      </c>
      <c r="L5" s="235">
        <v>10.01498</v>
      </c>
      <c r="M5" s="235">
        <v>-6.3628200000000001</v>
      </c>
      <c r="N5" s="235">
        <v>10.671709999999999</v>
      </c>
      <c r="O5" s="235">
        <v>68.859350000000006</v>
      </c>
      <c r="P5" s="235">
        <v>136.82226</v>
      </c>
      <c r="Q5" s="235">
        <v>234.91689000000002</v>
      </c>
      <c r="R5" s="235">
        <v>49.949210000000001</v>
      </c>
      <c r="S5" s="235">
        <v>184.02771999999999</v>
      </c>
      <c r="T5" s="235">
        <v>-49.499569999999999</v>
      </c>
      <c r="U5" s="235">
        <v>45.459379999999996</v>
      </c>
      <c r="V5" s="235">
        <v>91.047809999999998</v>
      </c>
      <c r="W5" s="235">
        <v>-0.84928999999999999</v>
      </c>
      <c r="X5" s="235">
        <v>0.62385999999999997</v>
      </c>
      <c r="Y5" s="235">
        <v>38.192989999999995</v>
      </c>
      <c r="Z5" s="235">
        <v>-28.098880000000001</v>
      </c>
      <c r="AA5" s="235">
        <v>14.127319999999999</v>
      </c>
      <c r="AB5" s="235">
        <v>2.1590100000000003</v>
      </c>
      <c r="AC5" s="235">
        <v>108.30884</v>
      </c>
      <c r="AD5" s="235">
        <v>26.736090000000001</v>
      </c>
      <c r="AE5" s="235">
        <v>-4.1351700000000005</v>
      </c>
      <c r="AF5" s="235">
        <v>14.757580000000001</v>
      </c>
      <c r="AG5" s="235">
        <v>-18.388470000000002</v>
      </c>
      <c r="AH5" s="235">
        <v>19.151529999999998</v>
      </c>
      <c r="AI5" s="252">
        <v>22.090679999999999</v>
      </c>
      <c r="AJ5" s="252">
        <v>14.2857</v>
      </c>
      <c r="AK5" s="252">
        <v>17.05687</v>
      </c>
      <c r="AL5" s="252">
        <v>-8.4879318617399999</v>
      </c>
      <c r="AM5" s="252">
        <v>9.3215727808600004</v>
      </c>
      <c r="AN5" s="211"/>
      <c r="AO5" s="211"/>
      <c r="AP5" s="211"/>
      <c r="AQ5" s="211"/>
      <c r="AR5" s="211"/>
      <c r="AS5" s="211"/>
      <c r="AT5" s="211"/>
      <c r="AU5" s="211"/>
      <c r="AV5" s="211"/>
      <c r="AW5" s="211"/>
      <c r="AX5" s="211"/>
      <c r="AY5" s="211"/>
    </row>
    <row r="6" spans="1:54" ht="15" x14ac:dyDescent="0.25">
      <c r="A6" s="191">
        <f>YampaRiverInflow.TotalOutflow!A6</f>
        <v>43191</v>
      </c>
      <c r="B6" s="165"/>
      <c r="C6" s="165"/>
      <c r="D6" s="165">
        <v>6.24</v>
      </c>
      <c r="E6" s="235">
        <v>35.397169999999996</v>
      </c>
      <c r="F6" s="235">
        <v>37.760889999999996</v>
      </c>
      <c r="G6" s="235">
        <v>97.491579999999999</v>
      </c>
      <c r="H6" s="235">
        <v>92.907570000000007</v>
      </c>
      <c r="I6" s="235">
        <v>116.37782000000001</v>
      </c>
      <c r="J6" s="235">
        <v>66.138679999999994</v>
      </c>
      <c r="K6" s="235">
        <v>72.192700000000002</v>
      </c>
      <c r="L6" s="235">
        <v>68.446719999999999</v>
      </c>
      <c r="M6" s="235">
        <v>32.205910000000003</v>
      </c>
      <c r="N6" s="235">
        <v>12.637549999999999</v>
      </c>
      <c r="O6" s="235">
        <v>31.077590000000001</v>
      </c>
      <c r="P6" s="235">
        <v>77.478580000000008</v>
      </c>
      <c r="Q6" s="235">
        <v>163.28744</v>
      </c>
      <c r="R6" s="235">
        <v>31.329830000000001</v>
      </c>
      <c r="S6" s="235">
        <v>83.791730000000001</v>
      </c>
      <c r="T6" s="235">
        <v>90.55680000000001</v>
      </c>
      <c r="U6" s="235">
        <v>43.073660000000004</v>
      </c>
      <c r="V6" s="235">
        <v>93.696520000000007</v>
      </c>
      <c r="W6" s="235">
        <v>-48.937150000000003</v>
      </c>
      <c r="X6" s="235">
        <v>-19.032400000000003</v>
      </c>
      <c r="Y6" s="235">
        <v>-8.6932500000000008</v>
      </c>
      <c r="Z6" s="235">
        <v>-41.50611</v>
      </c>
      <c r="AA6" s="235">
        <v>-0.89312999999999998</v>
      </c>
      <c r="AB6" s="235">
        <v>10.8276</v>
      </c>
      <c r="AC6" s="235">
        <v>95.608000000000004</v>
      </c>
      <c r="AD6" s="235">
        <v>11.565389999999999</v>
      </c>
      <c r="AE6" s="235">
        <v>-12.58501</v>
      </c>
      <c r="AF6" s="235">
        <v>-2.7776900000000002</v>
      </c>
      <c r="AG6" s="235">
        <v>-14.703799999999999</v>
      </c>
      <c r="AH6" s="235">
        <v>37.539529999999999</v>
      </c>
      <c r="AI6" s="252">
        <v>72.339690000000004</v>
      </c>
      <c r="AJ6" s="252">
        <v>23.6035</v>
      </c>
      <c r="AK6" s="252">
        <v>12.372399999999999</v>
      </c>
      <c r="AL6" s="252">
        <v>-15.765864907200001</v>
      </c>
      <c r="AM6" s="252">
        <v>-8.9735094420599992</v>
      </c>
      <c r="AN6" s="211"/>
      <c r="AO6" s="211"/>
      <c r="AP6" s="211"/>
      <c r="AQ6" s="211"/>
      <c r="AR6" s="211"/>
      <c r="AS6" s="211"/>
      <c r="AT6" s="211"/>
      <c r="AU6" s="211"/>
      <c r="AV6" s="211"/>
      <c r="AW6" s="211"/>
      <c r="AX6" s="211"/>
      <c r="AY6" s="211"/>
    </row>
    <row r="7" spans="1:54" ht="15" x14ac:dyDescent="0.25">
      <c r="A7" s="191">
        <f>YampaRiverInflow.TotalOutflow!A7</f>
        <v>43221</v>
      </c>
      <c r="B7" s="165"/>
      <c r="C7" s="165"/>
      <c r="D7" s="165">
        <v>-6.4189999999999996</v>
      </c>
      <c r="E7" s="235">
        <v>60.424709999999997</v>
      </c>
      <c r="F7" s="235">
        <v>75.93207000000001</v>
      </c>
      <c r="G7" s="235">
        <v>156.19763</v>
      </c>
      <c r="H7" s="235">
        <v>76.318989999999999</v>
      </c>
      <c r="I7" s="235">
        <v>31.181950000000001</v>
      </c>
      <c r="J7" s="235">
        <v>-78.720369999999988</v>
      </c>
      <c r="K7" s="235">
        <v>27.807310000000001</v>
      </c>
      <c r="L7" s="235">
        <v>49.314900000000002</v>
      </c>
      <c r="M7" s="235">
        <v>-47.732109999999999</v>
      </c>
      <c r="N7" s="235">
        <v>-32.000720000000001</v>
      </c>
      <c r="O7" s="235">
        <v>11.946429999999999</v>
      </c>
      <c r="P7" s="235">
        <v>48.28293</v>
      </c>
      <c r="Q7" s="235">
        <v>119.65248</v>
      </c>
      <c r="R7" s="235">
        <v>41.999589999999998</v>
      </c>
      <c r="S7" s="235">
        <v>142.95837</v>
      </c>
      <c r="T7" s="235">
        <v>13.898530000000001</v>
      </c>
      <c r="U7" s="235">
        <v>25.138830000000002</v>
      </c>
      <c r="V7" s="235">
        <v>111.09069000000001</v>
      </c>
      <c r="W7" s="235">
        <v>5.1797200000000005</v>
      </c>
      <c r="X7" s="235">
        <v>-8.9674300000000002</v>
      </c>
      <c r="Y7" s="235">
        <v>-14.005129999999999</v>
      </c>
      <c r="Z7" s="235">
        <v>-25.394959999999998</v>
      </c>
      <c r="AA7" s="235">
        <v>-3.3465500000000001</v>
      </c>
      <c r="AB7" s="235">
        <v>2.5741799999999997</v>
      </c>
      <c r="AC7" s="235">
        <v>137.80336</v>
      </c>
      <c r="AD7" s="235">
        <v>-19.064859999999999</v>
      </c>
      <c r="AE7" s="235">
        <v>-25.225159999999999</v>
      </c>
      <c r="AF7" s="235">
        <v>11.70368</v>
      </c>
      <c r="AG7" s="235">
        <v>7.8676199999999996</v>
      </c>
      <c r="AH7" s="235">
        <v>40.210250000000002</v>
      </c>
      <c r="AI7" s="252">
        <v>48.84375</v>
      </c>
      <c r="AJ7" s="252">
        <v>-7.9804200000000005</v>
      </c>
      <c r="AK7" s="252">
        <v>-0.20584</v>
      </c>
      <c r="AL7" s="252">
        <v>-19.160447385200001</v>
      </c>
      <c r="AM7" s="252">
        <v>-13.0347575877</v>
      </c>
      <c r="AN7" s="211"/>
      <c r="AO7" s="211"/>
      <c r="AP7" s="211"/>
      <c r="AQ7" s="211"/>
      <c r="AR7" s="211"/>
      <c r="AS7" s="211"/>
      <c r="AT7" s="211"/>
      <c r="AU7" s="211"/>
      <c r="AV7" s="211"/>
      <c r="AW7" s="211"/>
      <c r="AX7" s="211"/>
      <c r="AY7" s="211"/>
    </row>
    <row r="8" spans="1:54" ht="15" x14ac:dyDescent="0.25">
      <c r="A8" s="191">
        <f>YampaRiverInflow.TotalOutflow!A8</f>
        <v>43252</v>
      </c>
      <c r="B8" s="165"/>
      <c r="C8" s="165"/>
      <c r="D8" s="165">
        <v>-21.591000000000001</v>
      </c>
      <c r="E8" s="235">
        <v>36.272849999999998</v>
      </c>
      <c r="F8" s="235">
        <v>12.427350000000001</v>
      </c>
      <c r="G8" s="235">
        <v>-18.851220000000001</v>
      </c>
      <c r="H8" s="235">
        <v>57.311150000000005</v>
      </c>
      <c r="I8" s="235">
        <v>105.00774</v>
      </c>
      <c r="J8" s="235">
        <v>50.394730000000003</v>
      </c>
      <c r="K8" s="235">
        <v>38.895699999999998</v>
      </c>
      <c r="L8" s="235">
        <v>-3.8199200000000002</v>
      </c>
      <c r="M8" s="235">
        <v>-3.8097099999999999</v>
      </c>
      <c r="N8" s="235">
        <v>21.521819999999998</v>
      </c>
      <c r="O8" s="235">
        <v>74.40813</v>
      </c>
      <c r="P8" s="235">
        <v>-3.9308700000000001</v>
      </c>
      <c r="Q8" s="235">
        <v>5.65923</v>
      </c>
      <c r="R8" s="235">
        <v>-5.3139500000000002</v>
      </c>
      <c r="S8" s="235">
        <v>45.12567</v>
      </c>
      <c r="T8" s="235">
        <v>6.6314200000000003</v>
      </c>
      <c r="U8" s="235">
        <v>-20.577290000000001</v>
      </c>
      <c r="V8" s="235">
        <v>54.224150000000002</v>
      </c>
      <c r="W8" s="235">
        <v>15.902749999999999</v>
      </c>
      <c r="X8" s="235">
        <v>-2.5927800000000003</v>
      </c>
      <c r="Y8" s="235">
        <v>-47.504309999999997</v>
      </c>
      <c r="Z8" s="235">
        <v>-30.255279999999999</v>
      </c>
      <c r="AA8" s="235">
        <v>-43.354330000000004</v>
      </c>
      <c r="AB8" s="235">
        <v>-36.249870000000001</v>
      </c>
      <c r="AC8" s="235">
        <v>29.44069</v>
      </c>
      <c r="AD8" s="235">
        <v>-19.901810000000001</v>
      </c>
      <c r="AE8" s="235">
        <v>-31.828349999999997</v>
      </c>
      <c r="AF8" s="235">
        <v>11.789299999999999</v>
      </c>
      <c r="AG8" s="235">
        <v>-30.846720000000001</v>
      </c>
      <c r="AH8" s="235">
        <v>-8.8998899999999992</v>
      </c>
      <c r="AI8" s="252">
        <v>9.5273799999999991</v>
      </c>
      <c r="AJ8" s="252">
        <v>-19.307759999999998</v>
      </c>
      <c r="AK8" s="252">
        <v>-30.348669999999998</v>
      </c>
      <c r="AL8" s="252">
        <v>-26.508807733899999</v>
      </c>
      <c r="AM8" s="252">
        <v>-1.0900497629900001</v>
      </c>
      <c r="AN8" s="211"/>
      <c r="AO8" s="211"/>
      <c r="AP8" s="211"/>
      <c r="AQ8" s="211"/>
      <c r="AR8" s="211"/>
      <c r="AS8" s="211"/>
      <c r="AT8" s="211"/>
      <c r="AU8" s="211"/>
      <c r="AV8" s="211"/>
      <c r="AW8" s="211"/>
      <c r="AX8" s="211"/>
      <c r="AY8" s="211"/>
    </row>
    <row r="9" spans="1:54" ht="15" x14ac:dyDescent="0.25">
      <c r="A9" s="191">
        <f>YampaRiverInflow.TotalOutflow!A9</f>
        <v>43282</v>
      </c>
      <c r="B9" s="165"/>
      <c r="C9" s="165"/>
      <c r="D9" s="165">
        <v>26.584</v>
      </c>
      <c r="E9" s="235">
        <v>24.047000000000001</v>
      </c>
      <c r="F9" s="235">
        <v>43.537330000000004</v>
      </c>
      <c r="G9" s="235">
        <v>172.11692000000002</v>
      </c>
      <c r="H9" s="235">
        <v>262.53990000000005</v>
      </c>
      <c r="I9" s="235">
        <v>81.421300000000002</v>
      </c>
      <c r="J9" s="235">
        <v>-35.322429999999997</v>
      </c>
      <c r="K9" s="235">
        <v>39.405790000000003</v>
      </c>
      <c r="L9" s="235">
        <v>23.42238</v>
      </c>
      <c r="M9" s="235">
        <v>96.542760000000001</v>
      </c>
      <c r="N9" s="235">
        <v>35.6126</v>
      </c>
      <c r="O9" s="235">
        <v>13.71062</v>
      </c>
      <c r="P9" s="235">
        <v>48.00206</v>
      </c>
      <c r="Q9" s="235">
        <v>12.899649999999999</v>
      </c>
      <c r="R9" s="235">
        <v>42.796019999999999</v>
      </c>
      <c r="S9" s="235">
        <v>53.443339999999999</v>
      </c>
      <c r="T9" s="235">
        <v>63.461959999999998</v>
      </c>
      <c r="U9" s="235">
        <v>37.508879999999998</v>
      </c>
      <c r="V9" s="235">
        <v>99.043570000000003</v>
      </c>
      <c r="W9" s="235">
        <v>88.672629999999998</v>
      </c>
      <c r="X9" s="235">
        <v>-25.77383</v>
      </c>
      <c r="Y9" s="235">
        <v>-17.768049999999999</v>
      </c>
      <c r="Z9" s="235">
        <v>9.0451200000000007</v>
      </c>
      <c r="AA9" s="235">
        <v>4.4313400000000005</v>
      </c>
      <c r="AB9" s="235">
        <v>-10.74291</v>
      </c>
      <c r="AC9" s="235">
        <v>43.382390000000001</v>
      </c>
      <c r="AD9" s="235">
        <v>2.6934</v>
      </c>
      <c r="AE9" s="235">
        <v>6.9795299999999996</v>
      </c>
      <c r="AF9" s="235">
        <v>12.06123</v>
      </c>
      <c r="AG9" s="235">
        <v>-15.872639999999999</v>
      </c>
      <c r="AH9" s="235">
        <v>-22.844999999999999</v>
      </c>
      <c r="AI9" s="252">
        <v>-1.88401</v>
      </c>
      <c r="AJ9" s="252">
        <v>36.223750000000003</v>
      </c>
      <c r="AK9" s="252">
        <v>36.605800000000002</v>
      </c>
      <c r="AL9" s="252">
        <v>9.9726122637600003</v>
      </c>
      <c r="AM9" s="252">
        <v>41.335642502100001</v>
      </c>
      <c r="AN9" s="211"/>
      <c r="AO9" s="211"/>
      <c r="AP9" s="211"/>
      <c r="AQ9" s="211"/>
      <c r="AR9" s="211"/>
      <c r="AS9" s="211"/>
      <c r="AT9" s="211"/>
      <c r="AU9" s="211"/>
      <c r="AV9" s="211"/>
      <c r="AW9" s="211"/>
      <c r="AX9" s="211"/>
      <c r="AY9" s="211"/>
    </row>
    <row r="10" spans="1:54" ht="15" x14ac:dyDescent="0.25">
      <c r="A10" s="191">
        <f>YampaRiverInflow.TotalOutflow!A10</f>
        <v>43313</v>
      </c>
      <c r="B10" s="165"/>
      <c r="C10" s="165"/>
      <c r="D10" s="165">
        <v>60.262</v>
      </c>
      <c r="E10" s="235">
        <v>123.82216</v>
      </c>
      <c r="F10" s="235">
        <v>69.968589999999992</v>
      </c>
      <c r="G10" s="235">
        <v>181.92513</v>
      </c>
      <c r="H10" s="235">
        <v>182.59195000000003</v>
      </c>
      <c r="I10" s="235">
        <v>28.019849999999998</v>
      </c>
      <c r="J10" s="235">
        <v>46.136160000000004</v>
      </c>
      <c r="K10" s="235">
        <v>94.141289999999998</v>
      </c>
      <c r="L10" s="235">
        <v>61.317279999999997</v>
      </c>
      <c r="M10" s="235">
        <v>51.554010000000005</v>
      </c>
      <c r="N10" s="235">
        <v>54.427169999999997</v>
      </c>
      <c r="O10" s="235">
        <v>72.45487</v>
      </c>
      <c r="P10" s="235">
        <v>76.213669999999993</v>
      </c>
      <c r="Q10" s="235">
        <v>107.66023</v>
      </c>
      <c r="R10" s="235">
        <v>64.802050000000008</v>
      </c>
      <c r="S10" s="235">
        <v>53.773890000000002</v>
      </c>
      <c r="T10" s="235">
        <v>30.419229999999999</v>
      </c>
      <c r="U10" s="235">
        <v>94.822090000000003</v>
      </c>
      <c r="V10" s="235">
        <v>77.14124000000001</v>
      </c>
      <c r="W10" s="235">
        <v>68.891899999999993</v>
      </c>
      <c r="X10" s="235">
        <v>33.717379999999999</v>
      </c>
      <c r="Y10" s="235">
        <v>44.532220000000002</v>
      </c>
      <c r="Z10" s="235">
        <v>13.90619</v>
      </c>
      <c r="AA10" s="235">
        <v>54.216480000000004</v>
      </c>
      <c r="AB10" s="235">
        <v>23.40906</v>
      </c>
      <c r="AC10" s="235">
        <v>60.842120000000001</v>
      </c>
      <c r="AD10" s="235">
        <v>21.98293</v>
      </c>
      <c r="AE10" s="235">
        <v>32.023200000000003</v>
      </c>
      <c r="AF10" s="235">
        <v>31.677869999999999</v>
      </c>
      <c r="AG10" s="235">
        <v>9.2766599999999997</v>
      </c>
      <c r="AH10" s="235">
        <v>11.504790000000002</v>
      </c>
      <c r="AI10" s="252">
        <v>11.760950000000001</v>
      </c>
      <c r="AJ10" s="252">
        <v>90.052089999999993</v>
      </c>
      <c r="AK10" s="252">
        <v>51.2928</v>
      </c>
      <c r="AL10" s="252">
        <v>54.515020748700003</v>
      </c>
      <c r="AM10" s="252">
        <v>45.992416280099995</v>
      </c>
      <c r="AN10" s="211"/>
      <c r="AO10" s="211"/>
      <c r="AP10" s="211"/>
      <c r="AQ10" s="211"/>
      <c r="AR10" s="211"/>
      <c r="AS10" s="211"/>
      <c r="AT10" s="211"/>
      <c r="AU10" s="211"/>
      <c r="AV10" s="211"/>
      <c r="AW10" s="211"/>
      <c r="AX10" s="211"/>
      <c r="AY10" s="211"/>
    </row>
    <row r="11" spans="1:54" ht="15" x14ac:dyDescent="0.25">
      <c r="A11" s="191">
        <f>YampaRiverInflow.TotalOutflow!A11</f>
        <v>43344</v>
      </c>
      <c r="B11" s="165"/>
      <c r="C11" s="165"/>
      <c r="D11" s="165">
        <v>55.942999999999998</v>
      </c>
      <c r="E11" s="235">
        <v>71.904259999999994</v>
      </c>
      <c r="F11" s="235">
        <v>68.710499999999996</v>
      </c>
      <c r="G11" s="235">
        <v>65.506169999999997</v>
      </c>
      <c r="H11" s="235">
        <v>49.94079</v>
      </c>
      <c r="I11" s="235">
        <v>47.284349999999996</v>
      </c>
      <c r="J11" s="235">
        <v>17.348050000000001</v>
      </c>
      <c r="K11" s="235">
        <v>43.772309999999997</v>
      </c>
      <c r="L11" s="235">
        <v>39.100610000000003</v>
      </c>
      <c r="M11" s="235">
        <v>62.444489999999995</v>
      </c>
      <c r="N11" s="235">
        <v>124.28808000000001</v>
      </c>
      <c r="O11" s="235">
        <v>67.649360000000001</v>
      </c>
      <c r="P11" s="235">
        <v>67.785300000000007</v>
      </c>
      <c r="Q11" s="235">
        <v>74.83189999999999</v>
      </c>
      <c r="R11" s="235">
        <v>61.184800000000003</v>
      </c>
      <c r="S11" s="235">
        <v>46.867730000000002</v>
      </c>
      <c r="T11" s="235">
        <v>22.818619999999999</v>
      </c>
      <c r="U11" s="235">
        <v>39.617239999999995</v>
      </c>
      <c r="V11" s="235">
        <v>104.36126</v>
      </c>
      <c r="W11" s="235">
        <v>63.671099999999996</v>
      </c>
      <c r="X11" s="235">
        <v>1.88703</v>
      </c>
      <c r="Y11" s="235">
        <v>29.906869999999998</v>
      </c>
      <c r="Z11" s="235">
        <v>57.420529999999999</v>
      </c>
      <c r="AA11" s="235">
        <v>34.878569999999996</v>
      </c>
      <c r="AB11" s="235">
        <v>32.965710000000001</v>
      </c>
      <c r="AC11" s="235">
        <v>32.005290000000002</v>
      </c>
      <c r="AD11" s="235">
        <v>-4.0251799999999998</v>
      </c>
      <c r="AE11" s="235">
        <v>15.645370000000002</v>
      </c>
      <c r="AF11" s="235">
        <v>23.30585</v>
      </c>
      <c r="AG11" s="235">
        <v>11.30748</v>
      </c>
      <c r="AH11" s="235">
        <v>27.01078</v>
      </c>
      <c r="AI11" s="252">
        <v>13.919420000000001</v>
      </c>
      <c r="AJ11" s="252">
        <v>51.943150000000003</v>
      </c>
      <c r="AK11" s="252">
        <v>69.930499999999995</v>
      </c>
      <c r="AL11" s="252">
        <v>85.735917535999988</v>
      </c>
      <c r="AM11" s="252">
        <v>20.360164945899999</v>
      </c>
      <c r="AN11" s="211"/>
      <c r="AO11" s="211"/>
      <c r="AP11" s="211"/>
      <c r="AQ11" s="211"/>
      <c r="AR11" s="211"/>
      <c r="AS11" s="211"/>
      <c r="AT11" s="211"/>
      <c r="AU11" s="211"/>
      <c r="AV11" s="211"/>
      <c r="AW11" s="211"/>
      <c r="AX11" s="211"/>
      <c r="AY11" s="211"/>
    </row>
    <row r="12" spans="1:54" ht="15" x14ac:dyDescent="0.25">
      <c r="A12" s="191">
        <f>YampaRiverInflow.TotalOutflow!A12</f>
        <v>43374</v>
      </c>
      <c r="B12" s="165"/>
      <c r="C12" s="165"/>
      <c r="D12" s="165">
        <v>29.306999999999999</v>
      </c>
      <c r="E12" s="235">
        <v>13.120629999999998</v>
      </c>
      <c r="F12" s="235">
        <v>45.653750000000002</v>
      </c>
      <c r="G12" s="235">
        <v>94.006990000000002</v>
      </c>
      <c r="H12" s="235">
        <v>63.407040000000002</v>
      </c>
      <c r="I12" s="235">
        <v>45.278190000000002</v>
      </c>
      <c r="J12" s="235">
        <v>76.612920000000003</v>
      </c>
      <c r="K12" s="235">
        <v>32.209450000000004</v>
      </c>
      <c r="L12" s="235">
        <v>68.504339999999999</v>
      </c>
      <c r="M12" s="235">
        <v>34.051490000000001</v>
      </c>
      <c r="N12" s="235">
        <v>-5.7430000000000003</v>
      </c>
      <c r="O12" s="235">
        <v>7.8825200000000004</v>
      </c>
      <c r="P12" s="235">
        <v>58.903080000000003</v>
      </c>
      <c r="Q12" s="235">
        <v>25.81054</v>
      </c>
      <c r="R12" s="235">
        <v>31.929449999999999</v>
      </c>
      <c r="S12" s="235">
        <v>19.101980000000001</v>
      </c>
      <c r="T12" s="235">
        <v>-6.14011</v>
      </c>
      <c r="U12" s="235">
        <v>-3.4159200000000003</v>
      </c>
      <c r="V12" s="235">
        <v>33.290730000000003</v>
      </c>
      <c r="W12" s="235">
        <v>-3.7627700000000002</v>
      </c>
      <c r="X12" s="235">
        <v>14.668719999999999</v>
      </c>
      <c r="Y12" s="235">
        <v>-9.6656899999999997</v>
      </c>
      <c r="Z12" s="235">
        <v>23.190830000000002</v>
      </c>
      <c r="AA12" s="235">
        <v>-13.79552</v>
      </c>
      <c r="AB12" s="235">
        <v>71.651030000000006</v>
      </c>
      <c r="AC12" s="235">
        <v>5.1239799999999995</v>
      </c>
      <c r="AD12" s="235">
        <v>27.727880000000003</v>
      </c>
      <c r="AE12" s="235">
        <v>-0.21371999999999999</v>
      </c>
      <c r="AF12" s="235">
        <v>-1.42317</v>
      </c>
      <c r="AG12" s="235">
        <v>-16.04083</v>
      </c>
      <c r="AH12" s="235">
        <v>31.129049999999999</v>
      </c>
      <c r="AI12" s="252">
        <v>4.8925700000000001</v>
      </c>
      <c r="AJ12" s="252">
        <v>26.805490000000002</v>
      </c>
      <c r="AK12" s="252">
        <v>16.162179999999999</v>
      </c>
      <c r="AL12" s="252">
        <v>10.552093851899999</v>
      </c>
      <c r="AM12" s="252">
        <v>47.413527399300001</v>
      </c>
      <c r="AN12" s="211"/>
      <c r="AO12" s="211"/>
      <c r="AP12" s="211"/>
      <c r="AQ12" s="211"/>
      <c r="AR12" s="211"/>
      <c r="AS12" s="211"/>
      <c r="AT12" s="211"/>
      <c r="AU12" s="211"/>
      <c r="AV12" s="211"/>
      <c r="AW12" s="211"/>
      <c r="AX12" s="211"/>
      <c r="AY12" s="211"/>
    </row>
    <row r="13" spans="1:54" ht="15" x14ac:dyDescent="0.25">
      <c r="A13" s="191">
        <f>YampaRiverInflow.TotalOutflow!A13</f>
        <v>43405</v>
      </c>
      <c r="B13" s="165"/>
      <c r="C13" s="165"/>
      <c r="D13" s="165">
        <v>33.448999999999998</v>
      </c>
      <c r="E13" s="235">
        <v>68.962050000000005</v>
      </c>
      <c r="F13" s="235">
        <v>95.25712</v>
      </c>
      <c r="G13" s="235">
        <v>71.082309999999993</v>
      </c>
      <c r="H13" s="235">
        <v>84.852829999999997</v>
      </c>
      <c r="I13" s="235">
        <v>46.341550000000005</v>
      </c>
      <c r="J13" s="235">
        <v>59.872800000000005</v>
      </c>
      <c r="K13" s="235">
        <v>59.817440000000005</v>
      </c>
      <c r="L13" s="235">
        <v>14.639419999999999</v>
      </c>
      <c r="M13" s="235">
        <v>-19.56955</v>
      </c>
      <c r="N13" s="235">
        <v>-1.60425</v>
      </c>
      <c r="O13" s="235">
        <v>18.987719999999999</v>
      </c>
      <c r="P13" s="235">
        <v>35.835709999999999</v>
      </c>
      <c r="Q13" s="235">
        <v>50.161559999999994</v>
      </c>
      <c r="R13" s="235">
        <v>2.5966300000000002</v>
      </c>
      <c r="S13" s="235">
        <v>38.236160000000005</v>
      </c>
      <c r="T13" s="235">
        <v>43.23903</v>
      </c>
      <c r="U13" s="235">
        <v>51.96743</v>
      </c>
      <c r="V13" s="235">
        <v>49.981319999999997</v>
      </c>
      <c r="W13" s="235">
        <v>11.973610000000001</v>
      </c>
      <c r="X13" s="235">
        <v>-5.0201499999999992</v>
      </c>
      <c r="Y13" s="235">
        <v>3.5636199999999998</v>
      </c>
      <c r="Z13" s="235">
        <v>6.0770499999999998</v>
      </c>
      <c r="AA13" s="235">
        <v>15.858169999999999</v>
      </c>
      <c r="AB13" s="235">
        <v>90.481949999999998</v>
      </c>
      <c r="AC13" s="235">
        <v>-2.6729000000000003</v>
      </c>
      <c r="AD13" s="235">
        <v>9.93642</v>
      </c>
      <c r="AE13" s="235">
        <v>28.919310000000003</v>
      </c>
      <c r="AF13" s="235">
        <v>23.095959999999998</v>
      </c>
      <c r="AG13" s="235">
        <v>6.6851199999999995</v>
      </c>
      <c r="AH13" s="235">
        <v>-18.575080000000003</v>
      </c>
      <c r="AI13" s="252">
        <v>-6.4376499999999997</v>
      </c>
      <c r="AJ13" s="252">
        <v>25.224499999999999</v>
      </c>
      <c r="AK13" s="252">
        <v>73.862340000000003</v>
      </c>
      <c r="AL13" s="252">
        <v>16.734216609700002</v>
      </c>
      <c r="AM13" s="252">
        <v>0.38592835202100001</v>
      </c>
      <c r="AN13" s="211"/>
      <c r="AO13" s="211"/>
      <c r="AP13" s="211"/>
      <c r="AQ13" s="211"/>
      <c r="AR13" s="211"/>
      <c r="AS13" s="211"/>
      <c r="AT13" s="211"/>
      <c r="AU13" s="211"/>
      <c r="AV13" s="211"/>
      <c r="AW13" s="211"/>
      <c r="AX13" s="211"/>
      <c r="AY13" s="211"/>
    </row>
    <row r="14" spans="1:54" ht="15" x14ac:dyDescent="0.25">
      <c r="A14" s="191">
        <f>YampaRiverInflow.TotalOutflow!A14</f>
        <v>43435</v>
      </c>
      <c r="B14" s="165"/>
      <c r="C14" s="165"/>
      <c r="D14" s="165">
        <v>16.062000000000001</v>
      </c>
      <c r="E14" s="235">
        <v>22.823139999999999</v>
      </c>
      <c r="F14" s="235">
        <v>117.39738</v>
      </c>
      <c r="G14" s="235">
        <v>102.47919</v>
      </c>
      <c r="H14" s="235">
        <v>94.573229999999995</v>
      </c>
      <c r="I14" s="235">
        <v>53.560310000000001</v>
      </c>
      <c r="J14" s="235">
        <v>60.704620000000006</v>
      </c>
      <c r="K14" s="235">
        <v>33.062139999999999</v>
      </c>
      <c r="L14" s="235">
        <v>38.83764</v>
      </c>
      <c r="M14" s="235">
        <v>36.722749999999998</v>
      </c>
      <c r="N14" s="235">
        <v>20.783540000000002</v>
      </c>
      <c r="O14" s="235">
        <v>57.374220000000001</v>
      </c>
      <c r="P14" s="235">
        <v>89.930789999999988</v>
      </c>
      <c r="Q14" s="235">
        <v>58.002249999999997</v>
      </c>
      <c r="R14" s="235">
        <v>74.832719999999995</v>
      </c>
      <c r="S14" s="235">
        <v>22.273099999999999</v>
      </c>
      <c r="T14" s="235">
        <v>24.79721</v>
      </c>
      <c r="U14" s="235">
        <v>15.290709999999999</v>
      </c>
      <c r="V14" s="235">
        <v>5.3705800000000004</v>
      </c>
      <c r="W14" s="235">
        <v>2.4041300000000003</v>
      </c>
      <c r="X14" s="235">
        <v>16.03349</v>
      </c>
      <c r="Y14" s="235">
        <v>33.269580000000005</v>
      </c>
      <c r="Z14" s="235">
        <v>24.353860000000001</v>
      </c>
      <c r="AA14" s="235">
        <v>17.996880000000001</v>
      </c>
      <c r="AB14" s="235">
        <v>70.814429999999987</v>
      </c>
      <c r="AC14" s="235">
        <v>0.10965000000000001</v>
      </c>
      <c r="AD14" s="235">
        <v>-6.1063199999999993</v>
      </c>
      <c r="AE14" s="235">
        <v>25.159330000000001</v>
      </c>
      <c r="AF14" s="235">
        <v>20.751549999999998</v>
      </c>
      <c r="AG14" s="235">
        <v>7.4377200000000006</v>
      </c>
      <c r="AH14" s="235">
        <v>198.79307</v>
      </c>
      <c r="AI14" s="252">
        <v>26.433589999999999</v>
      </c>
      <c r="AJ14" s="252">
        <v>27.297740000000001</v>
      </c>
      <c r="AK14" s="252">
        <v>23.16825</v>
      </c>
      <c r="AL14" s="252">
        <v>8.441167029239999</v>
      </c>
      <c r="AM14" s="252">
        <v>7.9653708889499999</v>
      </c>
      <c r="AN14" s="211"/>
      <c r="AO14" s="211"/>
      <c r="AP14" s="211"/>
      <c r="AQ14" s="211"/>
      <c r="AR14" s="211"/>
      <c r="AS14" s="211"/>
      <c r="AT14" s="211"/>
      <c r="AU14" s="211"/>
      <c r="AV14" s="211"/>
      <c r="AW14" s="211"/>
      <c r="AX14" s="211"/>
      <c r="AY14" s="211"/>
    </row>
    <row r="15" spans="1:54" ht="15" x14ac:dyDescent="0.25">
      <c r="A15" s="191">
        <f>YampaRiverInflow.TotalOutflow!A15</f>
        <v>43466</v>
      </c>
      <c r="B15" s="165"/>
      <c r="C15" s="165"/>
      <c r="D15" s="165">
        <v>24.248000000000001</v>
      </c>
      <c r="E15" s="235">
        <v>41.514769999999999</v>
      </c>
      <c r="F15" s="235">
        <v>80.054550000000006</v>
      </c>
      <c r="G15" s="235">
        <v>68.841039999999992</v>
      </c>
      <c r="H15" s="235">
        <v>88.531170000000003</v>
      </c>
      <c r="I15" s="235">
        <v>23.583580000000001</v>
      </c>
      <c r="J15" s="235">
        <v>38.256410000000002</v>
      </c>
      <c r="K15" s="235">
        <v>50.233839999999994</v>
      </c>
      <c r="L15" s="235">
        <v>74.448100000000011</v>
      </c>
      <c r="M15" s="235">
        <v>67.651789999999991</v>
      </c>
      <c r="N15" s="235">
        <v>35.99042</v>
      </c>
      <c r="O15" s="235">
        <v>75.24208999999999</v>
      </c>
      <c r="P15" s="235">
        <v>223.81945000000002</v>
      </c>
      <c r="Q15" s="235">
        <v>76.886490000000009</v>
      </c>
      <c r="R15" s="235">
        <v>156.49974</v>
      </c>
      <c r="S15" s="235">
        <v>21.516590000000001</v>
      </c>
      <c r="T15" s="235">
        <v>50.830640000000002</v>
      </c>
      <c r="U15" s="235">
        <v>51.222360000000002</v>
      </c>
      <c r="V15" s="235">
        <v>47.951029999999996</v>
      </c>
      <c r="W15" s="235">
        <v>21.000769999999999</v>
      </c>
      <c r="X15" s="235">
        <v>51.206789999999998</v>
      </c>
      <c r="Y15" s="235">
        <v>15.84933</v>
      </c>
      <c r="Z15" s="235">
        <v>33.046879999999994</v>
      </c>
      <c r="AA15" s="235">
        <v>5.9626400000000004</v>
      </c>
      <c r="AB15" s="235">
        <v>308.61197999999996</v>
      </c>
      <c r="AC15" s="235">
        <v>15.218440000000001</v>
      </c>
      <c r="AD15" s="235">
        <v>-3.8519699999999997</v>
      </c>
      <c r="AE15" s="235">
        <v>33.570239999999998</v>
      </c>
      <c r="AF15" s="235">
        <v>9.6445799999999995</v>
      </c>
      <c r="AG15" s="235">
        <v>57.655889999999999</v>
      </c>
      <c r="AH15" s="235">
        <v>40.78546</v>
      </c>
      <c r="AI15" s="252">
        <v>20.177209999999999</v>
      </c>
      <c r="AJ15" s="252">
        <v>17.974790000000002</v>
      </c>
      <c r="AK15" s="252">
        <v>11.417053044500001</v>
      </c>
      <c r="AL15" s="252">
        <v>26.266899877</v>
      </c>
      <c r="AM15" s="252">
        <v>62.10371</v>
      </c>
      <c r="AN15" s="211"/>
      <c r="AO15" s="211"/>
      <c r="AP15" s="211"/>
      <c r="AQ15" s="211"/>
      <c r="AR15" s="211"/>
      <c r="AS15" s="211"/>
      <c r="AT15" s="211"/>
      <c r="AU15" s="211"/>
      <c r="AV15" s="211"/>
      <c r="AW15" s="211"/>
      <c r="AX15" s="211"/>
      <c r="AY15" s="211"/>
    </row>
    <row r="16" spans="1:54" ht="15" x14ac:dyDescent="0.25">
      <c r="A16" s="191">
        <f>YampaRiverInflow.TotalOutflow!A16</f>
        <v>43497</v>
      </c>
      <c r="B16" s="165"/>
      <c r="C16" s="165"/>
      <c r="D16" s="165">
        <v>35.344999999999999</v>
      </c>
      <c r="E16" s="235">
        <v>58.204089999999994</v>
      </c>
      <c r="F16" s="235">
        <v>73.906589999999994</v>
      </c>
      <c r="G16" s="235">
        <v>63.425650000000005</v>
      </c>
      <c r="H16" s="235">
        <v>81.076830000000001</v>
      </c>
      <c r="I16" s="235">
        <v>66.257949999999994</v>
      </c>
      <c r="J16" s="235">
        <v>95.973669999999998</v>
      </c>
      <c r="K16" s="235">
        <v>55.381399999999999</v>
      </c>
      <c r="L16" s="235">
        <v>76.72847999999999</v>
      </c>
      <c r="M16" s="235">
        <v>28.22034</v>
      </c>
      <c r="N16" s="235">
        <v>59.27178</v>
      </c>
      <c r="O16" s="235">
        <v>104.43378999999999</v>
      </c>
      <c r="P16" s="235">
        <v>221.53317000000001</v>
      </c>
      <c r="Q16" s="235">
        <v>69.647859999999994</v>
      </c>
      <c r="R16" s="235">
        <v>97.195369999999997</v>
      </c>
      <c r="S16" s="235">
        <v>30.849520000000002</v>
      </c>
      <c r="T16" s="235">
        <v>1.2284200000000001</v>
      </c>
      <c r="U16" s="235">
        <v>79.555530000000005</v>
      </c>
      <c r="V16" s="235">
        <v>42.090209999999999</v>
      </c>
      <c r="W16" s="235">
        <v>28.015729999999998</v>
      </c>
      <c r="X16" s="235">
        <v>42.306609999999999</v>
      </c>
      <c r="Y16" s="235">
        <v>8.6911100000000001</v>
      </c>
      <c r="Z16" s="235">
        <v>42.632390000000001</v>
      </c>
      <c r="AA16" s="235">
        <v>24.452060000000003</v>
      </c>
      <c r="AB16" s="235">
        <v>190.27854000000002</v>
      </c>
      <c r="AC16" s="235">
        <v>11.20749</v>
      </c>
      <c r="AD16" s="235">
        <v>22.088840000000001</v>
      </c>
      <c r="AE16" s="235">
        <v>46.144820000000003</v>
      </c>
      <c r="AF16" s="235">
        <v>33.243790000000004</v>
      </c>
      <c r="AG16" s="235">
        <v>61.03407</v>
      </c>
      <c r="AH16" s="235">
        <v>40.424879999999995</v>
      </c>
      <c r="AI16" s="252">
        <v>23.996939999999999</v>
      </c>
      <c r="AJ16" s="252">
        <v>33.91986</v>
      </c>
      <c r="AK16" s="252">
        <v>39.259258903000003</v>
      </c>
      <c r="AL16" s="252">
        <v>44.1992936782</v>
      </c>
      <c r="AM16" s="252">
        <v>81.362470000000002</v>
      </c>
      <c r="AN16" s="211"/>
      <c r="AO16" s="211"/>
      <c r="AP16" s="211"/>
      <c r="AQ16" s="211"/>
      <c r="AR16" s="211"/>
      <c r="AS16" s="211"/>
      <c r="AT16" s="211"/>
      <c r="AU16" s="211"/>
      <c r="AV16" s="211"/>
      <c r="AW16" s="211"/>
      <c r="AX16" s="211"/>
      <c r="AY16" s="211"/>
    </row>
    <row r="17" spans="1:51" ht="15" x14ac:dyDescent="0.25">
      <c r="A17" s="191">
        <f>YampaRiverInflow.TotalOutflow!A17</f>
        <v>43525</v>
      </c>
      <c r="B17" s="165"/>
      <c r="C17" s="165"/>
      <c r="D17" s="165">
        <v>2.7040000000000002</v>
      </c>
      <c r="E17" s="235">
        <v>51.095469999999999</v>
      </c>
      <c r="F17" s="235">
        <v>151.96388000000002</v>
      </c>
      <c r="G17" s="235">
        <v>67.391630000000006</v>
      </c>
      <c r="H17" s="235">
        <v>74.75676</v>
      </c>
      <c r="I17" s="235">
        <v>46.622059999999998</v>
      </c>
      <c r="J17" s="235">
        <v>34.685679999999998</v>
      </c>
      <c r="K17" s="235">
        <v>10.01498</v>
      </c>
      <c r="L17" s="235">
        <v>-6.3628200000000001</v>
      </c>
      <c r="M17" s="235">
        <v>10.671709999999999</v>
      </c>
      <c r="N17" s="235">
        <v>68.859350000000006</v>
      </c>
      <c r="O17" s="235">
        <v>136.82226</v>
      </c>
      <c r="P17" s="235">
        <v>234.91689000000002</v>
      </c>
      <c r="Q17" s="235">
        <v>49.949210000000001</v>
      </c>
      <c r="R17" s="235">
        <v>184.02771999999999</v>
      </c>
      <c r="S17" s="235">
        <v>-49.499569999999999</v>
      </c>
      <c r="T17" s="235">
        <v>45.459379999999996</v>
      </c>
      <c r="U17" s="235">
        <v>91.047809999999998</v>
      </c>
      <c r="V17" s="235">
        <v>-0.84928999999999999</v>
      </c>
      <c r="W17" s="235">
        <v>0.62385999999999997</v>
      </c>
      <c r="X17" s="235">
        <v>38.192989999999995</v>
      </c>
      <c r="Y17" s="235">
        <v>-28.098880000000001</v>
      </c>
      <c r="Z17" s="235">
        <v>14.127319999999999</v>
      </c>
      <c r="AA17" s="235">
        <v>2.1590100000000003</v>
      </c>
      <c r="AB17" s="235">
        <v>108.30884</v>
      </c>
      <c r="AC17" s="235">
        <v>26.736090000000001</v>
      </c>
      <c r="AD17" s="235">
        <v>-4.1351700000000005</v>
      </c>
      <c r="AE17" s="235">
        <v>14.757580000000001</v>
      </c>
      <c r="AF17" s="235">
        <v>-18.388470000000002</v>
      </c>
      <c r="AG17" s="235">
        <v>19.151529999999998</v>
      </c>
      <c r="AH17" s="235">
        <v>22.090679999999999</v>
      </c>
      <c r="AI17" s="252">
        <v>14.2857</v>
      </c>
      <c r="AJ17" s="252">
        <v>17.05687</v>
      </c>
      <c r="AK17" s="252">
        <v>-8.4879318617399999</v>
      </c>
      <c r="AL17" s="252">
        <v>9.3215727808600004</v>
      </c>
      <c r="AM17" s="252">
        <v>51.526900000000005</v>
      </c>
      <c r="AN17" s="211"/>
      <c r="AO17" s="211"/>
      <c r="AP17" s="211"/>
      <c r="AQ17" s="211"/>
      <c r="AR17" s="211"/>
      <c r="AS17" s="211"/>
      <c r="AT17" s="211"/>
      <c r="AU17" s="211"/>
      <c r="AV17" s="211"/>
      <c r="AW17" s="211"/>
      <c r="AX17" s="211"/>
      <c r="AY17" s="211"/>
    </row>
    <row r="18" spans="1:51" ht="15" x14ac:dyDescent="0.25">
      <c r="A18" s="191">
        <f>YampaRiverInflow.TotalOutflow!A18</f>
        <v>43556</v>
      </c>
      <c r="B18" s="165"/>
      <c r="C18" s="165"/>
      <c r="D18" s="165">
        <v>6.24</v>
      </c>
      <c r="E18" s="235">
        <v>37.760889999999996</v>
      </c>
      <c r="F18" s="235">
        <v>97.491579999999999</v>
      </c>
      <c r="G18" s="235">
        <v>92.907570000000007</v>
      </c>
      <c r="H18" s="235">
        <v>116.37782000000001</v>
      </c>
      <c r="I18" s="235">
        <v>66.138679999999994</v>
      </c>
      <c r="J18" s="235">
        <v>72.192700000000002</v>
      </c>
      <c r="K18" s="235">
        <v>68.446719999999999</v>
      </c>
      <c r="L18" s="235">
        <v>32.205910000000003</v>
      </c>
      <c r="M18" s="235">
        <v>12.637549999999999</v>
      </c>
      <c r="N18" s="235">
        <v>31.077590000000001</v>
      </c>
      <c r="O18" s="235">
        <v>77.478580000000008</v>
      </c>
      <c r="P18" s="235">
        <v>163.28744</v>
      </c>
      <c r="Q18" s="235">
        <v>31.329830000000001</v>
      </c>
      <c r="R18" s="235">
        <v>83.791730000000001</v>
      </c>
      <c r="S18" s="235">
        <v>90.55680000000001</v>
      </c>
      <c r="T18" s="235">
        <v>43.073660000000004</v>
      </c>
      <c r="U18" s="235">
        <v>93.696520000000007</v>
      </c>
      <c r="V18" s="235">
        <v>-48.937150000000003</v>
      </c>
      <c r="W18" s="235">
        <v>-19.032400000000003</v>
      </c>
      <c r="X18" s="235">
        <v>-8.6932500000000008</v>
      </c>
      <c r="Y18" s="235">
        <v>-41.50611</v>
      </c>
      <c r="Z18" s="235">
        <v>-0.89312999999999998</v>
      </c>
      <c r="AA18" s="235">
        <v>10.8276</v>
      </c>
      <c r="AB18" s="235">
        <v>95.608000000000004</v>
      </c>
      <c r="AC18" s="235">
        <v>11.565389999999999</v>
      </c>
      <c r="AD18" s="235">
        <v>-12.58501</v>
      </c>
      <c r="AE18" s="235">
        <v>-2.7776900000000002</v>
      </c>
      <c r="AF18" s="235">
        <v>-14.703799999999999</v>
      </c>
      <c r="AG18" s="235">
        <v>37.539529999999999</v>
      </c>
      <c r="AH18" s="235">
        <v>72.339690000000004</v>
      </c>
      <c r="AI18" s="252">
        <v>23.6035</v>
      </c>
      <c r="AJ18" s="252">
        <v>12.372399999999999</v>
      </c>
      <c r="AK18" s="252">
        <v>-15.765864907200001</v>
      </c>
      <c r="AL18" s="252">
        <v>-8.9735094420599992</v>
      </c>
      <c r="AM18" s="252">
        <v>26.227169999999997</v>
      </c>
      <c r="AN18" s="211"/>
      <c r="AO18" s="211"/>
      <c r="AP18" s="211"/>
      <c r="AQ18" s="211"/>
      <c r="AR18" s="211"/>
      <c r="AS18" s="211"/>
      <c r="AT18" s="211"/>
      <c r="AU18" s="211"/>
      <c r="AV18" s="211"/>
      <c r="AW18" s="211"/>
      <c r="AX18" s="211"/>
      <c r="AY18" s="211"/>
    </row>
    <row r="19" spans="1:51" ht="15" x14ac:dyDescent="0.25">
      <c r="A19" s="191">
        <f>YampaRiverInflow.TotalOutflow!A19</f>
        <v>43586</v>
      </c>
      <c r="B19" s="165"/>
      <c r="C19" s="165"/>
      <c r="D19" s="165">
        <v>-6.4189999999999996</v>
      </c>
      <c r="E19" s="235">
        <v>75.93207000000001</v>
      </c>
      <c r="F19" s="235">
        <v>156.19763</v>
      </c>
      <c r="G19" s="235">
        <v>76.318989999999999</v>
      </c>
      <c r="H19" s="235">
        <v>31.181950000000001</v>
      </c>
      <c r="I19" s="235">
        <v>-78.720369999999988</v>
      </c>
      <c r="J19" s="235">
        <v>27.807310000000001</v>
      </c>
      <c r="K19" s="235">
        <v>49.314900000000002</v>
      </c>
      <c r="L19" s="235">
        <v>-47.732109999999999</v>
      </c>
      <c r="M19" s="235">
        <v>-32.000720000000001</v>
      </c>
      <c r="N19" s="235">
        <v>11.946429999999999</v>
      </c>
      <c r="O19" s="235">
        <v>48.28293</v>
      </c>
      <c r="P19" s="235">
        <v>119.65248</v>
      </c>
      <c r="Q19" s="235">
        <v>41.999589999999998</v>
      </c>
      <c r="R19" s="235">
        <v>142.95837</v>
      </c>
      <c r="S19" s="235">
        <v>13.898530000000001</v>
      </c>
      <c r="T19" s="235">
        <v>25.138830000000002</v>
      </c>
      <c r="U19" s="235">
        <v>111.09069000000001</v>
      </c>
      <c r="V19" s="235">
        <v>5.1797200000000005</v>
      </c>
      <c r="W19" s="235">
        <v>-8.9674300000000002</v>
      </c>
      <c r="X19" s="235">
        <v>-14.005129999999999</v>
      </c>
      <c r="Y19" s="235">
        <v>-25.394959999999998</v>
      </c>
      <c r="Z19" s="235">
        <v>-3.3465500000000001</v>
      </c>
      <c r="AA19" s="235">
        <v>2.5741799999999997</v>
      </c>
      <c r="AB19" s="235">
        <v>137.80336</v>
      </c>
      <c r="AC19" s="235">
        <v>-19.064859999999999</v>
      </c>
      <c r="AD19" s="235">
        <v>-25.225159999999999</v>
      </c>
      <c r="AE19" s="235">
        <v>11.70368</v>
      </c>
      <c r="AF19" s="235">
        <v>7.8676199999999996</v>
      </c>
      <c r="AG19" s="235">
        <v>40.210250000000002</v>
      </c>
      <c r="AH19" s="235">
        <v>48.84375</v>
      </c>
      <c r="AI19" s="252">
        <v>-7.9804200000000005</v>
      </c>
      <c r="AJ19" s="252">
        <v>-0.20584</v>
      </c>
      <c r="AK19" s="252">
        <v>-19.160447385200001</v>
      </c>
      <c r="AL19" s="252">
        <v>-13.0347575877</v>
      </c>
      <c r="AM19" s="252">
        <v>50.601709999999997</v>
      </c>
      <c r="AN19" s="211"/>
      <c r="AO19" s="211"/>
      <c r="AP19" s="211"/>
      <c r="AQ19" s="211"/>
      <c r="AR19" s="211"/>
      <c r="AS19" s="211"/>
      <c r="AT19" s="211"/>
      <c r="AU19" s="211"/>
      <c r="AV19" s="211"/>
      <c r="AW19" s="211"/>
      <c r="AX19" s="211"/>
      <c r="AY19" s="211"/>
    </row>
    <row r="20" spans="1:51" ht="15" x14ac:dyDescent="0.25">
      <c r="A20" s="191">
        <f>YampaRiverInflow.TotalOutflow!A20</f>
        <v>43617</v>
      </c>
      <c r="B20" s="165"/>
      <c r="C20" s="165"/>
      <c r="D20" s="165">
        <v>-21.591000000000001</v>
      </c>
      <c r="E20" s="235">
        <v>12.427350000000001</v>
      </c>
      <c r="F20" s="235">
        <v>-18.851220000000001</v>
      </c>
      <c r="G20" s="235">
        <v>57.311150000000005</v>
      </c>
      <c r="H20" s="235">
        <v>105.00774</v>
      </c>
      <c r="I20" s="235">
        <v>50.394730000000003</v>
      </c>
      <c r="J20" s="235">
        <v>38.895699999999998</v>
      </c>
      <c r="K20" s="235">
        <v>-3.8199200000000002</v>
      </c>
      <c r="L20" s="235">
        <v>-3.8097099999999999</v>
      </c>
      <c r="M20" s="235">
        <v>21.521819999999998</v>
      </c>
      <c r="N20" s="235">
        <v>74.40813</v>
      </c>
      <c r="O20" s="235">
        <v>-3.9308700000000001</v>
      </c>
      <c r="P20" s="235">
        <v>5.65923</v>
      </c>
      <c r="Q20" s="235">
        <v>-5.3139500000000002</v>
      </c>
      <c r="R20" s="235">
        <v>45.12567</v>
      </c>
      <c r="S20" s="235">
        <v>6.6314200000000003</v>
      </c>
      <c r="T20" s="235">
        <v>-20.577290000000001</v>
      </c>
      <c r="U20" s="235">
        <v>54.224150000000002</v>
      </c>
      <c r="V20" s="235">
        <v>15.902749999999999</v>
      </c>
      <c r="W20" s="235">
        <v>-2.5927800000000003</v>
      </c>
      <c r="X20" s="235">
        <v>-47.504309999999997</v>
      </c>
      <c r="Y20" s="235">
        <v>-30.255279999999999</v>
      </c>
      <c r="Z20" s="235">
        <v>-43.354330000000004</v>
      </c>
      <c r="AA20" s="235">
        <v>-36.249870000000001</v>
      </c>
      <c r="AB20" s="235">
        <v>29.44069</v>
      </c>
      <c r="AC20" s="235">
        <v>-19.901810000000001</v>
      </c>
      <c r="AD20" s="235">
        <v>-31.828349999999997</v>
      </c>
      <c r="AE20" s="235">
        <v>11.789299999999999</v>
      </c>
      <c r="AF20" s="235">
        <v>-30.846720000000001</v>
      </c>
      <c r="AG20" s="235">
        <v>-8.8998899999999992</v>
      </c>
      <c r="AH20" s="235">
        <v>9.5273799999999991</v>
      </c>
      <c r="AI20" s="252">
        <v>-19.307759999999998</v>
      </c>
      <c r="AJ20" s="252">
        <v>-30.348669999999998</v>
      </c>
      <c r="AK20" s="252">
        <v>-26.508807733899999</v>
      </c>
      <c r="AL20" s="252">
        <v>-1.0900497629900001</v>
      </c>
      <c r="AM20" s="252">
        <v>25.167849999999998</v>
      </c>
      <c r="AN20" s="211"/>
      <c r="AO20" s="211"/>
      <c r="AP20" s="211"/>
      <c r="AQ20" s="211"/>
      <c r="AR20" s="211"/>
      <c r="AS20" s="211"/>
      <c r="AT20" s="211"/>
      <c r="AU20" s="211"/>
      <c r="AV20" s="211"/>
      <c r="AW20" s="211"/>
      <c r="AX20" s="211"/>
      <c r="AY20" s="211"/>
    </row>
    <row r="21" spans="1:51" ht="15" x14ac:dyDescent="0.25">
      <c r="A21" s="191">
        <f>YampaRiverInflow.TotalOutflow!A21</f>
        <v>43647</v>
      </c>
      <c r="B21" s="165"/>
      <c r="C21" s="165"/>
      <c r="D21" s="165">
        <v>26.584</v>
      </c>
      <c r="E21" s="235">
        <v>43.537330000000004</v>
      </c>
      <c r="F21" s="235">
        <v>172.11692000000002</v>
      </c>
      <c r="G21" s="235">
        <v>262.53990000000005</v>
      </c>
      <c r="H21" s="235">
        <v>81.421300000000002</v>
      </c>
      <c r="I21" s="235">
        <v>-35.322429999999997</v>
      </c>
      <c r="J21" s="235">
        <v>39.405790000000003</v>
      </c>
      <c r="K21" s="235">
        <v>23.42238</v>
      </c>
      <c r="L21" s="235">
        <v>96.542760000000001</v>
      </c>
      <c r="M21" s="235">
        <v>35.6126</v>
      </c>
      <c r="N21" s="235">
        <v>13.71062</v>
      </c>
      <c r="O21" s="235">
        <v>48.00206</v>
      </c>
      <c r="P21" s="235">
        <v>12.899649999999999</v>
      </c>
      <c r="Q21" s="235">
        <v>42.796019999999999</v>
      </c>
      <c r="R21" s="235">
        <v>53.443339999999999</v>
      </c>
      <c r="S21" s="235">
        <v>63.461959999999998</v>
      </c>
      <c r="T21" s="235">
        <v>37.508879999999998</v>
      </c>
      <c r="U21" s="235">
        <v>99.043570000000003</v>
      </c>
      <c r="V21" s="235">
        <v>88.672629999999998</v>
      </c>
      <c r="W21" s="235">
        <v>-25.77383</v>
      </c>
      <c r="X21" s="235">
        <v>-17.768049999999999</v>
      </c>
      <c r="Y21" s="235">
        <v>9.0451200000000007</v>
      </c>
      <c r="Z21" s="235">
        <v>4.4313400000000005</v>
      </c>
      <c r="AA21" s="235">
        <v>-10.74291</v>
      </c>
      <c r="AB21" s="235">
        <v>43.382390000000001</v>
      </c>
      <c r="AC21" s="235">
        <v>2.6934</v>
      </c>
      <c r="AD21" s="235">
        <v>6.9795299999999996</v>
      </c>
      <c r="AE21" s="235">
        <v>12.06123</v>
      </c>
      <c r="AF21" s="235">
        <v>-15.872639999999999</v>
      </c>
      <c r="AG21" s="235">
        <v>-22.844999999999999</v>
      </c>
      <c r="AH21" s="235">
        <v>-1.88401</v>
      </c>
      <c r="AI21" s="252">
        <v>36.223750000000003</v>
      </c>
      <c r="AJ21" s="252">
        <v>36.605800000000002</v>
      </c>
      <c r="AK21" s="252">
        <v>9.9726122637600003</v>
      </c>
      <c r="AL21" s="252">
        <v>41.335642502100001</v>
      </c>
      <c r="AM21" s="252">
        <v>11.734999999999999</v>
      </c>
      <c r="AN21" s="211"/>
      <c r="AO21" s="211"/>
      <c r="AP21" s="211"/>
      <c r="AQ21" s="211"/>
      <c r="AR21" s="211"/>
      <c r="AS21" s="211"/>
      <c r="AT21" s="211"/>
      <c r="AU21" s="211"/>
      <c r="AV21" s="211"/>
      <c r="AW21" s="211"/>
      <c r="AX21" s="211"/>
      <c r="AY21" s="211"/>
    </row>
    <row r="22" spans="1:51" ht="15" x14ac:dyDescent="0.25">
      <c r="A22" s="191">
        <f>YampaRiverInflow.TotalOutflow!A22</f>
        <v>43678</v>
      </c>
      <c r="B22" s="165"/>
      <c r="C22" s="165"/>
      <c r="D22" s="165">
        <v>60.262</v>
      </c>
      <c r="E22" s="235">
        <v>69.968589999999992</v>
      </c>
      <c r="F22" s="235">
        <v>181.92513</v>
      </c>
      <c r="G22" s="235">
        <v>182.59195000000003</v>
      </c>
      <c r="H22" s="235">
        <v>28.019849999999998</v>
      </c>
      <c r="I22" s="235">
        <v>46.136160000000004</v>
      </c>
      <c r="J22" s="235">
        <v>94.141289999999998</v>
      </c>
      <c r="K22" s="235">
        <v>61.317279999999997</v>
      </c>
      <c r="L22" s="235">
        <v>51.554010000000005</v>
      </c>
      <c r="M22" s="235">
        <v>54.427169999999997</v>
      </c>
      <c r="N22" s="235">
        <v>72.45487</v>
      </c>
      <c r="O22" s="235">
        <v>76.213669999999993</v>
      </c>
      <c r="P22" s="235">
        <v>107.66023</v>
      </c>
      <c r="Q22" s="235">
        <v>64.802050000000008</v>
      </c>
      <c r="R22" s="235">
        <v>53.773890000000002</v>
      </c>
      <c r="S22" s="235">
        <v>30.419229999999999</v>
      </c>
      <c r="T22" s="235">
        <v>94.822090000000003</v>
      </c>
      <c r="U22" s="235">
        <v>77.14124000000001</v>
      </c>
      <c r="V22" s="235">
        <v>68.891899999999993</v>
      </c>
      <c r="W22" s="235">
        <v>33.717379999999999</v>
      </c>
      <c r="X22" s="235">
        <v>44.532220000000002</v>
      </c>
      <c r="Y22" s="235">
        <v>13.90619</v>
      </c>
      <c r="Z22" s="235">
        <v>54.216480000000004</v>
      </c>
      <c r="AA22" s="235">
        <v>23.40906</v>
      </c>
      <c r="AB22" s="235">
        <v>60.842120000000001</v>
      </c>
      <c r="AC22" s="235">
        <v>21.98293</v>
      </c>
      <c r="AD22" s="235">
        <v>32.023200000000003</v>
      </c>
      <c r="AE22" s="235">
        <v>31.677869999999999</v>
      </c>
      <c r="AF22" s="235">
        <v>9.2766599999999997</v>
      </c>
      <c r="AG22" s="235">
        <v>11.504790000000002</v>
      </c>
      <c r="AH22" s="235">
        <v>11.760950000000001</v>
      </c>
      <c r="AI22" s="252">
        <v>90.052089999999993</v>
      </c>
      <c r="AJ22" s="252">
        <v>51.2928</v>
      </c>
      <c r="AK22" s="252">
        <v>54.515020748700003</v>
      </c>
      <c r="AL22" s="252">
        <v>45.992416280099995</v>
      </c>
      <c r="AM22" s="252">
        <v>113.31216000000001</v>
      </c>
      <c r="AN22" s="211"/>
      <c r="AO22" s="211"/>
      <c r="AP22" s="211"/>
      <c r="AQ22" s="211"/>
      <c r="AR22" s="211"/>
      <c r="AS22" s="211"/>
      <c r="AT22" s="211"/>
      <c r="AU22" s="211"/>
      <c r="AV22" s="211"/>
      <c r="AW22" s="211"/>
      <c r="AX22" s="211"/>
      <c r="AY22" s="211"/>
    </row>
    <row r="23" spans="1:51" ht="15" x14ac:dyDescent="0.25">
      <c r="A23" s="191">
        <f>YampaRiverInflow.TotalOutflow!A23</f>
        <v>43709</v>
      </c>
      <c r="B23" s="165"/>
      <c r="C23" s="165"/>
      <c r="D23" s="165">
        <v>55.942999999999998</v>
      </c>
      <c r="E23" s="235">
        <v>68.710499999999996</v>
      </c>
      <c r="F23" s="235">
        <v>65.506169999999997</v>
      </c>
      <c r="G23" s="235">
        <v>49.94079</v>
      </c>
      <c r="H23" s="235">
        <v>47.284349999999996</v>
      </c>
      <c r="I23" s="235">
        <v>17.348050000000001</v>
      </c>
      <c r="J23" s="235">
        <v>43.772309999999997</v>
      </c>
      <c r="K23" s="235">
        <v>39.100610000000003</v>
      </c>
      <c r="L23" s="235">
        <v>62.444489999999995</v>
      </c>
      <c r="M23" s="235">
        <v>124.28808000000001</v>
      </c>
      <c r="N23" s="235">
        <v>67.649360000000001</v>
      </c>
      <c r="O23" s="235">
        <v>67.785300000000007</v>
      </c>
      <c r="P23" s="235">
        <v>74.83189999999999</v>
      </c>
      <c r="Q23" s="235">
        <v>61.184800000000003</v>
      </c>
      <c r="R23" s="235">
        <v>46.867730000000002</v>
      </c>
      <c r="S23" s="235">
        <v>22.818619999999999</v>
      </c>
      <c r="T23" s="235">
        <v>39.617239999999995</v>
      </c>
      <c r="U23" s="235">
        <v>104.36126</v>
      </c>
      <c r="V23" s="235">
        <v>63.671099999999996</v>
      </c>
      <c r="W23" s="235">
        <v>1.88703</v>
      </c>
      <c r="X23" s="235">
        <v>29.906869999999998</v>
      </c>
      <c r="Y23" s="235">
        <v>57.420529999999999</v>
      </c>
      <c r="Z23" s="235">
        <v>34.878569999999996</v>
      </c>
      <c r="AA23" s="235">
        <v>32.965710000000001</v>
      </c>
      <c r="AB23" s="235">
        <v>32.005290000000002</v>
      </c>
      <c r="AC23" s="235">
        <v>-4.0251799999999998</v>
      </c>
      <c r="AD23" s="235">
        <v>15.645370000000002</v>
      </c>
      <c r="AE23" s="235">
        <v>23.30585</v>
      </c>
      <c r="AF23" s="235">
        <v>11.30748</v>
      </c>
      <c r="AG23" s="235">
        <v>27.01078</v>
      </c>
      <c r="AH23" s="235">
        <v>13.919420000000001</v>
      </c>
      <c r="AI23" s="252">
        <v>51.943150000000003</v>
      </c>
      <c r="AJ23" s="252">
        <v>69.930499999999995</v>
      </c>
      <c r="AK23" s="252">
        <v>85.735917535999988</v>
      </c>
      <c r="AL23" s="252">
        <v>20.360164945899999</v>
      </c>
      <c r="AM23" s="252">
        <v>61.583260000000003</v>
      </c>
      <c r="AN23" s="211"/>
      <c r="AO23" s="211"/>
      <c r="AP23" s="211"/>
      <c r="AQ23" s="211"/>
      <c r="AR23" s="211"/>
      <c r="AS23" s="211"/>
      <c r="AT23" s="211"/>
      <c r="AU23" s="211"/>
      <c r="AV23" s="211"/>
      <c r="AW23" s="211"/>
      <c r="AX23" s="211"/>
      <c r="AY23" s="211"/>
    </row>
    <row r="24" spans="1:51" ht="15" x14ac:dyDescent="0.25">
      <c r="A24" s="191">
        <f>YampaRiverInflow.TotalOutflow!A24</f>
        <v>43739</v>
      </c>
      <c r="B24" s="165"/>
      <c r="C24" s="165"/>
      <c r="D24" s="165">
        <v>29.306999999999999</v>
      </c>
      <c r="E24" s="235">
        <v>45.653750000000002</v>
      </c>
      <c r="F24" s="235">
        <v>94.006990000000002</v>
      </c>
      <c r="G24" s="235">
        <v>63.407040000000002</v>
      </c>
      <c r="H24" s="235">
        <v>45.278190000000002</v>
      </c>
      <c r="I24" s="235">
        <v>76.612920000000003</v>
      </c>
      <c r="J24" s="235">
        <v>32.209450000000004</v>
      </c>
      <c r="K24" s="235">
        <v>68.504339999999999</v>
      </c>
      <c r="L24" s="235">
        <v>34.051490000000001</v>
      </c>
      <c r="M24" s="235">
        <v>-5.7430000000000003</v>
      </c>
      <c r="N24" s="235">
        <v>7.8825200000000004</v>
      </c>
      <c r="O24" s="235">
        <v>58.903080000000003</v>
      </c>
      <c r="P24" s="235">
        <v>25.81054</v>
      </c>
      <c r="Q24" s="235">
        <v>31.929449999999999</v>
      </c>
      <c r="R24" s="235">
        <v>19.101980000000001</v>
      </c>
      <c r="S24" s="235">
        <v>-6.14011</v>
      </c>
      <c r="T24" s="235">
        <v>-3.4159200000000003</v>
      </c>
      <c r="U24" s="235">
        <v>33.290730000000003</v>
      </c>
      <c r="V24" s="235">
        <v>-3.7627700000000002</v>
      </c>
      <c r="W24" s="235">
        <v>14.668719999999999</v>
      </c>
      <c r="X24" s="235">
        <v>-9.6656899999999997</v>
      </c>
      <c r="Y24" s="235">
        <v>23.190830000000002</v>
      </c>
      <c r="Z24" s="235">
        <v>-13.79552</v>
      </c>
      <c r="AA24" s="235">
        <v>71.651030000000006</v>
      </c>
      <c r="AB24" s="235">
        <v>5.1239799999999995</v>
      </c>
      <c r="AC24" s="235">
        <v>27.727880000000003</v>
      </c>
      <c r="AD24" s="235">
        <v>-0.21371999999999999</v>
      </c>
      <c r="AE24" s="235">
        <v>-1.42317</v>
      </c>
      <c r="AF24" s="235">
        <v>-16.04083</v>
      </c>
      <c r="AG24" s="235">
        <v>31.129049999999999</v>
      </c>
      <c r="AH24" s="235">
        <v>4.8925700000000001</v>
      </c>
      <c r="AI24" s="252">
        <v>26.805490000000002</v>
      </c>
      <c r="AJ24" s="252">
        <v>16.162179999999999</v>
      </c>
      <c r="AK24" s="252">
        <v>10.552093851899999</v>
      </c>
      <c r="AL24" s="252">
        <v>47.413527399300001</v>
      </c>
      <c r="AM24" s="252">
        <v>3.4746300000000003</v>
      </c>
      <c r="AN24" s="211"/>
      <c r="AO24" s="211"/>
      <c r="AP24" s="211"/>
      <c r="AQ24" s="211"/>
      <c r="AR24" s="211"/>
      <c r="AS24" s="211"/>
      <c r="AT24" s="211"/>
      <c r="AU24" s="211"/>
      <c r="AV24" s="211"/>
      <c r="AW24" s="211"/>
      <c r="AX24" s="211"/>
      <c r="AY24" s="211"/>
    </row>
    <row r="25" spans="1:51" ht="15" x14ac:dyDescent="0.25">
      <c r="A25" s="191">
        <f>YampaRiverInflow.TotalOutflow!A25</f>
        <v>43770</v>
      </c>
      <c r="B25" s="165"/>
      <c r="C25" s="165"/>
      <c r="D25" s="165">
        <v>33.448999999999998</v>
      </c>
      <c r="E25" s="235">
        <v>95.25712</v>
      </c>
      <c r="F25" s="235">
        <v>71.082309999999993</v>
      </c>
      <c r="G25" s="235">
        <v>84.852829999999997</v>
      </c>
      <c r="H25" s="235">
        <v>46.341550000000005</v>
      </c>
      <c r="I25" s="235">
        <v>59.872800000000005</v>
      </c>
      <c r="J25" s="235">
        <v>59.817440000000005</v>
      </c>
      <c r="K25" s="235">
        <v>14.639419999999999</v>
      </c>
      <c r="L25" s="235">
        <v>-19.56955</v>
      </c>
      <c r="M25" s="235">
        <v>-1.60425</v>
      </c>
      <c r="N25" s="235">
        <v>18.987719999999999</v>
      </c>
      <c r="O25" s="235">
        <v>35.835709999999999</v>
      </c>
      <c r="P25" s="235">
        <v>50.161559999999994</v>
      </c>
      <c r="Q25" s="235">
        <v>2.5966300000000002</v>
      </c>
      <c r="R25" s="235">
        <v>38.236160000000005</v>
      </c>
      <c r="S25" s="235">
        <v>43.23903</v>
      </c>
      <c r="T25" s="235">
        <v>51.96743</v>
      </c>
      <c r="U25" s="235">
        <v>49.981319999999997</v>
      </c>
      <c r="V25" s="235">
        <v>11.973610000000001</v>
      </c>
      <c r="W25" s="235">
        <v>-5.0201499999999992</v>
      </c>
      <c r="X25" s="235">
        <v>3.5636199999999998</v>
      </c>
      <c r="Y25" s="235">
        <v>6.0770499999999998</v>
      </c>
      <c r="Z25" s="235">
        <v>15.858169999999999</v>
      </c>
      <c r="AA25" s="235">
        <v>90.481949999999998</v>
      </c>
      <c r="AB25" s="235">
        <v>-2.6729000000000003</v>
      </c>
      <c r="AC25" s="235">
        <v>9.93642</v>
      </c>
      <c r="AD25" s="235">
        <v>28.919310000000003</v>
      </c>
      <c r="AE25" s="235">
        <v>23.095959999999998</v>
      </c>
      <c r="AF25" s="235">
        <v>6.6851199999999995</v>
      </c>
      <c r="AG25" s="235">
        <v>-18.575080000000003</v>
      </c>
      <c r="AH25" s="235">
        <v>-6.4376499999999997</v>
      </c>
      <c r="AI25" s="252">
        <v>25.224499999999999</v>
      </c>
      <c r="AJ25" s="252">
        <v>73.862340000000003</v>
      </c>
      <c r="AK25" s="252">
        <v>16.734216609700002</v>
      </c>
      <c r="AL25" s="252">
        <v>0.38592835202100001</v>
      </c>
      <c r="AM25" s="252">
        <v>60.45805</v>
      </c>
      <c r="AN25" s="211"/>
      <c r="AO25" s="211"/>
      <c r="AP25" s="211"/>
      <c r="AQ25" s="211"/>
      <c r="AR25" s="211"/>
      <c r="AS25" s="211"/>
      <c r="AT25" s="211"/>
      <c r="AU25" s="211"/>
      <c r="AV25" s="211"/>
      <c r="AW25" s="211"/>
      <c r="AX25" s="211"/>
      <c r="AY25" s="211"/>
    </row>
    <row r="26" spans="1:51" ht="15" x14ac:dyDescent="0.25">
      <c r="A26" s="191">
        <f>YampaRiverInflow.TotalOutflow!A26</f>
        <v>43800</v>
      </c>
      <c r="B26" s="165"/>
      <c r="C26" s="165"/>
      <c r="D26" s="165">
        <v>16.062000000000001</v>
      </c>
      <c r="E26" s="235">
        <v>117.39738</v>
      </c>
      <c r="F26" s="235">
        <v>102.47919</v>
      </c>
      <c r="G26" s="235">
        <v>94.573229999999995</v>
      </c>
      <c r="H26" s="235">
        <v>53.560310000000001</v>
      </c>
      <c r="I26" s="235">
        <v>60.704620000000006</v>
      </c>
      <c r="J26" s="235">
        <v>33.062139999999999</v>
      </c>
      <c r="K26" s="235">
        <v>38.83764</v>
      </c>
      <c r="L26" s="235">
        <v>36.722749999999998</v>
      </c>
      <c r="M26" s="235">
        <v>20.783540000000002</v>
      </c>
      <c r="N26" s="235">
        <v>57.374220000000001</v>
      </c>
      <c r="O26" s="235">
        <v>89.930789999999988</v>
      </c>
      <c r="P26" s="235">
        <v>58.002249999999997</v>
      </c>
      <c r="Q26" s="235">
        <v>74.832719999999995</v>
      </c>
      <c r="R26" s="235">
        <v>22.273099999999999</v>
      </c>
      <c r="S26" s="235">
        <v>24.79721</v>
      </c>
      <c r="T26" s="235">
        <v>15.290709999999999</v>
      </c>
      <c r="U26" s="235">
        <v>5.3705800000000004</v>
      </c>
      <c r="V26" s="235">
        <v>2.4041300000000003</v>
      </c>
      <c r="W26" s="235">
        <v>16.03349</v>
      </c>
      <c r="X26" s="235">
        <v>33.269580000000005</v>
      </c>
      <c r="Y26" s="235">
        <v>24.353860000000001</v>
      </c>
      <c r="Z26" s="235">
        <v>17.996880000000001</v>
      </c>
      <c r="AA26" s="235">
        <v>70.814429999999987</v>
      </c>
      <c r="AB26" s="235">
        <v>0.10965000000000001</v>
      </c>
      <c r="AC26" s="235">
        <v>-6.1063199999999993</v>
      </c>
      <c r="AD26" s="235">
        <v>25.159330000000001</v>
      </c>
      <c r="AE26" s="235">
        <v>20.751549999999998</v>
      </c>
      <c r="AF26" s="235">
        <v>7.4377200000000006</v>
      </c>
      <c r="AG26" s="235">
        <v>198.79307</v>
      </c>
      <c r="AH26" s="235">
        <v>26.433589999999999</v>
      </c>
      <c r="AI26" s="252">
        <v>27.297740000000001</v>
      </c>
      <c r="AJ26" s="252">
        <v>23.16825</v>
      </c>
      <c r="AK26" s="252">
        <v>8.441167029239999</v>
      </c>
      <c r="AL26" s="252">
        <v>7.9653708889499999</v>
      </c>
      <c r="AM26" s="252">
        <v>16.20814</v>
      </c>
      <c r="AN26" s="211"/>
      <c r="AO26" s="211"/>
      <c r="AP26" s="211"/>
      <c r="AQ26" s="211"/>
      <c r="AR26" s="211"/>
      <c r="AS26" s="211"/>
      <c r="AT26" s="211"/>
      <c r="AU26" s="211"/>
      <c r="AV26" s="211"/>
      <c r="AW26" s="211"/>
      <c r="AX26" s="211"/>
      <c r="AY26" s="211"/>
    </row>
    <row r="27" spans="1:51" ht="15" x14ac:dyDescent="0.25">
      <c r="A27" s="191">
        <f>YampaRiverInflow.TotalOutflow!A27</f>
        <v>43831</v>
      </c>
      <c r="B27" s="165"/>
      <c r="C27" s="165"/>
      <c r="D27" s="165">
        <v>24.248000000000001</v>
      </c>
      <c r="E27" s="235">
        <v>80.054550000000006</v>
      </c>
      <c r="F27" s="235">
        <v>68.841039999999992</v>
      </c>
      <c r="G27" s="235">
        <v>88.531170000000003</v>
      </c>
      <c r="H27" s="235">
        <v>23.583580000000001</v>
      </c>
      <c r="I27" s="235">
        <v>38.256410000000002</v>
      </c>
      <c r="J27" s="235">
        <v>50.233839999999994</v>
      </c>
      <c r="K27" s="235">
        <v>74.448100000000011</v>
      </c>
      <c r="L27" s="235">
        <v>67.651789999999991</v>
      </c>
      <c r="M27" s="235">
        <v>35.99042</v>
      </c>
      <c r="N27" s="235">
        <v>75.24208999999999</v>
      </c>
      <c r="O27" s="235">
        <v>223.81945000000002</v>
      </c>
      <c r="P27" s="235">
        <v>76.886490000000009</v>
      </c>
      <c r="Q27" s="235">
        <v>156.49974</v>
      </c>
      <c r="R27" s="235">
        <v>21.516590000000001</v>
      </c>
      <c r="S27" s="235">
        <v>50.830640000000002</v>
      </c>
      <c r="T27" s="235">
        <v>51.222360000000002</v>
      </c>
      <c r="U27" s="235">
        <v>47.951029999999996</v>
      </c>
      <c r="V27" s="235">
        <v>21.000769999999999</v>
      </c>
      <c r="W27" s="235">
        <v>51.206789999999998</v>
      </c>
      <c r="X27" s="235">
        <v>15.84933</v>
      </c>
      <c r="Y27" s="235">
        <v>33.046879999999994</v>
      </c>
      <c r="Z27" s="235">
        <v>5.9626400000000004</v>
      </c>
      <c r="AA27" s="235">
        <v>308.61197999999996</v>
      </c>
      <c r="AB27" s="235">
        <v>15.218440000000001</v>
      </c>
      <c r="AC27" s="235">
        <v>-3.8519699999999997</v>
      </c>
      <c r="AD27" s="235">
        <v>33.570239999999998</v>
      </c>
      <c r="AE27" s="235">
        <v>9.6445799999999995</v>
      </c>
      <c r="AF27" s="235">
        <v>57.655889999999999</v>
      </c>
      <c r="AG27" s="235">
        <v>40.78546</v>
      </c>
      <c r="AH27" s="235">
        <v>20.177209999999999</v>
      </c>
      <c r="AI27" s="252">
        <v>17.974790000000002</v>
      </c>
      <c r="AJ27" s="252">
        <v>11.417053044500001</v>
      </c>
      <c r="AK27" s="252">
        <v>26.266899877</v>
      </c>
      <c r="AL27" s="252">
        <v>62.10371</v>
      </c>
      <c r="AM27" s="252">
        <v>34.369769999999995</v>
      </c>
      <c r="AN27" s="211"/>
      <c r="AO27" s="211"/>
      <c r="AP27" s="211"/>
      <c r="AQ27" s="211"/>
      <c r="AR27" s="211"/>
      <c r="AS27" s="211"/>
      <c r="AT27" s="211"/>
      <c r="AU27" s="211"/>
      <c r="AV27" s="211"/>
      <c r="AW27" s="211"/>
      <c r="AX27" s="211"/>
      <c r="AY27" s="211"/>
    </row>
    <row r="28" spans="1:51" ht="15" x14ac:dyDescent="0.25">
      <c r="A28" s="191">
        <f>YampaRiverInflow.TotalOutflow!A28</f>
        <v>43862</v>
      </c>
      <c r="B28" s="165"/>
      <c r="C28" s="165"/>
      <c r="D28" s="165">
        <v>35.344999999999999</v>
      </c>
      <c r="E28" s="235">
        <v>73.906589999999994</v>
      </c>
      <c r="F28" s="235">
        <v>63.425650000000005</v>
      </c>
      <c r="G28" s="235">
        <v>81.076830000000001</v>
      </c>
      <c r="H28" s="235">
        <v>66.257949999999994</v>
      </c>
      <c r="I28" s="235">
        <v>95.973669999999998</v>
      </c>
      <c r="J28" s="235">
        <v>55.381399999999999</v>
      </c>
      <c r="K28" s="235">
        <v>76.72847999999999</v>
      </c>
      <c r="L28" s="235">
        <v>28.22034</v>
      </c>
      <c r="M28" s="235">
        <v>59.27178</v>
      </c>
      <c r="N28" s="235">
        <v>104.43378999999999</v>
      </c>
      <c r="O28" s="235">
        <v>221.53317000000001</v>
      </c>
      <c r="P28" s="235">
        <v>69.647859999999994</v>
      </c>
      <c r="Q28" s="235">
        <v>97.195369999999997</v>
      </c>
      <c r="R28" s="235">
        <v>30.849520000000002</v>
      </c>
      <c r="S28" s="235">
        <v>1.2284200000000001</v>
      </c>
      <c r="T28" s="235">
        <v>79.555530000000005</v>
      </c>
      <c r="U28" s="235">
        <v>42.090209999999999</v>
      </c>
      <c r="V28" s="235">
        <v>28.015729999999998</v>
      </c>
      <c r="W28" s="235">
        <v>42.306609999999999</v>
      </c>
      <c r="X28" s="235">
        <v>8.6911100000000001</v>
      </c>
      <c r="Y28" s="235">
        <v>42.632390000000001</v>
      </c>
      <c r="Z28" s="235">
        <v>24.452060000000003</v>
      </c>
      <c r="AA28" s="235">
        <v>190.27854000000002</v>
      </c>
      <c r="AB28" s="235">
        <v>11.20749</v>
      </c>
      <c r="AC28" s="235">
        <v>22.088840000000001</v>
      </c>
      <c r="AD28" s="235">
        <v>46.144820000000003</v>
      </c>
      <c r="AE28" s="235">
        <v>33.243790000000004</v>
      </c>
      <c r="AF28" s="235">
        <v>61.03407</v>
      </c>
      <c r="AG28" s="235">
        <v>40.424879999999995</v>
      </c>
      <c r="AH28" s="235">
        <v>23.996939999999999</v>
      </c>
      <c r="AI28" s="252">
        <v>33.91986</v>
      </c>
      <c r="AJ28" s="252">
        <v>39.259258903000003</v>
      </c>
      <c r="AK28" s="252">
        <v>44.1992936782</v>
      </c>
      <c r="AL28" s="252">
        <v>81.362470000000002</v>
      </c>
      <c r="AM28" s="252">
        <v>51.700089999999996</v>
      </c>
      <c r="AN28" s="211"/>
      <c r="AO28" s="211"/>
      <c r="AP28" s="211"/>
      <c r="AQ28" s="211"/>
      <c r="AR28" s="211"/>
      <c r="AS28" s="211"/>
      <c r="AT28" s="211"/>
      <c r="AU28" s="211"/>
      <c r="AV28" s="211"/>
      <c r="AW28" s="211"/>
      <c r="AX28" s="211"/>
      <c r="AY28" s="211"/>
    </row>
    <row r="29" spans="1:51" ht="15" x14ac:dyDescent="0.25">
      <c r="A29" s="191">
        <f>YampaRiverInflow.TotalOutflow!A29</f>
        <v>43891</v>
      </c>
      <c r="B29" s="165"/>
      <c r="C29" s="165"/>
      <c r="D29" s="165">
        <v>2.7040000000000002</v>
      </c>
      <c r="E29" s="235">
        <v>151.96388000000002</v>
      </c>
      <c r="F29" s="235">
        <v>67.391630000000006</v>
      </c>
      <c r="G29" s="235">
        <v>74.75676</v>
      </c>
      <c r="H29" s="235">
        <v>46.622059999999998</v>
      </c>
      <c r="I29" s="235">
        <v>34.685679999999998</v>
      </c>
      <c r="J29" s="235">
        <v>10.01498</v>
      </c>
      <c r="K29" s="235">
        <v>-6.3628200000000001</v>
      </c>
      <c r="L29" s="235">
        <v>10.671709999999999</v>
      </c>
      <c r="M29" s="235">
        <v>68.859350000000006</v>
      </c>
      <c r="N29" s="235">
        <v>136.82226</v>
      </c>
      <c r="O29" s="235">
        <v>234.91689000000002</v>
      </c>
      <c r="P29" s="235">
        <v>49.949210000000001</v>
      </c>
      <c r="Q29" s="235">
        <v>184.02771999999999</v>
      </c>
      <c r="R29" s="235">
        <v>-49.499569999999999</v>
      </c>
      <c r="S29" s="235">
        <v>45.459379999999996</v>
      </c>
      <c r="T29" s="235">
        <v>91.047809999999998</v>
      </c>
      <c r="U29" s="235">
        <v>-0.84928999999999999</v>
      </c>
      <c r="V29" s="235">
        <v>0.62385999999999997</v>
      </c>
      <c r="W29" s="235">
        <v>38.192989999999995</v>
      </c>
      <c r="X29" s="235">
        <v>-28.098880000000001</v>
      </c>
      <c r="Y29" s="235">
        <v>14.127319999999999</v>
      </c>
      <c r="Z29" s="235">
        <v>2.1590100000000003</v>
      </c>
      <c r="AA29" s="235">
        <v>108.30884</v>
      </c>
      <c r="AB29" s="235">
        <v>26.736090000000001</v>
      </c>
      <c r="AC29" s="235">
        <v>-4.1351700000000005</v>
      </c>
      <c r="AD29" s="235">
        <v>14.757580000000001</v>
      </c>
      <c r="AE29" s="235">
        <v>-18.388470000000002</v>
      </c>
      <c r="AF29" s="235">
        <v>19.151529999999998</v>
      </c>
      <c r="AG29" s="235">
        <v>22.090679999999999</v>
      </c>
      <c r="AH29" s="235">
        <v>14.2857</v>
      </c>
      <c r="AI29" s="252">
        <v>17.05687</v>
      </c>
      <c r="AJ29" s="252">
        <v>-8.4879318617399999</v>
      </c>
      <c r="AK29" s="252">
        <v>9.3215727808600004</v>
      </c>
      <c r="AL29" s="252">
        <v>51.526900000000005</v>
      </c>
      <c r="AM29" s="252">
        <v>43.174469999999999</v>
      </c>
      <c r="AN29" s="211"/>
      <c r="AO29" s="211"/>
      <c r="AP29" s="211"/>
      <c r="AQ29" s="211"/>
      <c r="AR29" s="211"/>
      <c r="AS29" s="211"/>
      <c r="AT29" s="211"/>
      <c r="AU29" s="211"/>
      <c r="AV29" s="211"/>
      <c r="AW29" s="211"/>
      <c r="AX29" s="211"/>
      <c r="AY29" s="211"/>
    </row>
    <row r="30" spans="1:51" ht="15" x14ac:dyDescent="0.25">
      <c r="A30" s="191">
        <f>YampaRiverInflow.TotalOutflow!A30</f>
        <v>43922</v>
      </c>
      <c r="B30" s="165"/>
      <c r="C30" s="165"/>
      <c r="D30" s="165">
        <v>6.24</v>
      </c>
      <c r="E30" s="235">
        <v>97.491579999999999</v>
      </c>
      <c r="F30" s="235">
        <v>92.907570000000007</v>
      </c>
      <c r="G30" s="235">
        <v>116.37782000000001</v>
      </c>
      <c r="H30" s="235">
        <v>66.138679999999994</v>
      </c>
      <c r="I30" s="235">
        <v>72.192700000000002</v>
      </c>
      <c r="J30" s="235">
        <v>68.446719999999999</v>
      </c>
      <c r="K30" s="235">
        <v>32.205910000000003</v>
      </c>
      <c r="L30" s="235">
        <v>12.637549999999999</v>
      </c>
      <c r="M30" s="235">
        <v>31.077590000000001</v>
      </c>
      <c r="N30" s="235">
        <v>77.478580000000008</v>
      </c>
      <c r="O30" s="235">
        <v>163.28744</v>
      </c>
      <c r="P30" s="235">
        <v>31.329830000000001</v>
      </c>
      <c r="Q30" s="235">
        <v>83.791730000000001</v>
      </c>
      <c r="R30" s="235">
        <v>90.55680000000001</v>
      </c>
      <c r="S30" s="235">
        <v>43.073660000000004</v>
      </c>
      <c r="T30" s="235">
        <v>93.696520000000007</v>
      </c>
      <c r="U30" s="235">
        <v>-48.937150000000003</v>
      </c>
      <c r="V30" s="235">
        <v>-19.032400000000003</v>
      </c>
      <c r="W30" s="235">
        <v>-8.6932500000000008</v>
      </c>
      <c r="X30" s="235">
        <v>-41.50611</v>
      </c>
      <c r="Y30" s="235">
        <v>-0.89312999999999998</v>
      </c>
      <c r="Z30" s="235">
        <v>10.8276</v>
      </c>
      <c r="AA30" s="235">
        <v>95.608000000000004</v>
      </c>
      <c r="AB30" s="235">
        <v>11.565389999999999</v>
      </c>
      <c r="AC30" s="235">
        <v>-12.58501</v>
      </c>
      <c r="AD30" s="235">
        <v>-2.7776900000000002</v>
      </c>
      <c r="AE30" s="235">
        <v>-14.703799999999999</v>
      </c>
      <c r="AF30" s="235">
        <v>37.539529999999999</v>
      </c>
      <c r="AG30" s="235">
        <v>72.339690000000004</v>
      </c>
      <c r="AH30" s="235">
        <v>23.6035</v>
      </c>
      <c r="AI30" s="252">
        <v>12.372399999999999</v>
      </c>
      <c r="AJ30" s="252">
        <v>-15.765864907200001</v>
      </c>
      <c r="AK30" s="252">
        <v>-8.9735094420599992</v>
      </c>
      <c r="AL30" s="252">
        <v>26.227169999999997</v>
      </c>
      <c r="AM30" s="252">
        <v>28.672889999999999</v>
      </c>
      <c r="AN30" s="211"/>
      <c r="AO30" s="211"/>
      <c r="AP30" s="211"/>
      <c r="AQ30" s="211"/>
      <c r="AR30" s="211"/>
      <c r="AS30" s="211"/>
      <c r="AT30" s="211"/>
      <c r="AU30" s="211"/>
      <c r="AV30" s="211"/>
      <c r="AW30" s="211"/>
      <c r="AX30" s="211"/>
      <c r="AY30" s="211"/>
    </row>
    <row r="31" spans="1:51" ht="15" x14ac:dyDescent="0.25">
      <c r="A31" s="191">
        <f>YampaRiverInflow.TotalOutflow!A31</f>
        <v>43952</v>
      </c>
      <c r="B31" s="165"/>
      <c r="C31" s="165"/>
      <c r="D31" s="165">
        <v>-6.4189999999999996</v>
      </c>
      <c r="E31" s="235">
        <v>156.19763</v>
      </c>
      <c r="F31" s="235">
        <v>76.318989999999999</v>
      </c>
      <c r="G31" s="235">
        <v>31.181950000000001</v>
      </c>
      <c r="H31" s="235">
        <v>-78.720369999999988</v>
      </c>
      <c r="I31" s="235">
        <v>27.807310000000001</v>
      </c>
      <c r="J31" s="235">
        <v>49.314900000000002</v>
      </c>
      <c r="K31" s="235">
        <v>-47.732109999999999</v>
      </c>
      <c r="L31" s="235">
        <v>-32.000720000000001</v>
      </c>
      <c r="M31" s="235">
        <v>11.946429999999999</v>
      </c>
      <c r="N31" s="235">
        <v>48.28293</v>
      </c>
      <c r="O31" s="235">
        <v>119.65248</v>
      </c>
      <c r="P31" s="235">
        <v>41.999589999999998</v>
      </c>
      <c r="Q31" s="235">
        <v>142.95837</v>
      </c>
      <c r="R31" s="235">
        <v>13.898530000000001</v>
      </c>
      <c r="S31" s="235">
        <v>25.138830000000002</v>
      </c>
      <c r="T31" s="235">
        <v>111.09069000000001</v>
      </c>
      <c r="U31" s="235">
        <v>5.1797200000000005</v>
      </c>
      <c r="V31" s="235">
        <v>-8.9674300000000002</v>
      </c>
      <c r="W31" s="235">
        <v>-14.005129999999999</v>
      </c>
      <c r="X31" s="235">
        <v>-25.394959999999998</v>
      </c>
      <c r="Y31" s="235">
        <v>-3.3465500000000001</v>
      </c>
      <c r="Z31" s="235">
        <v>2.5741799999999997</v>
      </c>
      <c r="AA31" s="235">
        <v>137.80336</v>
      </c>
      <c r="AB31" s="235">
        <v>-19.064859999999999</v>
      </c>
      <c r="AC31" s="235">
        <v>-25.225159999999999</v>
      </c>
      <c r="AD31" s="235">
        <v>11.70368</v>
      </c>
      <c r="AE31" s="235">
        <v>7.8676199999999996</v>
      </c>
      <c r="AF31" s="235">
        <v>40.210250000000002</v>
      </c>
      <c r="AG31" s="235">
        <v>48.84375</v>
      </c>
      <c r="AH31" s="235">
        <v>-7.9804200000000005</v>
      </c>
      <c r="AI31" s="252">
        <v>-0.20584</v>
      </c>
      <c r="AJ31" s="252">
        <v>-19.160447385200001</v>
      </c>
      <c r="AK31" s="252">
        <v>-13.0347575877</v>
      </c>
      <c r="AL31" s="252">
        <v>50.601709999999997</v>
      </c>
      <c r="AM31" s="252">
        <v>65.539070000000009</v>
      </c>
      <c r="AN31" s="211"/>
      <c r="AO31" s="211"/>
      <c r="AP31" s="211"/>
      <c r="AQ31" s="211"/>
      <c r="AR31" s="211"/>
      <c r="AS31" s="211"/>
      <c r="AT31" s="211"/>
      <c r="AU31" s="211"/>
      <c r="AV31" s="211"/>
      <c r="AW31" s="211"/>
      <c r="AX31" s="211"/>
      <c r="AY31" s="211"/>
    </row>
    <row r="32" spans="1:51" ht="15" x14ac:dyDescent="0.25">
      <c r="A32" s="191">
        <f>YampaRiverInflow.TotalOutflow!A32</f>
        <v>43983</v>
      </c>
      <c r="B32" s="165"/>
      <c r="C32" s="165"/>
      <c r="D32" s="165">
        <v>-21.591000000000001</v>
      </c>
      <c r="E32" s="235">
        <v>-18.851220000000001</v>
      </c>
      <c r="F32" s="235">
        <v>57.311150000000005</v>
      </c>
      <c r="G32" s="235">
        <v>105.00774</v>
      </c>
      <c r="H32" s="235">
        <v>50.394730000000003</v>
      </c>
      <c r="I32" s="235">
        <v>38.895699999999998</v>
      </c>
      <c r="J32" s="235">
        <v>-3.8199200000000002</v>
      </c>
      <c r="K32" s="235">
        <v>-3.8097099999999999</v>
      </c>
      <c r="L32" s="235">
        <v>21.521819999999998</v>
      </c>
      <c r="M32" s="235">
        <v>74.40813</v>
      </c>
      <c r="N32" s="235">
        <v>-3.9308700000000001</v>
      </c>
      <c r="O32" s="235">
        <v>5.65923</v>
      </c>
      <c r="P32" s="235">
        <v>-5.3139500000000002</v>
      </c>
      <c r="Q32" s="235">
        <v>45.12567</v>
      </c>
      <c r="R32" s="235">
        <v>6.6314200000000003</v>
      </c>
      <c r="S32" s="235">
        <v>-20.577290000000001</v>
      </c>
      <c r="T32" s="235">
        <v>54.224150000000002</v>
      </c>
      <c r="U32" s="235">
        <v>15.902749999999999</v>
      </c>
      <c r="V32" s="235">
        <v>-2.5927800000000003</v>
      </c>
      <c r="W32" s="235">
        <v>-47.504309999999997</v>
      </c>
      <c r="X32" s="235">
        <v>-30.255279999999999</v>
      </c>
      <c r="Y32" s="235">
        <v>-43.354330000000004</v>
      </c>
      <c r="Z32" s="235">
        <v>-36.249870000000001</v>
      </c>
      <c r="AA32" s="235">
        <v>29.44069</v>
      </c>
      <c r="AB32" s="235">
        <v>-19.901810000000001</v>
      </c>
      <c r="AC32" s="235">
        <v>-31.828349999999997</v>
      </c>
      <c r="AD32" s="235">
        <v>11.789299999999999</v>
      </c>
      <c r="AE32" s="235">
        <v>-30.846720000000001</v>
      </c>
      <c r="AF32" s="235">
        <v>-8.8998899999999992</v>
      </c>
      <c r="AG32" s="235">
        <v>9.5273799999999991</v>
      </c>
      <c r="AH32" s="235">
        <v>-19.307759999999998</v>
      </c>
      <c r="AI32" s="252">
        <v>-30.348669999999998</v>
      </c>
      <c r="AJ32" s="252">
        <v>-26.508807733899999</v>
      </c>
      <c r="AK32" s="252">
        <v>-1.0900497629900001</v>
      </c>
      <c r="AL32" s="252">
        <v>25.167849999999998</v>
      </c>
      <c r="AM32" s="252">
        <v>1.52935</v>
      </c>
      <c r="AN32" s="211"/>
      <c r="AO32" s="211"/>
      <c r="AP32" s="211"/>
      <c r="AQ32" s="211"/>
      <c r="AR32" s="211"/>
      <c r="AS32" s="211"/>
      <c r="AT32" s="211"/>
      <c r="AU32" s="211"/>
      <c r="AV32" s="211"/>
      <c r="AW32" s="211"/>
      <c r="AX32" s="211"/>
      <c r="AY32" s="211"/>
    </row>
    <row r="33" spans="1:51" ht="15" x14ac:dyDescent="0.25">
      <c r="A33" s="191">
        <f>YampaRiverInflow.TotalOutflow!A33</f>
        <v>44013</v>
      </c>
      <c r="B33" s="165"/>
      <c r="C33" s="165"/>
      <c r="D33" s="165">
        <v>26.584</v>
      </c>
      <c r="E33" s="235">
        <v>172.11692000000002</v>
      </c>
      <c r="F33" s="235">
        <v>262.53990000000005</v>
      </c>
      <c r="G33" s="235">
        <v>81.421300000000002</v>
      </c>
      <c r="H33" s="235">
        <v>-35.322429999999997</v>
      </c>
      <c r="I33" s="235">
        <v>39.405790000000003</v>
      </c>
      <c r="J33" s="235">
        <v>23.42238</v>
      </c>
      <c r="K33" s="235">
        <v>96.542760000000001</v>
      </c>
      <c r="L33" s="235">
        <v>35.6126</v>
      </c>
      <c r="M33" s="235">
        <v>13.71062</v>
      </c>
      <c r="N33" s="235">
        <v>48.00206</v>
      </c>
      <c r="O33" s="235">
        <v>12.899649999999999</v>
      </c>
      <c r="P33" s="235">
        <v>42.796019999999999</v>
      </c>
      <c r="Q33" s="235">
        <v>53.443339999999999</v>
      </c>
      <c r="R33" s="235">
        <v>63.461959999999998</v>
      </c>
      <c r="S33" s="235">
        <v>37.508879999999998</v>
      </c>
      <c r="T33" s="235">
        <v>99.043570000000003</v>
      </c>
      <c r="U33" s="235">
        <v>88.672629999999998</v>
      </c>
      <c r="V33" s="235">
        <v>-25.77383</v>
      </c>
      <c r="W33" s="235">
        <v>-17.768049999999999</v>
      </c>
      <c r="X33" s="235">
        <v>9.0451200000000007</v>
      </c>
      <c r="Y33" s="235">
        <v>4.4313400000000005</v>
      </c>
      <c r="Z33" s="235">
        <v>-10.74291</v>
      </c>
      <c r="AA33" s="235">
        <v>43.382390000000001</v>
      </c>
      <c r="AB33" s="235">
        <v>2.6934</v>
      </c>
      <c r="AC33" s="235">
        <v>6.9795299999999996</v>
      </c>
      <c r="AD33" s="235">
        <v>12.06123</v>
      </c>
      <c r="AE33" s="235">
        <v>-15.872639999999999</v>
      </c>
      <c r="AF33" s="235">
        <v>-22.844999999999999</v>
      </c>
      <c r="AG33" s="235">
        <v>-1.88401</v>
      </c>
      <c r="AH33" s="235">
        <v>36.223750000000003</v>
      </c>
      <c r="AI33" s="252">
        <v>36.605800000000002</v>
      </c>
      <c r="AJ33" s="252">
        <v>9.9726122637600003</v>
      </c>
      <c r="AK33" s="252">
        <v>41.335642502100001</v>
      </c>
      <c r="AL33" s="252">
        <v>11.734999999999999</v>
      </c>
      <c r="AM33" s="252">
        <v>32.128329999999998</v>
      </c>
      <c r="AN33" s="211"/>
      <c r="AO33" s="211"/>
      <c r="AP33" s="211"/>
      <c r="AQ33" s="211"/>
      <c r="AR33" s="211"/>
      <c r="AS33" s="211"/>
      <c r="AT33" s="211"/>
      <c r="AU33" s="211"/>
      <c r="AV33" s="211"/>
      <c r="AW33" s="211"/>
      <c r="AX33" s="211"/>
      <c r="AY33" s="211"/>
    </row>
    <row r="34" spans="1:51" ht="15" x14ac:dyDescent="0.25">
      <c r="A34" s="191">
        <f>YampaRiverInflow.TotalOutflow!A34</f>
        <v>44044</v>
      </c>
      <c r="B34" s="165"/>
      <c r="C34" s="165"/>
      <c r="D34" s="165">
        <v>60.262</v>
      </c>
      <c r="E34" s="235">
        <v>181.92513</v>
      </c>
      <c r="F34" s="235">
        <v>182.59195000000003</v>
      </c>
      <c r="G34" s="235">
        <v>28.019849999999998</v>
      </c>
      <c r="H34" s="235">
        <v>46.136160000000004</v>
      </c>
      <c r="I34" s="235">
        <v>94.141289999999998</v>
      </c>
      <c r="J34" s="235">
        <v>61.317279999999997</v>
      </c>
      <c r="K34" s="235">
        <v>51.554010000000005</v>
      </c>
      <c r="L34" s="235">
        <v>54.427169999999997</v>
      </c>
      <c r="M34" s="235">
        <v>72.45487</v>
      </c>
      <c r="N34" s="235">
        <v>76.213669999999993</v>
      </c>
      <c r="O34" s="235">
        <v>107.66023</v>
      </c>
      <c r="P34" s="235">
        <v>64.802050000000008</v>
      </c>
      <c r="Q34" s="235">
        <v>53.773890000000002</v>
      </c>
      <c r="R34" s="235">
        <v>30.419229999999999</v>
      </c>
      <c r="S34" s="235">
        <v>94.822090000000003</v>
      </c>
      <c r="T34" s="235">
        <v>77.14124000000001</v>
      </c>
      <c r="U34" s="235">
        <v>68.891899999999993</v>
      </c>
      <c r="V34" s="235">
        <v>33.717379999999999</v>
      </c>
      <c r="W34" s="235">
        <v>44.532220000000002</v>
      </c>
      <c r="X34" s="235">
        <v>13.90619</v>
      </c>
      <c r="Y34" s="235">
        <v>54.216480000000004</v>
      </c>
      <c r="Z34" s="235">
        <v>23.40906</v>
      </c>
      <c r="AA34" s="235">
        <v>60.842120000000001</v>
      </c>
      <c r="AB34" s="235">
        <v>21.98293</v>
      </c>
      <c r="AC34" s="235">
        <v>32.023200000000003</v>
      </c>
      <c r="AD34" s="235">
        <v>31.677869999999999</v>
      </c>
      <c r="AE34" s="235">
        <v>9.2766599999999997</v>
      </c>
      <c r="AF34" s="235">
        <v>11.504790000000002</v>
      </c>
      <c r="AG34" s="235">
        <v>11.760950000000001</v>
      </c>
      <c r="AH34" s="235">
        <v>90.052089999999993</v>
      </c>
      <c r="AI34" s="252">
        <v>51.2928</v>
      </c>
      <c r="AJ34" s="252">
        <v>54.515020748700003</v>
      </c>
      <c r="AK34" s="252">
        <v>45.992416280099995</v>
      </c>
      <c r="AL34" s="252">
        <v>113.31216000000001</v>
      </c>
      <c r="AM34" s="252">
        <v>58.910589999999999</v>
      </c>
      <c r="AN34" s="211"/>
      <c r="AO34" s="211"/>
      <c r="AP34" s="211"/>
      <c r="AQ34" s="211"/>
      <c r="AR34" s="211"/>
      <c r="AS34" s="211"/>
      <c r="AT34" s="211"/>
      <c r="AU34" s="211"/>
      <c r="AV34" s="211"/>
      <c r="AW34" s="211"/>
      <c r="AX34" s="211"/>
      <c r="AY34" s="211"/>
    </row>
    <row r="35" spans="1:51" ht="15" x14ac:dyDescent="0.25">
      <c r="A35" s="191">
        <f>YampaRiverInflow.TotalOutflow!A35</f>
        <v>44075</v>
      </c>
      <c r="B35" s="165"/>
      <c r="C35" s="165"/>
      <c r="D35" s="165">
        <v>55.942999999999998</v>
      </c>
      <c r="E35" s="235">
        <v>65.506169999999997</v>
      </c>
      <c r="F35" s="235">
        <v>49.94079</v>
      </c>
      <c r="G35" s="235">
        <v>47.284349999999996</v>
      </c>
      <c r="H35" s="235">
        <v>17.348050000000001</v>
      </c>
      <c r="I35" s="235">
        <v>43.772309999999997</v>
      </c>
      <c r="J35" s="235">
        <v>39.100610000000003</v>
      </c>
      <c r="K35" s="235">
        <v>62.444489999999995</v>
      </c>
      <c r="L35" s="235">
        <v>124.28808000000001</v>
      </c>
      <c r="M35" s="235">
        <v>67.649360000000001</v>
      </c>
      <c r="N35" s="235">
        <v>67.785300000000007</v>
      </c>
      <c r="O35" s="235">
        <v>74.83189999999999</v>
      </c>
      <c r="P35" s="235">
        <v>61.184800000000003</v>
      </c>
      <c r="Q35" s="235">
        <v>46.867730000000002</v>
      </c>
      <c r="R35" s="235">
        <v>22.818619999999999</v>
      </c>
      <c r="S35" s="235">
        <v>39.617239999999995</v>
      </c>
      <c r="T35" s="235">
        <v>104.36126</v>
      </c>
      <c r="U35" s="235">
        <v>63.671099999999996</v>
      </c>
      <c r="V35" s="235">
        <v>1.88703</v>
      </c>
      <c r="W35" s="235">
        <v>29.906869999999998</v>
      </c>
      <c r="X35" s="235">
        <v>57.420529999999999</v>
      </c>
      <c r="Y35" s="235">
        <v>34.878569999999996</v>
      </c>
      <c r="Z35" s="235">
        <v>32.965710000000001</v>
      </c>
      <c r="AA35" s="235">
        <v>32.005290000000002</v>
      </c>
      <c r="AB35" s="235">
        <v>-4.0251799999999998</v>
      </c>
      <c r="AC35" s="235">
        <v>15.645370000000002</v>
      </c>
      <c r="AD35" s="235">
        <v>23.30585</v>
      </c>
      <c r="AE35" s="235">
        <v>11.30748</v>
      </c>
      <c r="AF35" s="235">
        <v>27.01078</v>
      </c>
      <c r="AG35" s="235">
        <v>13.919420000000001</v>
      </c>
      <c r="AH35" s="235">
        <v>51.943150000000003</v>
      </c>
      <c r="AI35" s="252">
        <v>69.930499999999995</v>
      </c>
      <c r="AJ35" s="252">
        <v>85.735917535999988</v>
      </c>
      <c r="AK35" s="252">
        <v>20.360164945899999</v>
      </c>
      <c r="AL35" s="252">
        <v>61.583260000000003</v>
      </c>
      <c r="AM35" s="252">
        <v>58.855499999999999</v>
      </c>
      <c r="AN35" s="211"/>
      <c r="AO35" s="211"/>
      <c r="AP35" s="211"/>
      <c r="AQ35" s="211"/>
      <c r="AR35" s="211"/>
      <c r="AS35" s="211"/>
      <c r="AT35" s="211"/>
      <c r="AU35" s="211"/>
      <c r="AV35" s="211"/>
      <c r="AW35" s="211"/>
      <c r="AX35" s="211"/>
      <c r="AY35" s="211"/>
    </row>
    <row r="36" spans="1:51" ht="15" x14ac:dyDescent="0.25">
      <c r="A36" s="191">
        <f>YampaRiverInflow.TotalOutflow!A36</f>
        <v>44105</v>
      </c>
      <c r="B36" s="165"/>
      <c r="C36" s="165"/>
      <c r="D36" s="165">
        <v>29.306999999999999</v>
      </c>
      <c r="E36" s="235">
        <v>94.006990000000002</v>
      </c>
      <c r="F36" s="235">
        <v>63.407040000000002</v>
      </c>
      <c r="G36" s="235">
        <v>45.278190000000002</v>
      </c>
      <c r="H36" s="235">
        <v>76.612920000000003</v>
      </c>
      <c r="I36" s="235">
        <v>32.209450000000004</v>
      </c>
      <c r="J36" s="235">
        <v>68.504339999999999</v>
      </c>
      <c r="K36" s="235">
        <v>34.051490000000001</v>
      </c>
      <c r="L36" s="235">
        <v>-5.7430000000000003</v>
      </c>
      <c r="M36" s="235">
        <v>7.8825200000000004</v>
      </c>
      <c r="N36" s="235">
        <v>58.903080000000003</v>
      </c>
      <c r="O36" s="235">
        <v>25.81054</v>
      </c>
      <c r="P36" s="235">
        <v>31.929449999999999</v>
      </c>
      <c r="Q36" s="235">
        <v>19.101980000000001</v>
      </c>
      <c r="R36" s="235">
        <v>-6.14011</v>
      </c>
      <c r="S36" s="235">
        <v>-3.4159200000000003</v>
      </c>
      <c r="T36" s="235">
        <v>33.290730000000003</v>
      </c>
      <c r="U36" s="235">
        <v>-3.7627700000000002</v>
      </c>
      <c r="V36" s="235">
        <v>14.668719999999999</v>
      </c>
      <c r="W36" s="235">
        <v>-9.6656899999999997</v>
      </c>
      <c r="X36" s="235">
        <v>23.190830000000002</v>
      </c>
      <c r="Y36" s="235">
        <v>-13.79552</v>
      </c>
      <c r="Z36" s="235">
        <v>71.651030000000006</v>
      </c>
      <c r="AA36" s="235">
        <v>5.1239799999999995</v>
      </c>
      <c r="AB36" s="235">
        <v>27.727880000000003</v>
      </c>
      <c r="AC36" s="235">
        <v>-0.21371999999999999</v>
      </c>
      <c r="AD36" s="235">
        <v>-1.42317</v>
      </c>
      <c r="AE36" s="235">
        <v>-16.04083</v>
      </c>
      <c r="AF36" s="235">
        <v>31.129049999999999</v>
      </c>
      <c r="AG36" s="235">
        <v>4.8925700000000001</v>
      </c>
      <c r="AH36" s="235">
        <v>26.805490000000002</v>
      </c>
      <c r="AI36" s="252">
        <v>16.162179999999999</v>
      </c>
      <c r="AJ36" s="252">
        <v>10.552093851899999</v>
      </c>
      <c r="AK36" s="252">
        <v>47.413527399300001</v>
      </c>
      <c r="AL36" s="252">
        <v>3.4746300000000003</v>
      </c>
      <c r="AM36" s="252">
        <v>36.631749999999997</v>
      </c>
      <c r="AN36" s="211"/>
      <c r="AO36" s="211"/>
      <c r="AP36" s="211"/>
      <c r="AQ36" s="211"/>
      <c r="AR36" s="211"/>
      <c r="AS36" s="211"/>
      <c r="AT36" s="211"/>
      <c r="AU36" s="211"/>
      <c r="AV36" s="211"/>
      <c r="AW36" s="211"/>
      <c r="AX36" s="211"/>
      <c r="AY36" s="211"/>
    </row>
    <row r="37" spans="1:51" ht="15" x14ac:dyDescent="0.25">
      <c r="A37" s="191">
        <f>YampaRiverInflow.TotalOutflow!A37</f>
        <v>44136</v>
      </c>
      <c r="B37" s="165"/>
      <c r="C37" s="165"/>
      <c r="D37" s="165">
        <v>33.448999999999998</v>
      </c>
      <c r="E37" s="235">
        <v>71.082309999999993</v>
      </c>
      <c r="F37" s="235">
        <v>84.852829999999997</v>
      </c>
      <c r="G37" s="235">
        <v>46.341550000000005</v>
      </c>
      <c r="H37" s="235">
        <v>59.872800000000005</v>
      </c>
      <c r="I37" s="235">
        <v>59.817440000000005</v>
      </c>
      <c r="J37" s="235">
        <v>14.639419999999999</v>
      </c>
      <c r="K37" s="235">
        <v>-19.56955</v>
      </c>
      <c r="L37" s="235">
        <v>-1.60425</v>
      </c>
      <c r="M37" s="235">
        <v>18.987719999999999</v>
      </c>
      <c r="N37" s="235">
        <v>35.835709999999999</v>
      </c>
      <c r="O37" s="235">
        <v>50.161559999999994</v>
      </c>
      <c r="P37" s="235">
        <v>2.5966300000000002</v>
      </c>
      <c r="Q37" s="235">
        <v>38.236160000000005</v>
      </c>
      <c r="R37" s="235">
        <v>43.23903</v>
      </c>
      <c r="S37" s="235">
        <v>51.96743</v>
      </c>
      <c r="T37" s="235">
        <v>49.981319999999997</v>
      </c>
      <c r="U37" s="235">
        <v>11.973610000000001</v>
      </c>
      <c r="V37" s="235">
        <v>-5.0201499999999992</v>
      </c>
      <c r="W37" s="235">
        <v>3.5636199999999998</v>
      </c>
      <c r="X37" s="235">
        <v>6.0770499999999998</v>
      </c>
      <c r="Y37" s="235">
        <v>15.858169999999999</v>
      </c>
      <c r="Z37" s="235">
        <v>90.481949999999998</v>
      </c>
      <c r="AA37" s="235">
        <v>-2.6729000000000003</v>
      </c>
      <c r="AB37" s="235">
        <v>9.93642</v>
      </c>
      <c r="AC37" s="235">
        <v>28.919310000000003</v>
      </c>
      <c r="AD37" s="235">
        <v>23.095959999999998</v>
      </c>
      <c r="AE37" s="235">
        <v>6.6851199999999995</v>
      </c>
      <c r="AF37" s="235">
        <v>-18.575080000000003</v>
      </c>
      <c r="AG37" s="235">
        <v>-6.4376499999999997</v>
      </c>
      <c r="AH37" s="235">
        <v>25.224499999999999</v>
      </c>
      <c r="AI37" s="252">
        <v>73.862340000000003</v>
      </c>
      <c r="AJ37" s="252">
        <v>16.734216609700002</v>
      </c>
      <c r="AK37" s="252">
        <v>0.38592835202100001</v>
      </c>
      <c r="AL37" s="252">
        <v>60.45805</v>
      </c>
      <c r="AM37" s="252">
        <v>87.538119999999992</v>
      </c>
      <c r="AN37" s="211"/>
      <c r="AO37" s="211"/>
      <c r="AP37" s="211"/>
      <c r="AQ37" s="211"/>
      <c r="AR37" s="211"/>
      <c r="AS37" s="211"/>
      <c r="AT37" s="211"/>
      <c r="AU37" s="211"/>
      <c r="AV37" s="211"/>
      <c r="AW37" s="211"/>
      <c r="AX37" s="211"/>
      <c r="AY37" s="211"/>
    </row>
    <row r="38" spans="1:51" ht="15" x14ac:dyDescent="0.25">
      <c r="A38" s="191">
        <f>YampaRiverInflow.TotalOutflow!A38</f>
        <v>44166</v>
      </c>
      <c r="B38" s="165"/>
      <c r="C38" s="165"/>
      <c r="D38" s="165">
        <v>16.062000000000001</v>
      </c>
      <c r="E38" s="235">
        <v>102.47919</v>
      </c>
      <c r="F38" s="235">
        <v>94.573229999999995</v>
      </c>
      <c r="G38" s="235">
        <v>53.560310000000001</v>
      </c>
      <c r="H38" s="235">
        <v>60.704620000000006</v>
      </c>
      <c r="I38" s="235">
        <v>33.062139999999999</v>
      </c>
      <c r="J38" s="235">
        <v>38.83764</v>
      </c>
      <c r="K38" s="235">
        <v>36.722749999999998</v>
      </c>
      <c r="L38" s="235">
        <v>20.783540000000002</v>
      </c>
      <c r="M38" s="235">
        <v>57.374220000000001</v>
      </c>
      <c r="N38" s="235">
        <v>89.930789999999988</v>
      </c>
      <c r="O38" s="235">
        <v>58.002249999999997</v>
      </c>
      <c r="P38" s="235">
        <v>74.832719999999995</v>
      </c>
      <c r="Q38" s="235">
        <v>22.273099999999999</v>
      </c>
      <c r="R38" s="235">
        <v>24.79721</v>
      </c>
      <c r="S38" s="235">
        <v>15.290709999999999</v>
      </c>
      <c r="T38" s="235">
        <v>5.3705800000000004</v>
      </c>
      <c r="U38" s="235">
        <v>2.4041300000000003</v>
      </c>
      <c r="V38" s="235">
        <v>16.03349</v>
      </c>
      <c r="W38" s="235">
        <v>33.269580000000005</v>
      </c>
      <c r="X38" s="235">
        <v>24.353860000000001</v>
      </c>
      <c r="Y38" s="235">
        <v>17.996880000000001</v>
      </c>
      <c r="Z38" s="235">
        <v>70.814429999999987</v>
      </c>
      <c r="AA38" s="235">
        <v>0.10965000000000001</v>
      </c>
      <c r="AB38" s="235">
        <v>-6.1063199999999993</v>
      </c>
      <c r="AC38" s="235">
        <v>25.159330000000001</v>
      </c>
      <c r="AD38" s="235">
        <v>20.751549999999998</v>
      </c>
      <c r="AE38" s="235">
        <v>7.4377200000000006</v>
      </c>
      <c r="AF38" s="235">
        <v>198.79307</v>
      </c>
      <c r="AG38" s="235">
        <v>26.433589999999999</v>
      </c>
      <c r="AH38" s="235">
        <v>27.297740000000001</v>
      </c>
      <c r="AI38" s="252">
        <v>23.16825</v>
      </c>
      <c r="AJ38" s="252">
        <v>8.441167029239999</v>
      </c>
      <c r="AK38" s="252">
        <v>7.9653708889499999</v>
      </c>
      <c r="AL38" s="252">
        <v>16.20814</v>
      </c>
      <c r="AM38" s="252">
        <v>110.20038000000001</v>
      </c>
      <c r="AN38" s="211"/>
      <c r="AO38" s="211"/>
      <c r="AP38" s="211"/>
      <c r="AQ38" s="211"/>
      <c r="AR38" s="211"/>
      <c r="AS38" s="211"/>
      <c r="AT38" s="211"/>
      <c r="AU38" s="211"/>
      <c r="AV38" s="211"/>
      <c r="AW38" s="211"/>
      <c r="AX38" s="211"/>
      <c r="AY38" s="211"/>
    </row>
    <row r="39" spans="1:51" ht="15" x14ac:dyDescent="0.25">
      <c r="A39" s="191">
        <f>YampaRiverInflow.TotalOutflow!A39</f>
        <v>44197</v>
      </c>
      <c r="B39" s="165"/>
      <c r="C39" s="165"/>
      <c r="D39" s="165">
        <v>24.248000000000001</v>
      </c>
      <c r="E39" s="235">
        <v>68.841039999999992</v>
      </c>
      <c r="F39" s="235">
        <v>88.531170000000003</v>
      </c>
      <c r="G39" s="235">
        <v>23.583580000000001</v>
      </c>
      <c r="H39" s="235">
        <v>38.256410000000002</v>
      </c>
      <c r="I39" s="235">
        <v>50.233839999999994</v>
      </c>
      <c r="J39" s="235">
        <v>74.448100000000011</v>
      </c>
      <c r="K39" s="235">
        <v>67.651789999999991</v>
      </c>
      <c r="L39" s="235">
        <v>35.99042</v>
      </c>
      <c r="M39" s="235">
        <v>75.24208999999999</v>
      </c>
      <c r="N39" s="235">
        <v>223.81945000000002</v>
      </c>
      <c r="O39" s="235">
        <v>76.886490000000009</v>
      </c>
      <c r="P39" s="235">
        <v>156.49974</v>
      </c>
      <c r="Q39" s="235">
        <v>21.516590000000001</v>
      </c>
      <c r="R39" s="235">
        <v>50.830640000000002</v>
      </c>
      <c r="S39" s="235">
        <v>51.222360000000002</v>
      </c>
      <c r="T39" s="235">
        <v>47.951029999999996</v>
      </c>
      <c r="U39" s="235">
        <v>21.000769999999999</v>
      </c>
      <c r="V39" s="235">
        <v>51.206789999999998</v>
      </c>
      <c r="W39" s="235">
        <v>15.84933</v>
      </c>
      <c r="X39" s="235">
        <v>33.046879999999994</v>
      </c>
      <c r="Y39" s="235">
        <v>5.9626400000000004</v>
      </c>
      <c r="Z39" s="235">
        <v>308.61197999999996</v>
      </c>
      <c r="AA39" s="235">
        <v>15.218440000000001</v>
      </c>
      <c r="AB39" s="235">
        <v>-3.8519699999999997</v>
      </c>
      <c r="AC39" s="235">
        <v>33.570239999999998</v>
      </c>
      <c r="AD39" s="235">
        <v>9.6445799999999995</v>
      </c>
      <c r="AE39" s="235">
        <v>57.655889999999999</v>
      </c>
      <c r="AF39" s="235">
        <v>40.78546</v>
      </c>
      <c r="AG39" s="235">
        <v>20.177209999999999</v>
      </c>
      <c r="AH39" s="235">
        <v>17.974790000000002</v>
      </c>
      <c r="AI39" s="252">
        <v>11.417053044500001</v>
      </c>
      <c r="AJ39" s="252">
        <v>26.266899877</v>
      </c>
      <c r="AK39" s="252">
        <v>62.10371</v>
      </c>
      <c r="AL39" s="252">
        <v>34.369769999999995</v>
      </c>
      <c r="AM39" s="252">
        <v>73.864550000000008</v>
      </c>
      <c r="AN39" s="211"/>
      <c r="AO39" s="211"/>
      <c r="AP39" s="211"/>
      <c r="AQ39" s="211"/>
      <c r="AR39" s="211"/>
      <c r="AS39" s="211"/>
      <c r="AT39" s="211"/>
      <c r="AU39" s="211"/>
      <c r="AV39" s="211"/>
      <c r="AW39" s="211"/>
      <c r="AX39" s="211"/>
      <c r="AY39" s="211"/>
    </row>
    <row r="40" spans="1:51" ht="15" x14ac:dyDescent="0.25">
      <c r="A40" s="191">
        <f>YampaRiverInflow.TotalOutflow!A40</f>
        <v>44228</v>
      </c>
      <c r="B40" s="165"/>
      <c r="C40" s="165"/>
      <c r="D40" s="165">
        <v>35.344999999999999</v>
      </c>
      <c r="E40" s="235">
        <v>63.425650000000005</v>
      </c>
      <c r="F40" s="235">
        <v>81.076830000000001</v>
      </c>
      <c r="G40" s="235">
        <v>66.257949999999994</v>
      </c>
      <c r="H40" s="235">
        <v>95.973669999999998</v>
      </c>
      <c r="I40" s="235">
        <v>55.381399999999999</v>
      </c>
      <c r="J40" s="235">
        <v>76.72847999999999</v>
      </c>
      <c r="K40" s="235">
        <v>28.22034</v>
      </c>
      <c r="L40" s="235">
        <v>59.27178</v>
      </c>
      <c r="M40" s="235">
        <v>104.43378999999999</v>
      </c>
      <c r="N40" s="235">
        <v>221.53317000000001</v>
      </c>
      <c r="O40" s="235">
        <v>69.647859999999994</v>
      </c>
      <c r="P40" s="235">
        <v>97.195369999999997</v>
      </c>
      <c r="Q40" s="235">
        <v>30.849520000000002</v>
      </c>
      <c r="R40" s="235">
        <v>1.2284200000000001</v>
      </c>
      <c r="S40" s="235">
        <v>79.555530000000005</v>
      </c>
      <c r="T40" s="235">
        <v>42.090209999999999</v>
      </c>
      <c r="U40" s="235">
        <v>28.015729999999998</v>
      </c>
      <c r="V40" s="235">
        <v>42.306609999999999</v>
      </c>
      <c r="W40" s="235">
        <v>8.6911100000000001</v>
      </c>
      <c r="X40" s="235">
        <v>42.632390000000001</v>
      </c>
      <c r="Y40" s="235">
        <v>24.452060000000003</v>
      </c>
      <c r="Z40" s="235">
        <v>190.27854000000002</v>
      </c>
      <c r="AA40" s="235">
        <v>11.20749</v>
      </c>
      <c r="AB40" s="235">
        <v>22.088840000000001</v>
      </c>
      <c r="AC40" s="235">
        <v>46.144820000000003</v>
      </c>
      <c r="AD40" s="235">
        <v>33.243790000000004</v>
      </c>
      <c r="AE40" s="235">
        <v>61.03407</v>
      </c>
      <c r="AF40" s="235">
        <v>40.424879999999995</v>
      </c>
      <c r="AG40" s="235">
        <v>23.996939999999999</v>
      </c>
      <c r="AH40" s="235">
        <v>33.91986</v>
      </c>
      <c r="AI40" s="252">
        <v>39.259258903000003</v>
      </c>
      <c r="AJ40" s="252">
        <v>44.1992936782</v>
      </c>
      <c r="AK40" s="252">
        <v>81.362470000000002</v>
      </c>
      <c r="AL40" s="252">
        <v>51.700089999999996</v>
      </c>
      <c r="AM40" s="252">
        <v>67.515590000000003</v>
      </c>
      <c r="AN40" s="211"/>
      <c r="AO40" s="211"/>
      <c r="AP40" s="211"/>
      <c r="AQ40" s="211"/>
      <c r="AR40" s="211"/>
      <c r="AS40" s="211"/>
      <c r="AT40" s="211"/>
      <c r="AU40" s="211"/>
      <c r="AV40" s="211"/>
      <c r="AW40" s="211"/>
      <c r="AX40" s="211"/>
      <c r="AY40" s="211"/>
    </row>
    <row r="41" spans="1:51" ht="15" x14ac:dyDescent="0.25">
      <c r="A41" s="191">
        <f>YampaRiverInflow.TotalOutflow!A41</f>
        <v>44256</v>
      </c>
      <c r="B41" s="165"/>
      <c r="C41" s="165"/>
      <c r="D41" s="165">
        <v>2.7040000000000002</v>
      </c>
      <c r="E41" s="235">
        <v>67.391630000000006</v>
      </c>
      <c r="F41" s="235">
        <v>74.75676</v>
      </c>
      <c r="G41" s="235">
        <v>46.622059999999998</v>
      </c>
      <c r="H41" s="235">
        <v>34.685679999999998</v>
      </c>
      <c r="I41" s="235">
        <v>10.01498</v>
      </c>
      <c r="J41" s="235">
        <v>-6.3628200000000001</v>
      </c>
      <c r="K41" s="235">
        <v>10.671709999999999</v>
      </c>
      <c r="L41" s="235">
        <v>68.859350000000006</v>
      </c>
      <c r="M41" s="235">
        <v>136.82226</v>
      </c>
      <c r="N41" s="235">
        <v>234.91689000000002</v>
      </c>
      <c r="O41" s="235">
        <v>49.949210000000001</v>
      </c>
      <c r="P41" s="235">
        <v>184.02771999999999</v>
      </c>
      <c r="Q41" s="235">
        <v>-49.499569999999999</v>
      </c>
      <c r="R41" s="235">
        <v>45.459379999999996</v>
      </c>
      <c r="S41" s="235">
        <v>91.047809999999998</v>
      </c>
      <c r="T41" s="235">
        <v>-0.84928999999999999</v>
      </c>
      <c r="U41" s="235">
        <v>0.62385999999999997</v>
      </c>
      <c r="V41" s="235">
        <v>38.192989999999995</v>
      </c>
      <c r="W41" s="235">
        <v>-28.098880000000001</v>
      </c>
      <c r="X41" s="235">
        <v>14.127319999999999</v>
      </c>
      <c r="Y41" s="235">
        <v>2.1590100000000003</v>
      </c>
      <c r="Z41" s="235">
        <v>108.30884</v>
      </c>
      <c r="AA41" s="235">
        <v>26.736090000000001</v>
      </c>
      <c r="AB41" s="235">
        <v>-4.1351700000000005</v>
      </c>
      <c r="AC41" s="235">
        <v>14.757580000000001</v>
      </c>
      <c r="AD41" s="235">
        <v>-18.388470000000002</v>
      </c>
      <c r="AE41" s="235">
        <v>19.151529999999998</v>
      </c>
      <c r="AF41" s="235">
        <v>22.090679999999999</v>
      </c>
      <c r="AG41" s="235">
        <v>14.2857</v>
      </c>
      <c r="AH41" s="235">
        <v>17.05687</v>
      </c>
      <c r="AI41" s="252">
        <v>-8.4879318617399999</v>
      </c>
      <c r="AJ41" s="252">
        <v>9.3215727808600004</v>
      </c>
      <c r="AK41" s="252">
        <v>51.526900000000005</v>
      </c>
      <c r="AL41" s="252">
        <v>43.174469999999999</v>
      </c>
      <c r="AM41" s="252">
        <v>144.17287999999999</v>
      </c>
      <c r="AN41" s="211"/>
      <c r="AO41" s="211"/>
      <c r="AP41" s="211"/>
      <c r="AQ41" s="211"/>
      <c r="AR41" s="211"/>
      <c r="AS41" s="211"/>
      <c r="AT41" s="211"/>
      <c r="AU41" s="211"/>
      <c r="AV41" s="211"/>
      <c r="AW41" s="211"/>
      <c r="AX41" s="211"/>
      <c r="AY41" s="211"/>
    </row>
    <row r="42" spans="1:51" ht="15" x14ac:dyDescent="0.25">
      <c r="A42" s="191">
        <f>YampaRiverInflow.TotalOutflow!A42</f>
        <v>44287</v>
      </c>
      <c r="B42" s="165"/>
      <c r="C42" s="165"/>
      <c r="D42" s="165">
        <v>6.24</v>
      </c>
      <c r="E42" s="235">
        <v>92.907570000000007</v>
      </c>
      <c r="F42" s="235">
        <v>116.37782000000001</v>
      </c>
      <c r="G42" s="235">
        <v>66.138679999999994</v>
      </c>
      <c r="H42" s="235">
        <v>72.192700000000002</v>
      </c>
      <c r="I42" s="235">
        <v>68.446719999999999</v>
      </c>
      <c r="J42" s="235">
        <v>32.205910000000003</v>
      </c>
      <c r="K42" s="235">
        <v>12.637549999999999</v>
      </c>
      <c r="L42" s="235">
        <v>31.077590000000001</v>
      </c>
      <c r="M42" s="235">
        <v>77.478580000000008</v>
      </c>
      <c r="N42" s="235">
        <v>163.28744</v>
      </c>
      <c r="O42" s="235">
        <v>31.329830000000001</v>
      </c>
      <c r="P42" s="235">
        <v>83.791730000000001</v>
      </c>
      <c r="Q42" s="235">
        <v>90.55680000000001</v>
      </c>
      <c r="R42" s="235">
        <v>43.073660000000004</v>
      </c>
      <c r="S42" s="235">
        <v>93.696520000000007</v>
      </c>
      <c r="T42" s="235">
        <v>-48.937150000000003</v>
      </c>
      <c r="U42" s="235">
        <v>-19.032400000000003</v>
      </c>
      <c r="V42" s="235">
        <v>-8.6932500000000008</v>
      </c>
      <c r="W42" s="235">
        <v>-41.50611</v>
      </c>
      <c r="X42" s="235">
        <v>-0.89312999999999998</v>
      </c>
      <c r="Y42" s="235">
        <v>10.8276</v>
      </c>
      <c r="Z42" s="235">
        <v>95.608000000000004</v>
      </c>
      <c r="AA42" s="235">
        <v>11.565389999999999</v>
      </c>
      <c r="AB42" s="235">
        <v>-12.58501</v>
      </c>
      <c r="AC42" s="235">
        <v>-2.7776900000000002</v>
      </c>
      <c r="AD42" s="235">
        <v>-14.703799999999999</v>
      </c>
      <c r="AE42" s="235">
        <v>37.539529999999999</v>
      </c>
      <c r="AF42" s="235">
        <v>72.339690000000004</v>
      </c>
      <c r="AG42" s="235">
        <v>23.6035</v>
      </c>
      <c r="AH42" s="235">
        <v>12.372399999999999</v>
      </c>
      <c r="AI42" s="252">
        <v>-15.765864907200001</v>
      </c>
      <c r="AJ42" s="252">
        <v>-8.9735094420599992</v>
      </c>
      <c r="AK42" s="252">
        <v>26.227169999999997</v>
      </c>
      <c r="AL42" s="252">
        <v>28.672889999999999</v>
      </c>
      <c r="AM42" s="252">
        <v>88.52458</v>
      </c>
      <c r="AN42" s="211"/>
      <c r="AO42" s="211"/>
      <c r="AP42" s="211"/>
      <c r="AQ42" s="211"/>
      <c r="AR42" s="211"/>
      <c r="AS42" s="211"/>
      <c r="AT42" s="211"/>
      <c r="AU42" s="211"/>
      <c r="AV42" s="211"/>
      <c r="AW42" s="211"/>
      <c r="AX42" s="211"/>
      <c r="AY42" s="211"/>
    </row>
    <row r="43" spans="1:51" ht="15" x14ac:dyDescent="0.25">
      <c r="A43" s="191">
        <f>YampaRiverInflow.TotalOutflow!A43</f>
        <v>44317</v>
      </c>
      <c r="B43" s="165"/>
      <c r="C43" s="165"/>
      <c r="D43" s="165">
        <v>-6.4189999999999996</v>
      </c>
      <c r="E43" s="235">
        <v>76.318989999999999</v>
      </c>
      <c r="F43" s="235">
        <v>31.181950000000001</v>
      </c>
      <c r="G43" s="235">
        <v>-78.720369999999988</v>
      </c>
      <c r="H43" s="235">
        <v>27.807310000000001</v>
      </c>
      <c r="I43" s="235">
        <v>49.314900000000002</v>
      </c>
      <c r="J43" s="235">
        <v>-47.732109999999999</v>
      </c>
      <c r="K43" s="235">
        <v>-32.000720000000001</v>
      </c>
      <c r="L43" s="235">
        <v>11.946429999999999</v>
      </c>
      <c r="M43" s="235">
        <v>48.28293</v>
      </c>
      <c r="N43" s="235">
        <v>119.65248</v>
      </c>
      <c r="O43" s="235">
        <v>41.999589999999998</v>
      </c>
      <c r="P43" s="235">
        <v>142.95837</v>
      </c>
      <c r="Q43" s="235">
        <v>13.898530000000001</v>
      </c>
      <c r="R43" s="235">
        <v>25.138830000000002</v>
      </c>
      <c r="S43" s="235">
        <v>111.09069000000001</v>
      </c>
      <c r="T43" s="235">
        <v>5.1797200000000005</v>
      </c>
      <c r="U43" s="235">
        <v>-8.9674300000000002</v>
      </c>
      <c r="V43" s="235">
        <v>-14.005129999999999</v>
      </c>
      <c r="W43" s="235">
        <v>-25.394959999999998</v>
      </c>
      <c r="X43" s="235">
        <v>-3.3465500000000001</v>
      </c>
      <c r="Y43" s="235">
        <v>2.5741799999999997</v>
      </c>
      <c r="Z43" s="235">
        <v>137.80336</v>
      </c>
      <c r="AA43" s="235">
        <v>-19.064859999999999</v>
      </c>
      <c r="AB43" s="235">
        <v>-25.225159999999999</v>
      </c>
      <c r="AC43" s="235">
        <v>11.70368</v>
      </c>
      <c r="AD43" s="235">
        <v>7.8676199999999996</v>
      </c>
      <c r="AE43" s="235">
        <v>40.210250000000002</v>
      </c>
      <c r="AF43" s="235">
        <v>48.84375</v>
      </c>
      <c r="AG43" s="235">
        <v>-7.9804200000000005</v>
      </c>
      <c r="AH43" s="235">
        <v>-0.20584</v>
      </c>
      <c r="AI43" s="252">
        <v>-19.160447385200001</v>
      </c>
      <c r="AJ43" s="252">
        <v>-13.0347575877</v>
      </c>
      <c r="AK43" s="252">
        <v>50.601709999999997</v>
      </c>
      <c r="AL43" s="252">
        <v>65.539070000000009</v>
      </c>
      <c r="AM43" s="252">
        <v>154.51563000000002</v>
      </c>
      <c r="AN43" s="211"/>
      <c r="AO43" s="211"/>
      <c r="AP43" s="211"/>
      <c r="AQ43" s="211"/>
      <c r="AR43" s="211"/>
      <c r="AS43" s="211"/>
      <c r="AT43" s="211"/>
      <c r="AU43" s="211"/>
      <c r="AV43" s="211"/>
      <c r="AW43" s="211"/>
      <c r="AX43" s="211"/>
      <c r="AY43" s="211"/>
    </row>
    <row r="44" spans="1:51" ht="15" x14ac:dyDescent="0.25">
      <c r="A44" s="191">
        <f>YampaRiverInflow.TotalOutflow!A44</f>
        <v>44348</v>
      </c>
      <c r="B44" s="165"/>
      <c r="C44" s="165"/>
      <c r="D44" s="165">
        <v>-21.591000000000001</v>
      </c>
      <c r="E44" s="235">
        <v>57.311150000000005</v>
      </c>
      <c r="F44" s="235">
        <v>105.00774</v>
      </c>
      <c r="G44" s="235">
        <v>50.394730000000003</v>
      </c>
      <c r="H44" s="235">
        <v>38.895699999999998</v>
      </c>
      <c r="I44" s="235">
        <v>-3.8199200000000002</v>
      </c>
      <c r="J44" s="235">
        <v>-3.8097099999999999</v>
      </c>
      <c r="K44" s="235">
        <v>21.521819999999998</v>
      </c>
      <c r="L44" s="235">
        <v>74.40813</v>
      </c>
      <c r="M44" s="235">
        <v>-3.9308700000000001</v>
      </c>
      <c r="N44" s="235">
        <v>5.65923</v>
      </c>
      <c r="O44" s="235">
        <v>-5.3139500000000002</v>
      </c>
      <c r="P44" s="235">
        <v>45.12567</v>
      </c>
      <c r="Q44" s="235">
        <v>6.6314200000000003</v>
      </c>
      <c r="R44" s="235">
        <v>-20.577290000000001</v>
      </c>
      <c r="S44" s="235">
        <v>54.224150000000002</v>
      </c>
      <c r="T44" s="235">
        <v>15.902749999999999</v>
      </c>
      <c r="U44" s="235">
        <v>-2.5927800000000003</v>
      </c>
      <c r="V44" s="235">
        <v>-47.504309999999997</v>
      </c>
      <c r="W44" s="235">
        <v>-30.255279999999999</v>
      </c>
      <c r="X44" s="235">
        <v>-43.354330000000004</v>
      </c>
      <c r="Y44" s="235">
        <v>-36.249870000000001</v>
      </c>
      <c r="Z44" s="235">
        <v>29.44069</v>
      </c>
      <c r="AA44" s="235">
        <v>-19.901810000000001</v>
      </c>
      <c r="AB44" s="235">
        <v>-31.828349999999997</v>
      </c>
      <c r="AC44" s="235">
        <v>11.789299999999999</v>
      </c>
      <c r="AD44" s="235">
        <v>-30.846720000000001</v>
      </c>
      <c r="AE44" s="235">
        <v>-8.8998899999999992</v>
      </c>
      <c r="AF44" s="235">
        <v>9.5273799999999991</v>
      </c>
      <c r="AG44" s="235">
        <v>-19.307759999999998</v>
      </c>
      <c r="AH44" s="235">
        <v>-30.348669999999998</v>
      </c>
      <c r="AI44" s="252">
        <v>-26.508807733899999</v>
      </c>
      <c r="AJ44" s="252">
        <v>-1.0900497629900001</v>
      </c>
      <c r="AK44" s="252">
        <v>25.167849999999998</v>
      </c>
      <c r="AL44" s="252">
        <v>1.52935</v>
      </c>
      <c r="AM44" s="252">
        <v>-32.185220000000001</v>
      </c>
      <c r="AN44" s="211"/>
      <c r="AO44" s="211"/>
      <c r="AP44" s="211"/>
      <c r="AQ44" s="211"/>
      <c r="AR44" s="211"/>
      <c r="AS44" s="211"/>
      <c r="AT44" s="211"/>
      <c r="AU44" s="211"/>
      <c r="AV44" s="211"/>
      <c r="AW44" s="211"/>
      <c r="AX44" s="211"/>
      <c r="AY44" s="211"/>
    </row>
    <row r="45" spans="1:51" ht="15" x14ac:dyDescent="0.25">
      <c r="A45" s="191">
        <f>YampaRiverInflow.TotalOutflow!A45</f>
        <v>44378</v>
      </c>
      <c r="B45" s="165"/>
      <c r="C45" s="165"/>
      <c r="D45" s="165">
        <v>26.584</v>
      </c>
      <c r="E45" s="235">
        <v>262.53990000000005</v>
      </c>
      <c r="F45" s="235">
        <v>81.421300000000002</v>
      </c>
      <c r="G45" s="235">
        <v>-35.322429999999997</v>
      </c>
      <c r="H45" s="235">
        <v>39.405790000000003</v>
      </c>
      <c r="I45" s="235">
        <v>23.42238</v>
      </c>
      <c r="J45" s="235">
        <v>96.542760000000001</v>
      </c>
      <c r="K45" s="235">
        <v>35.6126</v>
      </c>
      <c r="L45" s="235">
        <v>13.71062</v>
      </c>
      <c r="M45" s="235">
        <v>48.00206</v>
      </c>
      <c r="N45" s="235">
        <v>12.899649999999999</v>
      </c>
      <c r="O45" s="235">
        <v>42.796019999999999</v>
      </c>
      <c r="P45" s="235">
        <v>53.443339999999999</v>
      </c>
      <c r="Q45" s="235">
        <v>63.461959999999998</v>
      </c>
      <c r="R45" s="235">
        <v>37.508879999999998</v>
      </c>
      <c r="S45" s="235">
        <v>99.043570000000003</v>
      </c>
      <c r="T45" s="235">
        <v>88.672629999999998</v>
      </c>
      <c r="U45" s="235">
        <v>-25.77383</v>
      </c>
      <c r="V45" s="235">
        <v>-17.768049999999999</v>
      </c>
      <c r="W45" s="235">
        <v>9.0451200000000007</v>
      </c>
      <c r="X45" s="235">
        <v>4.4313400000000005</v>
      </c>
      <c r="Y45" s="235">
        <v>-10.74291</v>
      </c>
      <c r="Z45" s="235">
        <v>43.382390000000001</v>
      </c>
      <c r="AA45" s="235">
        <v>2.6934</v>
      </c>
      <c r="AB45" s="235">
        <v>6.9795299999999996</v>
      </c>
      <c r="AC45" s="235">
        <v>12.06123</v>
      </c>
      <c r="AD45" s="235">
        <v>-15.872639999999999</v>
      </c>
      <c r="AE45" s="235">
        <v>-22.844999999999999</v>
      </c>
      <c r="AF45" s="235">
        <v>-1.88401</v>
      </c>
      <c r="AG45" s="235">
        <v>36.223750000000003</v>
      </c>
      <c r="AH45" s="235">
        <v>36.605800000000002</v>
      </c>
      <c r="AI45" s="252">
        <v>9.9726122637600003</v>
      </c>
      <c r="AJ45" s="252">
        <v>41.335642502100001</v>
      </c>
      <c r="AK45" s="252">
        <v>11.734999999999999</v>
      </c>
      <c r="AL45" s="252">
        <v>32.128329999999998</v>
      </c>
      <c r="AM45" s="252">
        <v>158.17092000000002</v>
      </c>
      <c r="AN45" s="211"/>
      <c r="AO45" s="211"/>
      <c r="AP45" s="211"/>
      <c r="AQ45" s="211"/>
      <c r="AR45" s="211"/>
      <c r="AS45" s="211"/>
      <c r="AT45" s="211"/>
      <c r="AU45" s="211"/>
      <c r="AV45" s="211"/>
      <c r="AW45" s="211"/>
      <c r="AX45" s="211"/>
      <c r="AY45" s="211"/>
    </row>
    <row r="46" spans="1:51" ht="15" x14ac:dyDescent="0.25">
      <c r="A46" s="191">
        <f>YampaRiverInflow.TotalOutflow!A46</f>
        <v>44409</v>
      </c>
      <c r="B46" s="165"/>
      <c r="C46" s="165"/>
      <c r="D46" s="165">
        <v>60.262</v>
      </c>
      <c r="E46" s="235">
        <v>182.59195000000003</v>
      </c>
      <c r="F46" s="235">
        <v>28.019849999999998</v>
      </c>
      <c r="G46" s="235">
        <v>46.136160000000004</v>
      </c>
      <c r="H46" s="235">
        <v>94.141289999999998</v>
      </c>
      <c r="I46" s="235">
        <v>61.317279999999997</v>
      </c>
      <c r="J46" s="235">
        <v>51.554010000000005</v>
      </c>
      <c r="K46" s="235">
        <v>54.427169999999997</v>
      </c>
      <c r="L46" s="235">
        <v>72.45487</v>
      </c>
      <c r="M46" s="235">
        <v>76.213669999999993</v>
      </c>
      <c r="N46" s="235">
        <v>107.66023</v>
      </c>
      <c r="O46" s="235">
        <v>64.802050000000008</v>
      </c>
      <c r="P46" s="235">
        <v>53.773890000000002</v>
      </c>
      <c r="Q46" s="235">
        <v>30.419229999999999</v>
      </c>
      <c r="R46" s="235">
        <v>94.822090000000003</v>
      </c>
      <c r="S46" s="235">
        <v>77.14124000000001</v>
      </c>
      <c r="T46" s="235">
        <v>68.891899999999993</v>
      </c>
      <c r="U46" s="235">
        <v>33.717379999999999</v>
      </c>
      <c r="V46" s="235">
        <v>44.532220000000002</v>
      </c>
      <c r="W46" s="235">
        <v>13.90619</v>
      </c>
      <c r="X46" s="235">
        <v>54.216480000000004</v>
      </c>
      <c r="Y46" s="235">
        <v>23.40906</v>
      </c>
      <c r="Z46" s="235">
        <v>60.842120000000001</v>
      </c>
      <c r="AA46" s="235">
        <v>21.98293</v>
      </c>
      <c r="AB46" s="235">
        <v>32.023200000000003</v>
      </c>
      <c r="AC46" s="235">
        <v>31.677869999999999</v>
      </c>
      <c r="AD46" s="235">
        <v>9.2766599999999997</v>
      </c>
      <c r="AE46" s="235">
        <v>11.504790000000002</v>
      </c>
      <c r="AF46" s="235">
        <v>11.760950000000001</v>
      </c>
      <c r="AG46" s="235">
        <v>90.052089999999993</v>
      </c>
      <c r="AH46" s="235">
        <v>51.2928</v>
      </c>
      <c r="AI46" s="252">
        <v>54.515020748700003</v>
      </c>
      <c r="AJ46" s="252">
        <v>45.992416280099995</v>
      </c>
      <c r="AK46" s="252">
        <v>113.31216000000001</v>
      </c>
      <c r="AL46" s="252">
        <v>58.910589999999999</v>
      </c>
      <c r="AM46" s="252">
        <v>171.29213000000001</v>
      </c>
      <c r="AN46" s="211"/>
      <c r="AO46" s="211"/>
      <c r="AP46" s="211"/>
      <c r="AQ46" s="211"/>
      <c r="AR46" s="211"/>
      <c r="AS46" s="211"/>
      <c r="AT46" s="211"/>
      <c r="AU46" s="211"/>
      <c r="AV46" s="211"/>
      <c r="AW46" s="211"/>
      <c r="AX46" s="211"/>
      <c r="AY46" s="211"/>
    </row>
    <row r="47" spans="1:51" ht="15" x14ac:dyDescent="0.25">
      <c r="A47" s="191">
        <f>YampaRiverInflow.TotalOutflow!A47</f>
        <v>44440</v>
      </c>
      <c r="B47" s="165"/>
      <c r="C47" s="165"/>
      <c r="D47" s="165">
        <v>55.942999999999998</v>
      </c>
      <c r="E47" s="235">
        <v>49.94079</v>
      </c>
      <c r="F47" s="235">
        <v>47.284349999999996</v>
      </c>
      <c r="G47" s="235">
        <v>17.348050000000001</v>
      </c>
      <c r="H47" s="235">
        <v>43.772309999999997</v>
      </c>
      <c r="I47" s="235">
        <v>39.100610000000003</v>
      </c>
      <c r="J47" s="235">
        <v>62.444489999999995</v>
      </c>
      <c r="K47" s="235">
        <v>124.28808000000001</v>
      </c>
      <c r="L47" s="235">
        <v>67.649360000000001</v>
      </c>
      <c r="M47" s="235">
        <v>67.785300000000007</v>
      </c>
      <c r="N47" s="235">
        <v>74.83189999999999</v>
      </c>
      <c r="O47" s="235">
        <v>61.184800000000003</v>
      </c>
      <c r="P47" s="235">
        <v>46.867730000000002</v>
      </c>
      <c r="Q47" s="235">
        <v>22.818619999999999</v>
      </c>
      <c r="R47" s="235">
        <v>39.617239999999995</v>
      </c>
      <c r="S47" s="235">
        <v>104.36126</v>
      </c>
      <c r="T47" s="235">
        <v>63.671099999999996</v>
      </c>
      <c r="U47" s="235">
        <v>1.88703</v>
      </c>
      <c r="V47" s="235">
        <v>29.906869999999998</v>
      </c>
      <c r="W47" s="235">
        <v>57.420529999999999</v>
      </c>
      <c r="X47" s="235">
        <v>34.878569999999996</v>
      </c>
      <c r="Y47" s="235">
        <v>32.965710000000001</v>
      </c>
      <c r="Z47" s="235">
        <v>32.005290000000002</v>
      </c>
      <c r="AA47" s="235">
        <v>-4.0251799999999998</v>
      </c>
      <c r="AB47" s="235">
        <v>15.645370000000002</v>
      </c>
      <c r="AC47" s="235">
        <v>23.30585</v>
      </c>
      <c r="AD47" s="235">
        <v>11.30748</v>
      </c>
      <c r="AE47" s="235">
        <v>27.01078</v>
      </c>
      <c r="AF47" s="235">
        <v>13.919420000000001</v>
      </c>
      <c r="AG47" s="235">
        <v>51.943150000000003</v>
      </c>
      <c r="AH47" s="235">
        <v>69.930499999999995</v>
      </c>
      <c r="AI47" s="252">
        <v>85.735917535999988</v>
      </c>
      <c r="AJ47" s="252">
        <v>20.360164945899999</v>
      </c>
      <c r="AK47" s="252">
        <v>61.583260000000003</v>
      </c>
      <c r="AL47" s="252">
        <v>58.855499999999999</v>
      </c>
      <c r="AM47" s="252">
        <v>54.591169999999998</v>
      </c>
      <c r="AN47" s="211"/>
      <c r="AO47" s="211"/>
      <c r="AP47" s="211"/>
      <c r="AQ47" s="211"/>
      <c r="AR47" s="211"/>
      <c r="AS47" s="211"/>
      <c r="AT47" s="211"/>
      <c r="AU47" s="211"/>
      <c r="AV47" s="211"/>
      <c r="AW47" s="211"/>
      <c r="AX47" s="211"/>
      <c r="AY47" s="211"/>
    </row>
    <row r="48" spans="1:51" ht="15" x14ac:dyDescent="0.25">
      <c r="A48" s="191">
        <f>YampaRiverInflow.TotalOutflow!A48</f>
        <v>44470</v>
      </c>
      <c r="B48" s="165"/>
      <c r="C48" s="165"/>
      <c r="D48" s="165">
        <v>29.306999999999999</v>
      </c>
      <c r="E48" s="235">
        <v>63.407040000000002</v>
      </c>
      <c r="F48" s="235">
        <v>45.278190000000002</v>
      </c>
      <c r="G48" s="235">
        <v>76.612920000000003</v>
      </c>
      <c r="H48" s="235">
        <v>32.209450000000004</v>
      </c>
      <c r="I48" s="235">
        <v>68.504339999999999</v>
      </c>
      <c r="J48" s="235">
        <v>34.051490000000001</v>
      </c>
      <c r="K48" s="235">
        <v>-5.7430000000000003</v>
      </c>
      <c r="L48" s="235">
        <v>7.8825200000000004</v>
      </c>
      <c r="M48" s="235">
        <v>58.903080000000003</v>
      </c>
      <c r="N48" s="235">
        <v>25.81054</v>
      </c>
      <c r="O48" s="235">
        <v>31.929449999999999</v>
      </c>
      <c r="P48" s="235">
        <v>19.101980000000001</v>
      </c>
      <c r="Q48" s="235">
        <v>-6.14011</v>
      </c>
      <c r="R48" s="235">
        <v>-3.4159200000000003</v>
      </c>
      <c r="S48" s="235">
        <v>33.290730000000003</v>
      </c>
      <c r="T48" s="235">
        <v>-3.7627700000000002</v>
      </c>
      <c r="U48" s="235">
        <v>14.668719999999999</v>
      </c>
      <c r="V48" s="235">
        <v>-9.6656899999999997</v>
      </c>
      <c r="W48" s="235">
        <v>23.190830000000002</v>
      </c>
      <c r="X48" s="235">
        <v>-13.79552</v>
      </c>
      <c r="Y48" s="235">
        <v>71.651030000000006</v>
      </c>
      <c r="Z48" s="235">
        <v>5.1239799999999995</v>
      </c>
      <c r="AA48" s="235">
        <v>27.727880000000003</v>
      </c>
      <c r="AB48" s="235">
        <v>-0.21371999999999999</v>
      </c>
      <c r="AC48" s="235">
        <v>-1.42317</v>
      </c>
      <c r="AD48" s="235">
        <v>-16.04083</v>
      </c>
      <c r="AE48" s="235">
        <v>31.129049999999999</v>
      </c>
      <c r="AF48" s="235">
        <v>4.8925700000000001</v>
      </c>
      <c r="AG48" s="235">
        <v>26.805490000000002</v>
      </c>
      <c r="AH48" s="235">
        <v>16.162179999999999</v>
      </c>
      <c r="AI48" s="252">
        <v>10.552093851899999</v>
      </c>
      <c r="AJ48" s="252">
        <v>47.413527399300001</v>
      </c>
      <c r="AK48" s="252">
        <v>3.4746300000000003</v>
      </c>
      <c r="AL48" s="252">
        <v>36.631749999999997</v>
      </c>
      <c r="AM48" s="252">
        <v>85.245990000000006</v>
      </c>
      <c r="AN48" s="211"/>
      <c r="AO48" s="211"/>
      <c r="AP48" s="211"/>
      <c r="AQ48" s="211"/>
      <c r="AR48" s="211"/>
      <c r="AS48" s="211"/>
      <c r="AT48" s="211"/>
      <c r="AU48" s="211"/>
      <c r="AV48" s="211"/>
      <c r="AW48" s="211"/>
      <c r="AX48" s="211"/>
      <c r="AY48" s="211"/>
    </row>
    <row r="49" spans="1:1005" ht="15" x14ac:dyDescent="0.25">
      <c r="A49" s="191">
        <f>YampaRiverInflow.TotalOutflow!A49</f>
        <v>44501</v>
      </c>
      <c r="B49" s="165"/>
      <c r="C49" s="165"/>
      <c r="D49" s="165">
        <v>33.448999999999998</v>
      </c>
      <c r="E49" s="235">
        <v>84.852829999999997</v>
      </c>
      <c r="F49" s="235">
        <v>46.341550000000005</v>
      </c>
      <c r="G49" s="235">
        <v>59.872800000000005</v>
      </c>
      <c r="H49" s="235">
        <v>59.817440000000005</v>
      </c>
      <c r="I49" s="235">
        <v>14.639419999999999</v>
      </c>
      <c r="J49" s="235">
        <v>-19.56955</v>
      </c>
      <c r="K49" s="235">
        <v>-1.60425</v>
      </c>
      <c r="L49" s="235">
        <v>18.987719999999999</v>
      </c>
      <c r="M49" s="235">
        <v>35.835709999999999</v>
      </c>
      <c r="N49" s="235">
        <v>50.161559999999994</v>
      </c>
      <c r="O49" s="235">
        <v>2.5966300000000002</v>
      </c>
      <c r="P49" s="235">
        <v>38.236160000000005</v>
      </c>
      <c r="Q49" s="235">
        <v>43.23903</v>
      </c>
      <c r="R49" s="235">
        <v>51.96743</v>
      </c>
      <c r="S49" s="235">
        <v>49.981319999999997</v>
      </c>
      <c r="T49" s="235">
        <v>11.973610000000001</v>
      </c>
      <c r="U49" s="235">
        <v>-5.0201499999999992</v>
      </c>
      <c r="V49" s="235">
        <v>3.5636199999999998</v>
      </c>
      <c r="W49" s="235">
        <v>6.0770499999999998</v>
      </c>
      <c r="X49" s="235">
        <v>15.858169999999999</v>
      </c>
      <c r="Y49" s="235">
        <v>90.481949999999998</v>
      </c>
      <c r="Z49" s="235">
        <v>-2.6729000000000003</v>
      </c>
      <c r="AA49" s="235">
        <v>9.93642</v>
      </c>
      <c r="AB49" s="235">
        <v>28.919310000000003</v>
      </c>
      <c r="AC49" s="235">
        <v>23.095959999999998</v>
      </c>
      <c r="AD49" s="235">
        <v>6.6851199999999995</v>
      </c>
      <c r="AE49" s="235">
        <v>-18.575080000000003</v>
      </c>
      <c r="AF49" s="235">
        <v>-6.4376499999999997</v>
      </c>
      <c r="AG49" s="235">
        <v>25.224499999999999</v>
      </c>
      <c r="AH49" s="235">
        <v>73.862340000000003</v>
      </c>
      <c r="AI49" s="252">
        <v>16.734216609700002</v>
      </c>
      <c r="AJ49" s="252">
        <v>0.38592835202100001</v>
      </c>
      <c r="AK49" s="252">
        <v>60.45805</v>
      </c>
      <c r="AL49" s="252">
        <v>87.538119999999992</v>
      </c>
      <c r="AM49" s="252">
        <v>64.758309999999994</v>
      </c>
      <c r="AN49" s="211"/>
      <c r="AO49" s="211"/>
      <c r="AP49" s="211"/>
      <c r="AQ49" s="211"/>
      <c r="AR49" s="211"/>
      <c r="AS49" s="211"/>
      <c r="AT49" s="211"/>
      <c r="AU49" s="211"/>
      <c r="AV49" s="211"/>
      <c r="AW49" s="211"/>
      <c r="AX49" s="211"/>
      <c r="AY49" s="211"/>
    </row>
    <row r="50" spans="1:1005" ht="15" x14ac:dyDescent="0.25">
      <c r="A50" s="191">
        <f>YampaRiverInflow.TotalOutflow!A50</f>
        <v>44531</v>
      </c>
      <c r="B50" s="165"/>
      <c r="C50" s="165"/>
      <c r="D50" s="165">
        <v>16.062000000000001</v>
      </c>
      <c r="E50" s="235">
        <v>94.573229999999995</v>
      </c>
      <c r="F50" s="235">
        <v>53.560310000000001</v>
      </c>
      <c r="G50" s="235">
        <v>60.704620000000006</v>
      </c>
      <c r="H50" s="235">
        <v>33.062139999999999</v>
      </c>
      <c r="I50" s="235">
        <v>38.83764</v>
      </c>
      <c r="J50" s="235">
        <v>36.722749999999998</v>
      </c>
      <c r="K50" s="235">
        <v>20.783540000000002</v>
      </c>
      <c r="L50" s="235">
        <v>57.374220000000001</v>
      </c>
      <c r="M50" s="235">
        <v>89.930789999999988</v>
      </c>
      <c r="N50" s="235">
        <v>58.002249999999997</v>
      </c>
      <c r="O50" s="235">
        <v>74.832719999999995</v>
      </c>
      <c r="P50" s="235">
        <v>22.273099999999999</v>
      </c>
      <c r="Q50" s="235">
        <v>24.79721</v>
      </c>
      <c r="R50" s="235">
        <v>15.290709999999999</v>
      </c>
      <c r="S50" s="235">
        <v>5.3705800000000004</v>
      </c>
      <c r="T50" s="235">
        <v>2.4041300000000003</v>
      </c>
      <c r="U50" s="235">
        <v>16.03349</v>
      </c>
      <c r="V50" s="235">
        <v>33.269580000000005</v>
      </c>
      <c r="W50" s="235">
        <v>24.353860000000001</v>
      </c>
      <c r="X50" s="235">
        <v>17.996880000000001</v>
      </c>
      <c r="Y50" s="235">
        <v>70.814429999999987</v>
      </c>
      <c r="Z50" s="235">
        <v>0.10965000000000001</v>
      </c>
      <c r="AA50" s="235">
        <v>-6.1063199999999993</v>
      </c>
      <c r="AB50" s="235">
        <v>25.159330000000001</v>
      </c>
      <c r="AC50" s="235">
        <v>20.751549999999998</v>
      </c>
      <c r="AD50" s="235">
        <v>7.4377200000000006</v>
      </c>
      <c r="AE50" s="235">
        <v>198.79307</v>
      </c>
      <c r="AF50" s="235">
        <v>26.433589999999999</v>
      </c>
      <c r="AG50" s="235">
        <v>27.297740000000001</v>
      </c>
      <c r="AH50" s="235">
        <v>23.16825</v>
      </c>
      <c r="AI50" s="252">
        <v>8.441167029239999</v>
      </c>
      <c r="AJ50" s="252">
        <v>7.9653708889499999</v>
      </c>
      <c r="AK50" s="252">
        <v>16.20814</v>
      </c>
      <c r="AL50" s="252">
        <v>110.20038000000001</v>
      </c>
      <c r="AM50" s="252">
        <v>97.266190000000009</v>
      </c>
      <c r="AN50" s="211"/>
      <c r="AO50" s="211"/>
      <c r="AP50" s="211"/>
      <c r="AQ50" s="211"/>
      <c r="AR50" s="211"/>
      <c r="AS50" s="211"/>
      <c r="AT50" s="211"/>
      <c r="AU50" s="211"/>
      <c r="AV50" s="211"/>
      <c r="AW50" s="211"/>
      <c r="AX50" s="211"/>
      <c r="AY50" s="211"/>
    </row>
    <row r="51" spans="1:1005" ht="15" x14ac:dyDescent="0.25">
      <c r="A51" s="191">
        <f>YampaRiverInflow.TotalOutflow!A51</f>
        <v>44562</v>
      </c>
      <c r="B51" s="165"/>
      <c r="C51" s="165"/>
      <c r="D51" s="165">
        <v>24.248000000000001</v>
      </c>
      <c r="E51" s="235">
        <v>88.531170000000003</v>
      </c>
      <c r="F51" s="235">
        <v>23.583580000000001</v>
      </c>
      <c r="G51" s="235">
        <v>38.256410000000002</v>
      </c>
      <c r="H51" s="235">
        <v>50.233839999999994</v>
      </c>
      <c r="I51" s="235">
        <v>74.448100000000011</v>
      </c>
      <c r="J51" s="235">
        <v>67.651789999999991</v>
      </c>
      <c r="K51" s="235">
        <v>35.99042</v>
      </c>
      <c r="L51" s="235">
        <v>75.24208999999999</v>
      </c>
      <c r="M51" s="235">
        <v>223.81945000000002</v>
      </c>
      <c r="N51" s="235">
        <v>76.886490000000009</v>
      </c>
      <c r="O51" s="235">
        <v>156.49974</v>
      </c>
      <c r="P51" s="235">
        <v>21.516590000000001</v>
      </c>
      <c r="Q51" s="235">
        <v>50.830640000000002</v>
      </c>
      <c r="R51" s="235">
        <v>51.222360000000002</v>
      </c>
      <c r="S51" s="235">
        <v>47.951029999999996</v>
      </c>
      <c r="T51" s="235">
        <v>21.000769999999999</v>
      </c>
      <c r="U51" s="235">
        <v>51.206789999999998</v>
      </c>
      <c r="V51" s="235">
        <v>15.84933</v>
      </c>
      <c r="W51" s="235">
        <v>33.046879999999994</v>
      </c>
      <c r="X51" s="235">
        <v>5.9626400000000004</v>
      </c>
      <c r="Y51" s="235">
        <v>308.61197999999996</v>
      </c>
      <c r="Z51" s="235">
        <v>15.218440000000001</v>
      </c>
      <c r="AA51" s="235">
        <v>-3.8519699999999997</v>
      </c>
      <c r="AB51" s="235">
        <v>33.570239999999998</v>
      </c>
      <c r="AC51" s="235">
        <v>9.6445799999999995</v>
      </c>
      <c r="AD51" s="235">
        <v>57.655889999999999</v>
      </c>
      <c r="AE51" s="235">
        <v>40.78546</v>
      </c>
      <c r="AF51" s="235">
        <v>20.177209999999999</v>
      </c>
      <c r="AG51" s="235">
        <v>17.974790000000002</v>
      </c>
      <c r="AH51" s="235">
        <v>11.417053044500001</v>
      </c>
      <c r="AI51" s="252">
        <v>26.266899877</v>
      </c>
      <c r="AJ51" s="252">
        <v>62.10371</v>
      </c>
      <c r="AK51" s="252">
        <v>34.369769999999995</v>
      </c>
      <c r="AL51" s="252">
        <v>73.864550000000008</v>
      </c>
      <c r="AM51" s="252">
        <v>68.841039999999992</v>
      </c>
      <c r="AN51" s="211"/>
      <c r="AO51" s="211"/>
      <c r="AP51" s="211"/>
      <c r="AQ51" s="211"/>
      <c r="AR51" s="211"/>
      <c r="AS51" s="211"/>
      <c r="AT51" s="211"/>
      <c r="AU51" s="211"/>
      <c r="AV51" s="211"/>
      <c r="AW51" s="211"/>
      <c r="AX51" s="211"/>
      <c r="AY51" s="211"/>
    </row>
    <row r="52" spans="1:1005" ht="15" x14ac:dyDescent="0.25">
      <c r="A52" s="191">
        <f>YampaRiverInflow.TotalOutflow!A52</f>
        <v>44593</v>
      </c>
      <c r="B52" s="165"/>
      <c r="C52" s="165"/>
      <c r="D52" s="165">
        <v>35.344999999999999</v>
      </c>
      <c r="E52" s="235">
        <v>81.076830000000001</v>
      </c>
      <c r="F52" s="235">
        <v>66.257949999999994</v>
      </c>
      <c r="G52" s="235">
        <v>95.973669999999998</v>
      </c>
      <c r="H52" s="235">
        <v>55.381399999999999</v>
      </c>
      <c r="I52" s="235">
        <v>76.72847999999999</v>
      </c>
      <c r="J52" s="235">
        <v>28.22034</v>
      </c>
      <c r="K52" s="235">
        <v>59.27178</v>
      </c>
      <c r="L52" s="235">
        <v>104.43378999999999</v>
      </c>
      <c r="M52" s="235">
        <v>221.53317000000001</v>
      </c>
      <c r="N52" s="235">
        <v>69.647859999999994</v>
      </c>
      <c r="O52" s="235">
        <v>97.195369999999997</v>
      </c>
      <c r="P52" s="235">
        <v>30.849520000000002</v>
      </c>
      <c r="Q52" s="235">
        <v>1.2284200000000001</v>
      </c>
      <c r="R52" s="235">
        <v>79.555530000000005</v>
      </c>
      <c r="S52" s="235">
        <v>42.090209999999999</v>
      </c>
      <c r="T52" s="235">
        <v>28.015729999999998</v>
      </c>
      <c r="U52" s="235">
        <v>42.306609999999999</v>
      </c>
      <c r="V52" s="235">
        <v>8.6911100000000001</v>
      </c>
      <c r="W52" s="235">
        <v>42.632390000000001</v>
      </c>
      <c r="X52" s="235">
        <v>24.452060000000003</v>
      </c>
      <c r="Y52" s="235">
        <v>190.27854000000002</v>
      </c>
      <c r="Z52" s="235">
        <v>11.20749</v>
      </c>
      <c r="AA52" s="235">
        <v>22.088840000000001</v>
      </c>
      <c r="AB52" s="235">
        <v>46.144820000000003</v>
      </c>
      <c r="AC52" s="235">
        <v>33.243790000000004</v>
      </c>
      <c r="AD52" s="235">
        <v>61.03407</v>
      </c>
      <c r="AE52" s="235">
        <v>40.424879999999995</v>
      </c>
      <c r="AF52" s="235">
        <v>23.996939999999999</v>
      </c>
      <c r="AG52" s="235">
        <v>33.91986</v>
      </c>
      <c r="AH52" s="235">
        <v>39.259258903000003</v>
      </c>
      <c r="AI52" s="252">
        <v>44.1992936782</v>
      </c>
      <c r="AJ52" s="252">
        <v>81.362470000000002</v>
      </c>
      <c r="AK52" s="252">
        <v>51.700089999999996</v>
      </c>
      <c r="AL52" s="252">
        <v>67.515590000000003</v>
      </c>
      <c r="AM52" s="252">
        <v>63.425650000000005</v>
      </c>
      <c r="AN52" s="211"/>
      <c r="AO52" s="211"/>
      <c r="AP52" s="211"/>
      <c r="AQ52" s="211"/>
      <c r="AR52" s="211"/>
      <c r="AS52" s="211"/>
      <c r="AT52" s="211"/>
      <c r="AU52" s="211"/>
      <c r="AV52" s="211"/>
      <c r="AW52" s="211"/>
      <c r="AX52" s="211"/>
      <c r="AY52" s="211"/>
    </row>
    <row r="53" spans="1:1005" ht="15" x14ac:dyDescent="0.25">
      <c r="A53" s="191">
        <f>YampaRiverInflow.TotalOutflow!A53</f>
        <v>44621</v>
      </c>
      <c r="B53" s="165"/>
      <c r="C53" s="165"/>
      <c r="D53" s="165">
        <v>2.7040000000000002</v>
      </c>
      <c r="E53" s="235">
        <v>74.75676</v>
      </c>
      <c r="F53" s="235">
        <v>46.622059999999998</v>
      </c>
      <c r="G53" s="235">
        <v>34.685679999999998</v>
      </c>
      <c r="H53" s="235">
        <v>10.01498</v>
      </c>
      <c r="I53" s="235">
        <v>-6.3628200000000001</v>
      </c>
      <c r="J53" s="235">
        <v>10.671709999999999</v>
      </c>
      <c r="K53" s="235">
        <v>68.859350000000006</v>
      </c>
      <c r="L53" s="235">
        <v>136.82226</v>
      </c>
      <c r="M53" s="235">
        <v>234.91689000000002</v>
      </c>
      <c r="N53" s="235">
        <v>49.949210000000001</v>
      </c>
      <c r="O53" s="235">
        <v>184.02771999999999</v>
      </c>
      <c r="P53" s="235">
        <v>-49.499569999999999</v>
      </c>
      <c r="Q53" s="235">
        <v>45.459379999999996</v>
      </c>
      <c r="R53" s="235">
        <v>91.047809999999998</v>
      </c>
      <c r="S53" s="235">
        <v>-0.84928999999999999</v>
      </c>
      <c r="T53" s="235">
        <v>0.62385999999999997</v>
      </c>
      <c r="U53" s="235">
        <v>38.192989999999995</v>
      </c>
      <c r="V53" s="235">
        <v>-28.098880000000001</v>
      </c>
      <c r="W53" s="235">
        <v>14.127319999999999</v>
      </c>
      <c r="X53" s="235">
        <v>2.1590100000000003</v>
      </c>
      <c r="Y53" s="235">
        <v>108.30884</v>
      </c>
      <c r="Z53" s="235">
        <v>26.736090000000001</v>
      </c>
      <c r="AA53" s="235">
        <v>-4.1351700000000005</v>
      </c>
      <c r="AB53" s="235">
        <v>14.757580000000001</v>
      </c>
      <c r="AC53" s="235">
        <v>-18.388470000000002</v>
      </c>
      <c r="AD53" s="235">
        <v>19.151529999999998</v>
      </c>
      <c r="AE53" s="235">
        <v>22.090679999999999</v>
      </c>
      <c r="AF53" s="235">
        <v>14.2857</v>
      </c>
      <c r="AG53" s="235">
        <v>17.05687</v>
      </c>
      <c r="AH53" s="235">
        <v>-8.4879318617399999</v>
      </c>
      <c r="AI53" s="252">
        <v>9.3215727808600004</v>
      </c>
      <c r="AJ53" s="252">
        <v>51.526900000000005</v>
      </c>
      <c r="AK53" s="252">
        <v>43.174469999999999</v>
      </c>
      <c r="AL53" s="252">
        <v>144.17287999999999</v>
      </c>
      <c r="AM53" s="252">
        <v>67.391630000000006</v>
      </c>
      <c r="AN53" s="211"/>
      <c r="AO53" s="211"/>
      <c r="AP53" s="211"/>
      <c r="AQ53" s="211"/>
      <c r="AR53" s="211"/>
      <c r="AS53" s="211"/>
      <c r="AT53" s="211"/>
      <c r="AU53" s="211"/>
      <c r="AV53" s="211"/>
      <c r="AW53" s="211"/>
      <c r="AX53" s="211"/>
      <c r="AY53" s="211"/>
    </row>
    <row r="54" spans="1:1005" ht="15" x14ac:dyDescent="0.25">
      <c r="A54" s="191">
        <f>YampaRiverInflow.TotalOutflow!A54</f>
        <v>44652</v>
      </c>
      <c r="B54" s="165"/>
      <c r="C54" s="165"/>
      <c r="D54" s="165">
        <v>6.24</v>
      </c>
      <c r="E54" s="235">
        <v>116.37782000000001</v>
      </c>
      <c r="F54" s="235">
        <v>66.138679999999994</v>
      </c>
      <c r="G54" s="235">
        <v>72.192700000000002</v>
      </c>
      <c r="H54" s="235">
        <v>68.446719999999999</v>
      </c>
      <c r="I54" s="235">
        <v>32.205910000000003</v>
      </c>
      <c r="J54" s="235">
        <v>12.637549999999999</v>
      </c>
      <c r="K54" s="235">
        <v>31.077590000000001</v>
      </c>
      <c r="L54" s="235">
        <v>77.478580000000008</v>
      </c>
      <c r="M54" s="235">
        <v>163.28744</v>
      </c>
      <c r="N54" s="235">
        <v>31.329830000000001</v>
      </c>
      <c r="O54" s="235">
        <v>83.791730000000001</v>
      </c>
      <c r="P54" s="235">
        <v>90.55680000000001</v>
      </c>
      <c r="Q54" s="235">
        <v>43.073660000000004</v>
      </c>
      <c r="R54" s="235">
        <v>93.696520000000007</v>
      </c>
      <c r="S54" s="235">
        <v>-48.937150000000003</v>
      </c>
      <c r="T54" s="235">
        <v>-19.032400000000003</v>
      </c>
      <c r="U54" s="235">
        <v>-8.6932500000000008</v>
      </c>
      <c r="V54" s="235">
        <v>-41.50611</v>
      </c>
      <c r="W54" s="235">
        <v>-0.89312999999999998</v>
      </c>
      <c r="X54" s="235">
        <v>10.8276</v>
      </c>
      <c r="Y54" s="235">
        <v>95.608000000000004</v>
      </c>
      <c r="Z54" s="235">
        <v>11.565389999999999</v>
      </c>
      <c r="AA54" s="235">
        <v>-12.58501</v>
      </c>
      <c r="AB54" s="235">
        <v>-2.7776900000000002</v>
      </c>
      <c r="AC54" s="235">
        <v>-14.703799999999999</v>
      </c>
      <c r="AD54" s="235">
        <v>37.539529999999999</v>
      </c>
      <c r="AE54" s="235">
        <v>72.339690000000004</v>
      </c>
      <c r="AF54" s="235">
        <v>23.6035</v>
      </c>
      <c r="AG54" s="235">
        <v>12.372399999999999</v>
      </c>
      <c r="AH54" s="235">
        <v>-15.765864907200001</v>
      </c>
      <c r="AI54" s="252">
        <v>-8.9735094420599992</v>
      </c>
      <c r="AJ54" s="252">
        <v>26.227169999999997</v>
      </c>
      <c r="AK54" s="252">
        <v>28.672889999999999</v>
      </c>
      <c r="AL54" s="252">
        <v>88.52458</v>
      </c>
      <c r="AM54" s="252">
        <v>92.907570000000007</v>
      </c>
      <c r="AN54" s="211"/>
      <c r="AO54" s="211"/>
      <c r="AP54" s="211"/>
      <c r="AQ54" s="211"/>
      <c r="AR54" s="211"/>
      <c r="AS54" s="211"/>
      <c r="AT54" s="211"/>
      <c r="AU54" s="211"/>
      <c r="AV54" s="211"/>
      <c r="AW54" s="211"/>
      <c r="AX54" s="211"/>
      <c r="AY54" s="211"/>
    </row>
    <row r="55" spans="1:1005" ht="15" x14ac:dyDescent="0.25">
      <c r="A55" s="191">
        <f>YampaRiverInflow.TotalOutflow!A55</f>
        <v>44682</v>
      </c>
      <c r="B55" s="165"/>
      <c r="C55" s="165"/>
      <c r="D55" s="165">
        <v>-6.4189999999999996</v>
      </c>
      <c r="E55" s="235">
        <v>31.181950000000001</v>
      </c>
      <c r="F55" s="235">
        <v>-78.720369999999988</v>
      </c>
      <c r="G55" s="235">
        <v>27.807310000000001</v>
      </c>
      <c r="H55" s="235">
        <v>49.314900000000002</v>
      </c>
      <c r="I55" s="235">
        <v>-47.732109999999999</v>
      </c>
      <c r="J55" s="235">
        <v>-32.000720000000001</v>
      </c>
      <c r="K55" s="235">
        <v>11.946429999999999</v>
      </c>
      <c r="L55" s="235">
        <v>48.28293</v>
      </c>
      <c r="M55" s="235">
        <v>119.65248</v>
      </c>
      <c r="N55" s="235">
        <v>41.999589999999998</v>
      </c>
      <c r="O55" s="235">
        <v>142.95837</v>
      </c>
      <c r="P55" s="235">
        <v>13.898530000000001</v>
      </c>
      <c r="Q55" s="235">
        <v>25.138830000000002</v>
      </c>
      <c r="R55" s="235">
        <v>111.09069000000001</v>
      </c>
      <c r="S55" s="235">
        <v>5.1797200000000005</v>
      </c>
      <c r="T55" s="235">
        <v>-8.9674300000000002</v>
      </c>
      <c r="U55" s="235">
        <v>-14.005129999999999</v>
      </c>
      <c r="V55" s="235">
        <v>-25.394959999999998</v>
      </c>
      <c r="W55" s="235">
        <v>-3.3465500000000001</v>
      </c>
      <c r="X55" s="235">
        <v>2.5741799999999997</v>
      </c>
      <c r="Y55" s="235">
        <v>137.80336</v>
      </c>
      <c r="Z55" s="235">
        <v>-19.064859999999999</v>
      </c>
      <c r="AA55" s="235">
        <v>-25.225159999999999</v>
      </c>
      <c r="AB55" s="235">
        <v>11.70368</v>
      </c>
      <c r="AC55" s="235">
        <v>7.8676199999999996</v>
      </c>
      <c r="AD55" s="235">
        <v>40.210250000000002</v>
      </c>
      <c r="AE55" s="235">
        <v>48.84375</v>
      </c>
      <c r="AF55" s="235">
        <v>-7.9804200000000005</v>
      </c>
      <c r="AG55" s="235">
        <v>-0.20584</v>
      </c>
      <c r="AH55" s="235">
        <v>-19.160447385200001</v>
      </c>
      <c r="AI55" s="252">
        <v>-13.0347575877</v>
      </c>
      <c r="AJ55" s="252">
        <v>50.601709999999997</v>
      </c>
      <c r="AK55" s="252">
        <v>65.539070000000009</v>
      </c>
      <c r="AL55" s="252">
        <v>154.51563000000002</v>
      </c>
      <c r="AM55" s="252">
        <v>76.318989999999999</v>
      </c>
      <c r="AN55" s="211"/>
      <c r="AO55" s="211"/>
      <c r="AP55" s="211"/>
      <c r="AQ55" s="211"/>
      <c r="AR55" s="211"/>
      <c r="AS55" s="211"/>
      <c r="AT55" s="211"/>
      <c r="AU55" s="211"/>
      <c r="AV55" s="211"/>
      <c r="AW55" s="211"/>
      <c r="AX55" s="211"/>
      <c r="AY55" s="211"/>
    </row>
    <row r="56" spans="1:1005" ht="15" x14ac:dyDescent="0.25">
      <c r="A56" s="191">
        <f>YampaRiverInflow.TotalOutflow!A56</f>
        <v>44713</v>
      </c>
      <c r="B56" s="165"/>
      <c r="C56" s="165"/>
      <c r="D56" s="165">
        <v>-21.591000000000001</v>
      </c>
      <c r="E56" s="235">
        <v>105.00774</v>
      </c>
      <c r="F56" s="235">
        <v>50.394730000000003</v>
      </c>
      <c r="G56" s="235">
        <v>38.895699999999998</v>
      </c>
      <c r="H56" s="235">
        <v>-3.8199200000000002</v>
      </c>
      <c r="I56" s="235">
        <v>-3.8097099999999999</v>
      </c>
      <c r="J56" s="235">
        <v>21.521819999999998</v>
      </c>
      <c r="K56" s="235">
        <v>74.40813</v>
      </c>
      <c r="L56" s="235">
        <v>-3.9308700000000001</v>
      </c>
      <c r="M56" s="235">
        <v>5.65923</v>
      </c>
      <c r="N56" s="235">
        <v>-5.3139500000000002</v>
      </c>
      <c r="O56" s="235">
        <v>45.12567</v>
      </c>
      <c r="P56" s="235">
        <v>6.6314200000000003</v>
      </c>
      <c r="Q56" s="235">
        <v>-20.577290000000001</v>
      </c>
      <c r="R56" s="235">
        <v>54.224150000000002</v>
      </c>
      <c r="S56" s="235">
        <v>15.902749999999999</v>
      </c>
      <c r="T56" s="235">
        <v>-2.5927800000000003</v>
      </c>
      <c r="U56" s="235">
        <v>-47.504309999999997</v>
      </c>
      <c r="V56" s="235">
        <v>-30.255279999999999</v>
      </c>
      <c r="W56" s="235">
        <v>-43.354330000000004</v>
      </c>
      <c r="X56" s="235">
        <v>-36.249870000000001</v>
      </c>
      <c r="Y56" s="235">
        <v>29.44069</v>
      </c>
      <c r="Z56" s="235">
        <v>-19.901810000000001</v>
      </c>
      <c r="AA56" s="235">
        <v>-31.828349999999997</v>
      </c>
      <c r="AB56" s="235">
        <v>11.789299999999999</v>
      </c>
      <c r="AC56" s="235">
        <v>-30.846720000000001</v>
      </c>
      <c r="AD56" s="235">
        <v>-8.8998899999999992</v>
      </c>
      <c r="AE56" s="235">
        <v>9.5273799999999991</v>
      </c>
      <c r="AF56" s="235">
        <v>-19.307759999999998</v>
      </c>
      <c r="AG56" s="235">
        <v>-30.348669999999998</v>
      </c>
      <c r="AH56" s="235">
        <v>-26.508807733899999</v>
      </c>
      <c r="AI56" s="252">
        <v>-1.0900497629900001</v>
      </c>
      <c r="AJ56" s="252">
        <v>25.167849999999998</v>
      </c>
      <c r="AK56" s="252">
        <v>1.52935</v>
      </c>
      <c r="AL56" s="252">
        <v>-32.185220000000001</v>
      </c>
      <c r="AM56" s="252">
        <v>57.311150000000005</v>
      </c>
      <c r="AN56" s="211"/>
      <c r="AO56" s="211"/>
      <c r="AP56" s="211"/>
      <c r="AQ56" s="211"/>
      <c r="AR56" s="211"/>
      <c r="AS56" s="211"/>
      <c r="AT56" s="211"/>
      <c r="AU56" s="211"/>
      <c r="AV56" s="211"/>
      <c r="AW56" s="211"/>
      <c r="AX56" s="211"/>
      <c r="AY56" s="211"/>
    </row>
    <row r="57" spans="1:1005" ht="15" x14ac:dyDescent="0.25">
      <c r="A57" s="191">
        <f>YampaRiverInflow.TotalOutflow!A57</f>
        <v>44743</v>
      </c>
      <c r="B57" s="165"/>
      <c r="C57" s="165"/>
      <c r="D57" s="165">
        <v>26.584</v>
      </c>
      <c r="E57" s="235">
        <v>81.421300000000002</v>
      </c>
      <c r="F57" s="235">
        <v>-35.322429999999997</v>
      </c>
      <c r="G57" s="235">
        <v>39.405790000000003</v>
      </c>
      <c r="H57" s="235">
        <v>23.42238</v>
      </c>
      <c r="I57" s="235">
        <v>96.542760000000001</v>
      </c>
      <c r="J57" s="235">
        <v>35.6126</v>
      </c>
      <c r="K57" s="235">
        <v>13.71062</v>
      </c>
      <c r="L57" s="235">
        <v>48.00206</v>
      </c>
      <c r="M57" s="235">
        <v>12.899649999999999</v>
      </c>
      <c r="N57" s="235">
        <v>42.796019999999999</v>
      </c>
      <c r="O57" s="235">
        <v>53.443339999999999</v>
      </c>
      <c r="P57" s="235">
        <v>63.461959999999998</v>
      </c>
      <c r="Q57" s="235">
        <v>37.508879999999998</v>
      </c>
      <c r="R57" s="235">
        <v>99.043570000000003</v>
      </c>
      <c r="S57" s="235">
        <v>88.672629999999998</v>
      </c>
      <c r="T57" s="235">
        <v>-25.77383</v>
      </c>
      <c r="U57" s="235">
        <v>-17.768049999999999</v>
      </c>
      <c r="V57" s="235">
        <v>9.0451200000000007</v>
      </c>
      <c r="W57" s="235">
        <v>4.4313400000000005</v>
      </c>
      <c r="X57" s="235">
        <v>-10.74291</v>
      </c>
      <c r="Y57" s="235">
        <v>43.382390000000001</v>
      </c>
      <c r="Z57" s="235">
        <v>2.6934</v>
      </c>
      <c r="AA57" s="235">
        <v>6.9795299999999996</v>
      </c>
      <c r="AB57" s="235">
        <v>12.06123</v>
      </c>
      <c r="AC57" s="235">
        <v>-15.872639999999999</v>
      </c>
      <c r="AD57" s="235">
        <v>-22.844999999999999</v>
      </c>
      <c r="AE57" s="235">
        <v>-1.88401</v>
      </c>
      <c r="AF57" s="235">
        <v>36.223750000000003</v>
      </c>
      <c r="AG57" s="235">
        <v>36.605800000000002</v>
      </c>
      <c r="AH57" s="235">
        <v>9.9726122637600003</v>
      </c>
      <c r="AI57" s="252">
        <v>41.335642502100001</v>
      </c>
      <c r="AJ57" s="252">
        <v>11.734999999999999</v>
      </c>
      <c r="AK57" s="252">
        <v>32.128329999999998</v>
      </c>
      <c r="AL57" s="252">
        <v>158.17092000000002</v>
      </c>
      <c r="AM57" s="252">
        <v>262.53990000000005</v>
      </c>
      <c r="AN57" s="211"/>
      <c r="AO57" s="211"/>
      <c r="AP57" s="211"/>
      <c r="AQ57" s="211"/>
      <c r="AR57" s="211"/>
      <c r="AS57" s="211"/>
      <c r="AT57" s="211"/>
      <c r="AU57" s="211"/>
      <c r="AV57" s="211"/>
      <c r="AW57" s="211"/>
      <c r="AX57" s="211"/>
      <c r="AY57" s="211"/>
    </row>
    <row r="58" spans="1:1005" ht="15" x14ac:dyDescent="0.25">
      <c r="A58" s="191">
        <f>YampaRiverInflow.TotalOutflow!A58</f>
        <v>44774</v>
      </c>
      <c r="B58" s="165"/>
      <c r="C58" s="165"/>
      <c r="D58" s="165">
        <v>60.262</v>
      </c>
      <c r="E58" s="235">
        <v>28.019849999999998</v>
      </c>
      <c r="F58" s="235">
        <v>46.136160000000004</v>
      </c>
      <c r="G58" s="235">
        <v>94.141289999999998</v>
      </c>
      <c r="H58" s="235">
        <v>61.317279999999997</v>
      </c>
      <c r="I58" s="235">
        <v>51.554010000000005</v>
      </c>
      <c r="J58" s="235">
        <v>54.427169999999997</v>
      </c>
      <c r="K58" s="235">
        <v>72.45487</v>
      </c>
      <c r="L58" s="235">
        <v>76.213669999999993</v>
      </c>
      <c r="M58" s="235">
        <v>107.66023</v>
      </c>
      <c r="N58" s="235">
        <v>64.802050000000008</v>
      </c>
      <c r="O58" s="235">
        <v>53.773890000000002</v>
      </c>
      <c r="P58" s="235">
        <v>30.419229999999999</v>
      </c>
      <c r="Q58" s="235">
        <v>94.822090000000003</v>
      </c>
      <c r="R58" s="235">
        <v>77.14124000000001</v>
      </c>
      <c r="S58" s="235">
        <v>68.891899999999993</v>
      </c>
      <c r="T58" s="235">
        <v>33.717379999999999</v>
      </c>
      <c r="U58" s="235">
        <v>44.532220000000002</v>
      </c>
      <c r="V58" s="235">
        <v>13.90619</v>
      </c>
      <c r="W58" s="235">
        <v>54.216480000000004</v>
      </c>
      <c r="X58" s="235">
        <v>23.40906</v>
      </c>
      <c r="Y58" s="235">
        <v>60.842120000000001</v>
      </c>
      <c r="Z58" s="235">
        <v>21.98293</v>
      </c>
      <c r="AA58" s="235">
        <v>32.023200000000003</v>
      </c>
      <c r="AB58" s="235">
        <v>31.677869999999999</v>
      </c>
      <c r="AC58" s="235">
        <v>9.2766599999999997</v>
      </c>
      <c r="AD58" s="235">
        <v>11.504790000000002</v>
      </c>
      <c r="AE58" s="235">
        <v>11.760950000000001</v>
      </c>
      <c r="AF58" s="235">
        <v>90.052089999999993</v>
      </c>
      <c r="AG58" s="235">
        <v>51.2928</v>
      </c>
      <c r="AH58" s="235">
        <v>54.515020748700003</v>
      </c>
      <c r="AI58" s="252">
        <v>45.992416280099995</v>
      </c>
      <c r="AJ58" s="252">
        <v>113.31216000000001</v>
      </c>
      <c r="AK58" s="252">
        <v>58.910589999999999</v>
      </c>
      <c r="AL58" s="252">
        <v>171.29213000000001</v>
      </c>
      <c r="AM58" s="252">
        <v>182.59195000000003</v>
      </c>
      <c r="AN58" s="211"/>
      <c r="AO58" s="211"/>
      <c r="AP58" s="211"/>
      <c r="AQ58" s="211"/>
      <c r="AR58" s="211"/>
      <c r="AS58" s="211"/>
      <c r="AT58" s="211"/>
      <c r="AU58" s="211"/>
      <c r="AV58" s="211"/>
      <c r="AW58" s="211"/>
      <c r="AX58" s="211"/>
      <c r="AY58" s="211"/>
    </row>
    <row r="59" spans="1:1005" ht="15" x14ac:dyDescent="0.25">
      <c r="A59" s="191">
        <f>YampaRiverInflow.TotalOutflow!A59</f>
        <v>44805</v>
      </c>
      <c r="B59" s="165"/>
      <c r="C59" s="165"/>
      <c r="D59" s="165">
        <v>55.942999999999998</v>
      </c>
      <c r="E59" s="235">
        <v>47.284349999999996</v>
      </c>
      <c r="F59" s="235">
        <v>17.348050000000001</v>
      </c>
      <c r="G59" s="235">
        <v>43.772309999999997</v>
      </c>
      <c r="H59" s="235">
        <v>39.100610000000003</v>
      </c>
      <c r="I59" s="235">
        <v>62.444489999999995</v>
      </c>
      <c r="J59" s="235">
        <v>124.28808000000001</v>
      </c>
      <c r="K59" s="235">
        <v>67.649360000000001</v>
      </c>
      <c r="L59" s="235">
        <v>67.785300000000007</v>
      </c>
      <c r="M59" s="235">
        <v>74.83189999999999</v>
      </c>
      <c r="N59" s="235">
        <v>61.184800000000003</v>
      </c>
      <c r="O59" s="235">
        <v>46.867730000000002</v>
      </c>
      <c r="P59" s="235">
        <v>22.818619999999999</v>
      </c>
      <c r="Q59" s="235">
        <v>39.617239999999995</v>
      </c>
      <c r="R59" s="235">
        <v>104.36126</v>
      </c>
      <c r="S59" s="235">
        <v>63.671099999999996</v>
      </c>
      <c r="T59" s="235">
        <v>1.88703</v>
      </c>
      <c r="U59" s="235">
        <v>29.906869999999998</v>
      </c>
      <c r="V59" s="235">
        <v>57.420529999999999</v>
      </c>
      <c r="W59" s="235">
        <v>34.878569999999996</v>
      </c>
      <c r="X59" s="235">
        <v>32.965710000000001</v>
      </c>
      <c r="Y59" s="235">
        <v>32.005290000000002</v>
      </c>
      <c r="Z59" s="235">
        <v>-4.0251799999999998</v>
      </c>
      <c r="AA59" s="235">
        <v>15.645370000000002</v>
      </c>
      <c r="AB59" s="235">
        <v>23.30585</v>
      </c>
      <c r="AC59" s="235">
        <v>11.30748</v>
      </c>
      <c r="AD59" s="235">
        <v>27.01078</v>
      </c>
      <c r="AE59" s="235">
        <v>13.919420000000001</v>
      </c>
      <c r="AF59" s="235">
        <v>51.943150000000003</v>
      </c>
      <c r="AG59" s="235">
        <v>69.930499999999995</v>
      </c>
      <c r="AH59" s="235">
        <v>85.735917535999988</v>
      </c>
      <c r="AI59" s="252">
        <v>20.360164945899999</v>
      </c>
      <c r="AJ59" s="252">
        <v>61.583260000000003</v>
      </c>
      <c r="AK59" s="252">
        <v>58.855499999999999</v>
      </c>
      <c r="AL59" s="252">
        <v>54.591169999999998</v>
      </c>
      <c r="AM59" s="252">
        <v>49.94079</v>
      </c>
      <c r="AN59" s="211"/>
      <c r="AO59" s="211"/>
      <c r="AP59" s="211"/>
      <c r="AQ59" s="211"/>
      <c r="AR59" s="211"/>
      <c r="AS59" s="211"/>
      <c r="AT59" s="211"/>
      <c r="AU59" s="211"/>
      <c r="AV59" s="211"/>
      <c r="AW59" s="211"/>
      <c r="AX59" s="211"/>
      <c r="AY59" s="211"/>
    </row>
    <row r="60" spans="1:1005" ht="15" x14ac:dyDescent="0.25">
      <c r="A60" s="191">
        <f>YampaRiverInflow.TotalOutflow!A60</f>
        <v>44835</v>
      </c>
      <c r="B60" s="165"/>
      <c r="C60" s="165"/>
      <c r="D60" s="165">
        <v>29.306999999999999</v>
      </c>
      <c r="E60" s="235">
        <v>45.278190000000002</v>
      </c>
      <c r="F60" s="235">
        <v>76.612920000000003</v>
      </c>
      <c r="G60" s="235">
        <v>32.209450000000004</v>
      </c>
      <c r="H60" s="235">
        <v>68.504339999999999</v>
      </c>
      <c r="I60" s="235">
        <v>34.051490000000001</v>
      </c>
      <c r="J60" s="235">
        <v>-5.7430000000000003</v>
      </c>
      <c r="K60" s="235">
        <v>7.8825200000000004</v>
      </c>
      <c r="L60" s="235">
        <v>58.903080000000003</v>
      </c>
      <c r="M60" s="235">
        <v>25.81054</v>
      </c>
      <c r="N60" s="235">
        <v>31.929449999999999</v>
      </c>
      <c r="O60" s="235">
        <v>19.101980000000001</v>
      </c>
      <c r="P60" s="235">
        <v>-6.14011</v>
      </c>
      <c r="Q60" s="235">
        <v>-3.4159200000000003</v>
      </c>
      <c r="R60" s="235">
        <v>33.290730000000003</v>
      </c>
      <c r="S60" s="235">
        <v>-3.7627700000000002</v>
      </c>
      <c r="T60" s="235">
        <v>14.668719999999999</v>
      </c>
      <c r="U60" s="235">
        <v>-9.6656899999999997</v>
      </c>
      <c r="V60" s="235">
        <v>23.190830000000002</v>
      </c>
      <c r="W60" s="235">
        <v>-13.79552</v>
      </c>
      <c r="X60" s="235">
        <v>71.651030000000006</v>
      </c>
      <c r="Y60" s="235">
        <v>5.1239799999999995</v>
      </c>
      <c r="Z60" s="235">
        <v>27.727880000000003</v>
      </c>
      <c r="AA60" s="235">
        <v>-0.21371999999999999</v>
      </c>
      <c r="AB60" s="235">
        <v>-1.42317</v>
      </c>
      <c r="AC60" s="235">
        <v>-16.04083</v>
      </c>
      <c r="AD60" s="235">
        <v>31.129049999999999</v>
      </c>
      <c r="AE60" s="235">
        <v>4.8925700000000001</v>
      </c>
      <c r="AF60" s="235">
        <v>26.805490000000002</v>
      </c>
      <c r="AG60" s="235">
        <v>16.162179999999999</v>
      </c>
      <c r="AH60" s="235">
        <v>10.552093851899999</v>
      </c>
      <c r="AI60" s="252">
        <v>47.413527399300001</v>
      </c>
      <c r="AJ60" s="252">
        <v>3.4746300000000003</v>
      </c>
      <c r="AK60" s="252">
        <v>36.631749999999997</v>
      </c>
      <c r="AL60" s="252">
        <v>85.245990000000006</v>
      </c>
      <c r="AM60" s="252">
        <v>63.407040000000002</v>
      </c>
      <c r="AN60" s="211"/>
      <c r="AO60" s="211"/>
      <c r="AP60" s="211"/>
      <c r="AQ60" s="211"/>
      <c r="AR60" s="211"/>
      <c r="AS60" s="211"/>
      <c r="AT60" s="211"/>
      <c r="AU60" s="211"/>
      <c r="AV60" s="211"/>
      <c r="AW60" s="211"/>
      <c r="AX60" s="211"/>
      <c r="AY60" s="211"/>
    </row>
    <row r="61" spans="1:1005" ht="15" x14ac:dyDescent="0.25">
      <c r="A61" s="191">
        <f>YampaRiverInflow.TotalOutflow!A61</f>
        <v>44866</v>
      </c>
      <c r="B61" s="165"/>
      <c r="C61" s="165"/>
      <c r="D61" s="165">
        <v>33.448999999999998</v>
      </c>
      <c r="E61" s="235">
        <v>46.341550000000005</v>
      </c>
      <c r="F61" s="235">
        <v>59.872800000000005</v>
      </c>
      <c r="G61" s="235">
        <v>59.817440000000005</v>
      </c>
      <c r="H61" s="235">
        <v>14.639419999999999</v>
      </c>
      <c r="I61" s="235">
        <v>-19.56955</v>
      </c>
      <c r="J61" s="235">
        <v>-1.60425</v>
      </c>
      <c r="K61" s="235">
        <v>18.987719999999999</v>
      </c>
      <c r="L61" s="235">
        <v>35.835709999999999</v>
      </c>
      <c r="M61" s="235">
        <v>50.161559999999994</v>
      </c>
      <c r="N61" s="235">
        <v>2.5966300000000002</v>
      </c>
      <c r="O61" s="235">
        <v>38.236160000000005</v>
      </c>
      <c r="P61" s="235">
        <v>43.23903</v>
      </c>
      <c r="Q61" s="235">
        <v>51.96743</v>
      </c>
      <c r="R61" s="235">
        <v>49.981319999999997</v>
      </c>
      <c r="S61" s="235">
        <v>11.973610000000001</v>
      </c>
      <c r="T61" s="235">
        <v>-5.0201499999999992</v>
      </c>
      <c r="U61" s="235">
        <v>3.5636199999999998</v>
      </c>
      <c r="V61" s="235">
        <v>6.0770499999999998</v>
      </c>
      <c r="W61" s="235">
        <v>15.858169999999999</v>
      </c>
      <c r="X61" s="235">
        <v>90.481949999999998</v>
      </c>
      <c r="Y61" s="235">
        <v>-2.6729000000000003</v>
      </c>
      <c r="Z61" s="235">
        <v>9.93642</v>
      </c>
      <c r="AA61" s="235">
        <v>28.919310000000003</v>
      </c>
      <c r="AB61" s="235">
        <v>23.095959999999998</v>
      </c>
      <c r="AC61" s="235">
        <v>6.6851199999999995</v>
      </c>
      <c r="AD61" s="235">
        <v>-18.575080000000003</v>
      </c>
      <c r="AE61" s="235">
        <v>-6.4376499999999997</v>
      </c>
      <c r="AF61" s="235">
        <v>25.224499999999999</v>
      </c>
      <c r="AG61" s="235">
        <v>73.862340000000003</v>
      </c>
      <c r="AH61" s="235">
        <v>16.734216609700002</v>
      </c>
      <c r="AI61" s="252">
        <v>0.38592835202100001</v>
      </c>
      <c r="AJ61" s="252">
        <v>60.45805</v>
      </c>
      <c r="AK61" s="252">
        <v>87.538119999999992</v>
      </c>
      <c r="AL61" s="252">
        <v>64.758309999999994</v>
      </c>
      <c r="AM61" s="252">
        <v>84.852829999999997</v>
      </c>
      <c r="AN61" s="211"/>
      <c r="AO61" s="211"/>
      <c r="AP61" s="211"/>
      <c r="AQ61" s="211"/>
      <c r="AR61" s="211"/>
      <c r="AS61" s="211"/>
      <c r="AT61" s="211"/>
      <c r="AU61" s="211"/>
      <c r="AV61" s="211"/>
      <c r="AW61" s="211"/>
      <c r="AX61" s="211"/>
      <c r="AY61" s="211"/>
    </row>
    <row r="62" spans="1:1005" ht="15" x14ac:dyDescent="0.25">
      <c r="A62" s="191">
        <f>YampaRiverInflow.TotalOutflow!A62</f>
        <v>44896</v>
      </c>
      <c r="B62" s="165"/>
      <c r="C62" s="165"/>
      <c r="D62" s="165">
        <v>16.062000000000001</v>
      </c>
      <c r="E62" s="235">
        <v>53.560310000000001</v>
      </c>
      <c r="F62" s="235">
        <v>60.704620000000006</v>
      </c>
      <c r="G62" s="235">
        <v>33.062139999999999</v>
      </c>
      <c r="H62" s="235">
        <v>38.83764</v>
      </c>
      <c r="I62" s="235">
        <v>36.722749999999998</v>
      </c>
      <c r="J62" s="235">
        <v>20.783540000000002</v>
      </c>
      <c r="K62" s="235">
        <v>57.374220000000001</v>
      </c>
      <c r="L62" s="235">
        <v>89.930789999999988</v>
      </c>
      <c r="M62" s="235">
        <v>58.002249999999997</v>
      </c>
      <c r="N62" s="235">
        <v>74.832719999999995</v>
      </c>
      <c r="O62" s="235">
        <v>22.273099999999999</v>
      </c>
      <c r="P62" s="235">
        <v>24.79721</v>
      </c>
      <c r="Q62" s="235">
        <v>15.290709999999999</v>
      </c>
      <c r="R62" s="235">
        <v>5.3705800000000004</v>
      </c>
      <c r="S62" s="235">
        <v>2.4041300000000003</v>
      </c>
      <c r="T62" s="235">
        <v>16.03349</v>
      </c>
      <c r="U62" s="235">
        <v>33.269580000000005</v>
      </c>
      <c r="V62" s="235">
        <v>24.353860000000001</v>
      </c>
      <c r="W62" s="235">
        <v>17.996880000000001</v>
      </c>
      <c r="X62" s="235">
        <v>70.814429999999987</v>
      </c>
      <c r="Y62" s="235">
        <v>0.10965000000000001</v>
      </c>
      <c r="Z62" s="235">
        <v>-6.1063199999999993</v>
      </c>
      <c r="AA62" s="235">
        <v>25.159330000000001</v>
      </c>
      <c r="AB62" s="235">
        <v>20.751549999999998</v>
      </c>
      <c r="AC62" s="235">
        <v>7.4377200000000006</v>
      </c>
      <c r="AD62" s="235">
        <v>198.79307</v>
      </c>
      <c r="AE62" s="235">
        <v>26.433589999999999</v>
      </c>
      <c r="AF62" s="235">
        <v>27.297740000000001</v>
      </c>
      <c r="AG62" s="235">
        <v>23.16825</v>
      </c>
      <c r="AH62" s="235">
        <v>8.441167029239999</v>
      </c>
      <c r="AI62" s="252">
        <v>7.9653708889499999</v>
      </c>
      <c r="AJ62" s="252">
        <v>16.20814</v>
      </c>
      <c r="AK62" s="252">
        <v>110.20038000000001</v>
      </c>
      <c r="AL62" s="252">
        <v>97.266190000000009</v>
      </c>
      <c r="AM62" s="252">
        <v>94.573229999999995</v>
      </c>
      <c r="AN62" s="211"/>
      <c r="AO62" s="211"/>
      <c r="AP62" s="211"/>
      <c r="AQ62" s="211"/>
      <c r="AR62" s="211"/>
      <c r="AS62" s="211"/>
      <c r="AT62" s="211"/>
      <c r="AU62" s="211"/>
      <c r="AV62" s="211"/>
      <c r="AW62" s="211"/>
      <c r="AX62" s="211"/>
      <c r="AY62" s="211"/>
    </row>
    <row r="63" spans="1:1005" ht="15" x14ac:dyDescent="0.25">
      <c r="A63" s="191">
        <f>YampaRiverInflow.TotalOutflow!A63</f>
        <v>44927</v>
      </c>
      <c r="B63" s="165"/>
      <c r="C63" s="165"/>
      <c r="D63" s="165">
        <v>24.248000000000001</v>
      </c>
      <c r="E63" s="235">
        <v>23.583580000000001</v>
      </c>
      <c r="F63" s="235">
        <v>38.256410000000002</v>
      </c>
      <c r="G63" s="235">
        <v>50.233839999999994</v>
      </c>
      <c r="H63" s="235">
        <v>74.448100000000011</v>
      </c>
      <c r="I63" s="235">
        <v>67.651789999999991</v>
      </c>
      <c r="J63" s="235">
        <v>35.99042</v>
      </c>
      <c r="K63" s="235">
        <v>75.24208999999999</v>
      </c>
      <c r="L63" s="235">
        <v>223.81945000000002</v>
      </c>
      <c r="M63" s="235">
        <v>76.886490000000009</v>
      </c>
      <c r="N63" s="235">
        <v>156.49974</v>
      </c>
      <c r="O63" s="235">
        <v>21.516590000000001</v>
      </c>
      <c r="P63" s="235">
        <v>50.830640000000002</v>
      </c>
      <c r="Q63" s="235">
        <v>51.222360000000002</v>
      </c>
      <c r="R63" s="235">
        <v>47.951029999999996</v>
      </c>
      <c r="S63" s="235">
        <v>21.000769999999999</v>
      </c>
      <c r="T63" s="235">
        <v>51.206789999999998</v>
      </c>
      <c r="U63" s="235">
        <v>15.84933</v>
      </c>
      <c r="V63" s="235">
        <v>33.046879999999994</v>
      </c>
      <c r="W63" s="235">
        <v>5.9626400000000004</v>
      </c>
      <c r="X63" s="235">
        <v>308.61197999999996</v>
      </c>
      <c r="Y63" s="235">
        <v>15.218440000000001</v>
      </c>
      <c r="Z63" s="235">
        <v>-3.8519699999999997</v>
      </c>
      <c r="AA63" s="235">
        <v>33.570239999999998</v>
      </c>
      <c r="AB63" s="235">
        <v>9.6445799999999995</v>
      </c>
      <c r="AC63" s="235">
        <v>57.655889999999999</v>
      </c>
      <c r="AD63" s="235">
        <v>40.78546</v>
      </c>
      <c r="AE63" s="235">
        <v>20.177209999999999</v>
      </c>
      <c r="AF63" s="235">
        <v>17.974790000000002</v>
      </c>
      <c r="AG63" s="235">
        <v>11.417053044500001</v>
      </c>
      <c r="AH63" s="235">
        <v>26.266899877</v>
      </c>
      <c r="AI63" s="252">
        <v>62.10371</v>
      </c>
      <c r="AJ63" s="252">
        <v>34.369769999999995</v>
      </c>
      <c r="AK63" s="252">
        <v>73.864550000000008</v>
      </c>
      <c r="AL63" s="252">
        <v>68.841039999999992</v>
      </c>
      <c r="AM63" s="252">
        <v>88.531170000000003</v>
      </c>
      <c r="AN63" s="211"/>
      <c r="AO63" s="211"/>
      <c r="AP63" s="211"/>
      <c r="AQ63" s="211"/>
      <c r="AR63" s="211"/>
      <c r="AS63" s="211"/>
      <c r="AT63" s="211"/>
      <c r="AU63" s="211"/>
      <c r="AV63" s="211"/>
      <c r="AW63" s="211"/>
      <c r="AX63" s="211"/>
      <c r="AY63" s="211"/>
    </row>
    <row r="64" spans="1:1005" ht="15" x14ac:dyDescent="0.25">
      <c r="A64" s="191">
        <f>YampaRiverInflow.TotalOutflow!A64</f>
        <v>44958</v>
      </c>
      <c r="B64" s="165"/>
      <c r="C64" s="165"/>
      <c r="D64" s="165">
        <v>35.344999999999999</v>
      </c>
      <c r="E64" s="235">
        <v>66.257949999999994</v>
      </c>
      <c r="F64" s="235">
        <v>95.973669999999998</v>
      </c>
      <c r="G64" s="235">
        <v>55.381399999999999</v>
      </c>
      <c r="H64" s="235">
        <v>76.72847999999999</v>
      </c>
      <c r="I64" s="235">
        <v>28.22034</v>
      </c>
      <c r="J64" s="235">
        <v>59.27178</v>
      </c>
      <c r="K64" s="235">
        <v>104.43378999999999</v>
      </c>
      <c r="L64" s="235">
        <v>221.53317000000001</v>
      </c>
      <c r="M64" s="235">
        <v>69.647859999999994</v>
      </c>
      <c r="N64" s="235">
        <v>97.195369999999997</v>
      </c>
      <c r="O64" s="235">
        <v>30.849520000000002</v>
      </c>
      <c r="P64" s="235">
        <v>1.2284200000000001</v>
      </c>
      <c r="Q64" s="235">
        <v>79.555530000000005</v>
      </c>
      <c r="R64" s="235">
        <v>42.090209999999999</v>
      </c>
      <c r="S64" s="235">
        <v>28.015729999999998</v>
      </c>
      <c r="T64" s="235">
        <v>42.306609999999999</v>
      </c>
      <c r="U64" s="235">
        <v>8.6911100000000001</v>
      </c>
      <c r="V64" s="235">
        <v>42.632390000000001</v>
      </c>
      <c r="W64" s="235">
        <v>24.452060000000003</v>
      </c>
      <c r="X64" s="235">
        <v>190.27854000000002</v>
      </c>
      <c r="Y64" s="235">
        <v>11.20749</v>
      </c>
      <c r="Z64" s="235">
        <v>22.088840000000001</v>
      </c>
      <c r="AA64" s="235">
        <v>46.144820000000003</v>
      </c>
      <c r="AB64" s="235">
        <v>33.243790000000004</v>
      </c>
      <c r="AC64" s="235">
        <v>61.03407</v>
      </c>
      <c r="AD64" s="235">
        <v>40.424879999999995</v>
      </c>
      <c r="AE64" s="235">
        <v>23.996939999999999</v>
      </c>
      <c r="AF64" s="235">
        <v>33.91986</v>
      </c>
      <c r="AG64" s="235">
        <v>39.259258903000003</v>
      </c>
      <c r="AH64" s="235">
        <v>44.1992936782</v>
      </c>
      <c r="AI64" s="252">
        <v>81.362470000000002</v>
      </c>
      <c r="AJ64" s="252">
        <v>51.700089999999996</v>
      </c>
      <c r="AK64" s="252">
        <v>67.515590000000003</v>
      </c>
      <c r="AL64" s="252">
        <v>63.425650000000005</v>
      </c>
      <c r="AM64" s="252">
        <v>81.076830000000001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44986</v>
      </c>
      <c r="B65" s="165"/>
      <c r="C65" s="165"/>
      <c r="D65" s="165">
        <v>2.7040000000000002</v>
      </c>
      <c r="E65" s="235">
        <v>46.622059999999998</v>
      </c>
      <c r="F65" s="235">
        <v>34.685679999999998</v>
      </c>
      <c r="G65" s="235">
        <v>10.01498</v>
      </c>
      <c r="H65" s="235">
        <v>-6.3628200000000001</v>
      </c>
      <c r="I65" s="235">
        <v>10.671709999999999</v>
      </c>
      <c r="J65" s="235">
        <v>68.859350000000006</v>
      </c>
      <c r="K65" s="235">
        <v>136.82226</v>
      </c>
      <c r="L65" s="235">
        <v>234.91689000000002</v>
      </c>
      <c r="M65" s="235">
        <v>49.949210000000001</v>
      </c>
      <c r="N65" s="235">
        <v>184.02771999999999</v>
      </c>
      <c r="O65" s="235">
        <v>-49.499569999999999</v>
      </c>
      <c r="P65" s="235">
        <v>45.459379999999996</v>
      </c>
      <c r="Q65" s="235">
        <v>91.047809999999998</v>
      </c>
      <c r="R65" s="235">
        <v>-0.84928999999999999</v>
      </c>
      <c r="S65" s="235">
        <v>0.62385999999999997</v>
      </c>
      <c r="T65" s="235">
        <v>38.192989999999995</v>
      </c>
      <c r="U65" s="235">
        <v>-28.098880000000001</v>
      </c>
      <c r="V65" s="235">
        <v>14.127319999999999</v>
      </c>
      <c r="W65" s="235">
        <v>2.1590100000000003</v>
      </c>
      <c r="X65" s="235">
        <v>108.30884</v>
      </c>
      <c r="Y65" s="235">
        <v>26.736090000000001</v>
      </c>
      <c r="Z65" s="235">
        <v>-4.1351700000000005</v>
      </c>
      <c r="AA65" s="235">
        <v>14.757580000000001</v>
      </c>
      <c r="AB65" s="235">
        <v>-18.388470000000002</v>
      </c>
      <c r="AC65" s="235">
        <v>19.151529999999998</v>
      </c>
      <c r="AD65" s="235">
        <v>22.090679999999999</v>
      </c>
      <c r="AE65" s="235">
        <v>14.2857</v>
      </c>
      <c r="AF65" s="235">
        <v>17.05687</v>
      </c>
      <c r="AG65" s="235">
        <v>-8.4879318617399999</v>
      </c>
      <c r="AH65" s="235">
        <v>9.3215727808600004</v>
      </c>
      <c r="AI65" s="252">
        <v>51.526900000000005</v>
      </c>
      <c r="AJ65" s="252">
        <v>43.174469999999999</v>
      </c>
      <c r="AK65" s="252">
        <v>144.17287999999999</v>
      </c>
      <c r="AL65" s="252">
        <v>67.391630000000006</v>
      </c>
      <c r="AM65" s="252">
        <v>74.75676</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45017</v>
      </c>
      <c r="B66" s="165"/>
      <c r="C66" s="165"/>
      <c r="D66" s="165">
        <v>6.24</v>
      </c>
      <c r="E66" s="235">
        <v>66.138679999999994</v>
      </c>
      <c r="F66" s="235">
        <v>72.192700000000002</v>
      </c>
      <c r="G66" s="235">
        <v>68.446719999999999</v>
      </c>
      <c r="H66" s="235">
        <v>32.205910000000003</v>
      </c>
      <c r="I66" s="235">
        <v>12.637549999999999</v>
      </c>
      <c r="J66" s="235">
        <v>31.077590000000001</v>
      </c>
      <c r="K66" s="235">
        <v>77.478580000000008</v>
      </c>
      <c r="L66" s="235">
        <v>163.28744</v>
      </c>
      <c r="M66" s="235">
        <v>31.329830000000001</v>
      </c>
      <c r="N66" s="235">
        <v>83.791730000000001</v>
      </c>
      <c r="O66" s="235">
        <v>90.55680000000001</v>
      </c>
      <c r="P66" s="235">
        <v>43.073660000000004</v>
      </c>
      <c r="Q66" s="235">
        <v>93.696520000000007</v>
      </c>
      <c r="R66" s="235">
        <v>-48.937150000000003</v>
      </c>
      <c r="S66" s="235">
        <v>-19.032400000000003</v>
      </c>
      <c r="T66" s="235">
        <v>-8.6932500000000008</v>
      </c>
      <c r="U66" s="235">
        <v>-41.50611</v>
      </c>
      <c r="V66" s="235">
        <v>-0.89312999999999998</v>
      </c>
      <c r="W66" s="235">
        <v>10.8276</v>
      </c>
      <c r="X66" s="235">
        <v>95.608000000000004</v>
      </c>
      <c r="Y66" s="235">
        <v>11.565389999999999</v>
      </c>
      <c r="Z66" s="235">
        <v>-12.58501</v>
      </c>
      <c r="AA66" s="235">
        <v>-2.7776900000000002</v>
      </c>
      <c r="AB66" s="235">
        <v>-14.703799999999999</v>
      </c>
      <c r="AC66" s="235">
        <v>37.539529999999999</v>
      </c>
      <c r="AD66" s="235">
        <v>72.339690000000004</v>
      </c>
      <c r="AE66" s="235">
        <v>23.6035</v>
      </c>
      <c r="AF66" s="235">
        <v>12.372399999999999</v>
      </c>
      <c r="AG66" s="235">
        <v>-15.765864907200001</v>
      </c>
      <c r="AH66" s="235">
        <v>-8.9735094420599992</v>
      </c>
      <c r="AI66" s="252">
        <v>26.227169999999997</v>
      </c>
      <c r="AJ66" s="252">
        <v>28.672889999999999</v>
      </c>
      <c r="AK66" s="252">
        <v>88.52458</v>
      </c>
      <c r="AL66" s="252">
        <v>92.907570000000007</v>
      </c>
      <c r="AM66" s="252">
        <v>116.37782000000001</v>
      </c>
      <c r="AN66" s="211"/>
      <c r="AO66" s="211"/>
      <c r="AP66" s="211"/>
      <c r="AQ66" s="211"/>
      <c r="AR66" s="211"/>
      <c r="AS66" s="211"/>
      <c r="AT66" s="211"/>
      <c r="AU66" s="211"/>
      <c r="AV66" s="211"/>
      <c r="AW66" s="211"/>
      <c r="AX66" s="211"/>
      <c r="AY66" s="211"/>
      <c r="ALQ66" s="216" t="e">
        <v>#N/A</v>
      </c>
    </row>
    <row r="67" spans="1:1005" ht="15" x14ac:dyDescent="0.25">
      <c r="A67" s="191">
        <f>YampaRiverInflow.TotalOutflow!A67</f>
        <v>45047</v>
      </c>
      <c r="B67" s="165"/>
      <c r="C67" s="165"/>
      <c r="D67" s="165">
        <v>-6.4189999999999996</v>
      </c>
      <c r="E67" s="235">
        <v>-78.720369999999988</v>
      </c>
      <c r="F67" s="235">
        <v>27.807310000000001</v>
      </c>
      <c r="G67" s="235">
        <v>49.314900000000002</v>
      </c>
      <c r="H67" s="235">
        <v>-47.732109999999999</v>
      </c>
      <c r="I67" s="235">
        <v>-32.000720000000001</v>
      </c>
      <c r="J67" s="235">
        <v>11.946429999999999</v>
      </c>
      <c r="K67" s="235">
        <v>48.28293</v>
      </c>
      <c r="L67" s="235">
        <v>119.65248</v>
      </c>
      <c r="M67" s="235">
        <v>41.999589999999998</v>
      </c>
      <c r="N67" s="235">
        <v>142.95837</v>
      </c>
      <c r="O67" s="235">
        <v>13.898530000000001</v>
      </c>
      <c r="P67" s="235">
        <v>25.138830000000002</v>
      </c>
      <c r="Q67" s="235">
        <v>111.09069000000001</v>
      </c>
      <c r="R67" s="235">
        <v>5.1797200000000005</v>
      </c>
      <c r="S67" s="235">
        <v>-8.9674300000000002</v>
      </c>
      <c r="T67" s="235">
        <v>-14.005129999999999</v>
      </c>
      <c r="U67" s="235">
        <v>-25.394959999999998</v>
      </c>
      <c r="V67" s="235">
        <v>-3.3465500000000001</v>
      </c>
      <c r="W67" s="235">
        <v>2.5741799999999997</v>
      </c>
      <c r="X67" s="235">
        <v>137.80336</v>
      </c>
      <c r="Y67" s="235">
        <v>-19.064859999999999</v>
      </c>
      <c r="Z67" s="235">
        <v>-25.225159999999999</v>
      </c>
      <c r="AA67" s="235">
        <v>11.70368</v>
      </c>
      <c r="AB67" s="235">
        <v>7.8676199999999996</v>
      </c>
      <c r="AC67" s="235">
        <v>40.210250000000002</v>
      </c>
      <c r="AD67" s="235">
        <v>48.84375</v>
      </c>
      <c r="AE67" s="235">
        <v>-7.9804200000000005</v>
      </c>
      <c r="AF67" s="235">
        <v>-0.20584</v>
      </c>
      <c r="AG67" s="235">
        <v>-19.160447385200001</v>
      </c>
      <c r="AH67" s="235">
        <v>-13.0347575877</v>
      </c>
      <c r="AI67" s="252">
        <v>50.601709999999997</v>
      </c>
      <c r="AJ67" s="252">
        <v>65.539070000000009</v>
      </c>
      <c r="AK67" s="252">
        <v>154.51563000000002</v>
      </c>
      <c r="AL67" s="252">
        <v>76.318989999999999</v>
      </c>
      <c r="AM67" s="252">
        <v>31.181950000000001</v>
      </c>
      <c r="AN67" s="211"/>
      <c r="AO67" s="211"/>
      <c r="AP67" s="211"/>
      <c r="AQ67" s="211"/>
      <c r="AR67" s="211"/>
      <c r="AS67" s="211"/>
      <c r="AT67" s="211"/>
      <c r="AU67" s="211"/>
      <c r="AV67" s="211"/>
      <c r="AW67" s="211"/>
      <c r="AX67" s="211"/>
      <c r="AY67" s="211"/>
      <c r="ALQ67" s="216" t="e">
        <v>#N/A</v>
      </c>
    </row>
    <row r="68" spans="1:1005" ht="15" x14ac:dyDescent="0.25">
      <c r="A68" s="191">
        <f>YampaRiverInflow.TotalOutflow!A68</f>
        <v>45078</v>
      </c>
      <c r="B68" s="165"/>
      <c r="C68" s="165"/>
      <c r="D68" s="165">
        <v>-21.591000000000001</v>
      </c>
      <c r="E68" s="235">
        <v>50.394730000000003</v>
      </c>
      <c r="F68" s="235">
        <v>38.895699999999998</v>
      </c>
      <c r="G68" s="235">
        <v>-3.8199200000000002</v>
      </c>
      <c r="H68" s="235">
        <v>-3.8097099999999999</v>
      </c>
      <c r="I68" s="235">
        <v>21.521819999999998</v>
      </c>
      <c r="J68" s="235">
        <v>74.40813</v>
      </c>
      <c r="K68" s="235">
        <v>-3.9308700000000001</v>
      </c>
      <c r="L68" s="235">
        <v>5.65923</v>
      </c>
      <c r="M68" s="235">
        <v>-5.3139500000000002</v>
      </c>
      <c r="N68" s="235">
        <v>45.12567</v>
      </c>
      <c r="O68" s="235">
        <v>6.6314200000000003</v>
      </c>
      <c r="P68" s="235">
        <v>-20.577290000000001</v>
      </c>
      <c r="Q68" s="235">
        <v>54.224150000000002</v>
      </c>
      <c r="R68" s="235">
        <v>15.902749999999999</v>
      </c>
      <c r="S68" s="235">
        <v>-2.5927800000000003</v>
      </c>
      <c r="T68" s="235">
        <v>-47.504309999999997</v>
      </c>
      <c r="U68" s="235">
        <v>-30.255279999999999</v>
      </c>
      <c r="V68" s="235">
        <v>-43.354330000000004</v>
      </c>
      <c r="W68" s="235">
        <v>-36.249870000000001</v>
      </c>
      <c r="X68" s="235">
        <v>29.44069</v>
      </c>
      <c r="Y68" s="235">
        <v>-19.901810000000001</v>
      </c>
      <c r="Z68" s="235">
        <v>-31.828349999999997</v>
      </c>
      <c r="AA68" s="235">
        <v>11.789299999999999</v>
      </c>
      <c r="AB68" s="235">
        <v>-30.846720000000001</v>
      </c>
      <c r="AC68" s="235">
        <v>-8.8998899999999992</v>
      </c>
      <c r="AD68" s="235">
        <v>9.5273799999999991</v>
      </c>
      <c r="AE68" s="235">
        <v>-19.307759999999998</v>
      </c>
      <c r="AF68" s="235">
        <v>-30.348669999999998</v>
      </c>
      <c r="AG68" s="235">
        <v>-26.508807733899999</v>
      </c>
      <c r="AH68" s="235">
        <v>-1.0900497629900001</v>
      </c>
      <c r="AI68" s="252">
        <v>25.167849999999998</v>
      </c>
      <c r="AJ68" s="252">
        <v>1.52935</v>
      </c>
      <c r="AK68" s="252">
        <v>-32.185220000000001</v>
      </c>
      <c r="AL68" s="252">
        <v>57.311150000000005</v>
      </c>
      <c r="AM68" s="252">
        <v>105.00774</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45108</v>
      </c>
      <c r="B69" s="165"/>
      <c r="C69" s="165"/>
      <c r="D69" s="165">
        <v>26.584</v>
      </c>
      <c r="E69" s="235">
        <v>-35.322429999999997</v>
      </c>
      <c r="F69" s="235">
        <v>39.405790000000003</v>
      </c>
      <c r="G69" s="235">
        <v>23.42238</v>
      </c>
      <c r="H69" s="235">
        <v>96.542760000000001</v>
      </c>
      <c r="I69" s="235">
        <v>35.6126</v>
      </c>
      <c r="J69" s="235">
        <v>13.71062</v>
      </c>
      <c r="K69" s="235">
        <v>48.00206</v>
      </c>
      <c r="L69" s="235">
        <v>12.899649999999999</v>
      </c>
      <c r="M69" s="235">
        <v>42.796019999999999</v>
      </c>
      <c r="N69" s="235">
        <v>53.443339999999999</v>
      </c>
      <c r="O69" s="235">
        <v>63.461959999999998</v>
      </c>
      <c r="P69" s="235">
        <v>37.508879999999998</v>
      </c>
      <c r="Q69" s="235">
        <v>99.043570000000003</v>
      </c>
      <c r="R69" s="235">
        <v>88.672629999999998</v>
      </c>
      <c r="S69" s="235">
        <v>-25.77383</v>
      </c>
      <c r="T69" s="235">
        <v>-17.768049999999999</v>
      </c>
      <c r="U69" s="235">
        <v>9.0451200000000007</v>
      </c>
      <c r="V69" s="235">
        <v>4.4313400000000005</v>
      </c>
      <c r="W69" s="235">
        <v>-10.74291</v>
      </c>
      <c r="X69" s="235">
        <v>43.382390000000001</v>
      </c>
      <c r="Y69" s="235">
        <v>2.6934</v>
      </c>
      <c r="Z69" s="235">
        <v>6.9795299999999996</v>
      </c>
      <c r="AA69" s="235">
        <v>12.06123</v>
      </c>
      <c r="AB69" s="235">
        <v>-15.872639999999999</v>
      </c>
      <c r="AC69" s="235">
        <v>-22.844999999999999</v>
      </c>
      <c r="AD69" s="235">
        <v>-1.88401</v>
      </c>
      <c r="AE69" s="235">
        <v>36.223750000000003</v>
      </c>
      <c r="AF69" s="235">
        <v>36.605800000000002</v>
      </c>
      <c r="AG69" s="235">
        <v>9.9726122637600003</v>
      </c>
      <c r="AH69" s="235">
        <v>41.335642502100001</v>
      </c>
      <c r="AI69" s="252">
        <v>11.734999999999999</v>
      </c>
      <c r="AJ69" s="252">
        <v>32.128329999999998</v>
      </c>
      <c r="AK69" s="252">
        <v>158.17092000000002</v>
      </c>
      <c r="AL69" s="252">
        <v>262.53990000000005</v>
      </c>
      <c r="AM69" s="252">
        <v>81.421300000000002</v>
      </c>
      <c r="AN69" s="211"/>
      <c r="AO69" s="211"/>
      <c r="AP69" s="211"/>
      <c r="AQ69" s="211"/>
      <c r="AR69" s="211"/>
      <c r="AS69" s="211"/>
      <c r="AT69" s="211"/>
      <c r="AU69" s="211"/>
      <c r="AV69" s="211"/>
      <c r="AW69" s="211"/>
      <c r="AX69" s="211"/>
      <c r="AY69" s="211"/>
      <c r="ALQ69" s="216" t="e">
        <v>#N/A</v>
      </c>
    </row>
    <row r="70" spans="1:1005" ht="15" x14ac:dyDescent="0.25">
      <c r="A70" s="191">
        <f>YampaRiverInflow.TotalOutflow!A70</f>
        <v>45139</v>
      </c>
      <c r="B70" s="165"/>
      <c r="C70" s="165"/>
      <c r="D70" s="165">
        <v>60.262</v>
      </c>
      <c r="E70" s="235">
        <v>46.136160000000004</v>
      </c>
      <c r="F70" s="235">
        <v>94.141289999999998</v>
      </c>
      <c r="G70" s="235">
        <v>61.317279999999997</v>
      </c>
      <c r="H70" s="235">
        <v>51.554010000000005</v>
      </c>
      <c r="I70" s="235">
        <v>54.427169999999997</v>
      </c>
      <c r="J70" s="235">
        <v>72.45487</v>
      </c>
      <c r="K70" s="235">
        <v>76.213669999999993</v>
      </c>
      <c r="L70" s="235">
        <v>107.66023</v>
      </c>
      <c r="M70" s="235">
        <v>64.802050000000008</v>
      </c>
      <c r="N70" s="235">
        <v>53.773890000000002</v>
      </c>
      <c r="O70" s="235">
        <v>30.419229999999999</v>
      </c>
      <c r="P70" s="235">
        <v>94.822090000000003</v>
      </c>
      <c r="Q70" s="235">
        <v>77.14124000000001</v>
      </c>
      <c r="R70" s="235">
        <v>68.891899999999993</v>
      </c>
      <c r="S70" s="235">
        <v>33.717379999999999</v>
      </c>
      <c r="T70" s="235">
        <v>44.532220000000002</v>
      </c>
      <c r="U70" s="235">
        <v>13.90619</v>
      </c>
      <c r="V70" s="235">
        <v>54.216480000000004</v>
      </c>
      <c r="W70" s="235">
        <v>23.40906</v>
      </c>
      <c r="X70" s="235">
        <v>60.842120000000001</v>
      </c>
      <c r="Y70" s="235">
        <v>21.98293</v>
      </c>
      <c r="Z70" s="235">
        <v>32.023200000000003</v>
      </c>
      <c r="AA70" s="235">
        <v>31.677869999999999</v>
      </c>
      <c r="AB70" s="235">
        <v>9.2766599999999997</v>
      </c>
      <c r="AC70" s="235">
        <v>11.504790000000002</v>
      </c>
      <c r="AD70" s="235">
        <v>11.760950000000001</v>
      </c>
      <c r="AE70" s="235">
        <v>90.052089999999993</v>
      </c>
      <c r="AF70" s="235">
        <v>51.2928</v>
      </c>
      <c r="AG70" s="235">
        <v>54.515020748700003</v>
      </c>
      <c r="AH70" s="235">
        <v>45.992416280099995</v>
      </c>
      <c r="AI70" s="252">
        <v>113.31216000000001</v>
      </c>
      <c r="AJ70" s="252">
        <v>58.910589999999999</v>
      </c>
      <c r="AK70" s="252">
        <v>171.29213000000001</v>
      </c>
      <c r="AL70" s="252">
        <v>182.59195000000003</v>
      </c>
      <c r="AM70" s="252">
        <v>28.019849999999998</v>
      </c>
      <c r="AN70" s="211"/>
      <c r="AO70" s="211"/>
      <c r="AP70" s="211"/>
      <c r="AQ70" s="211"/>
      <c r="AR70" s="211"/>
      <c r="AS70" s="211"/>
      <c r="AT70" s="211"/>
      <c r="AU70" s="211"/>
      <c r="AV70" s="211"/>
      <c r="AW70" s="211"/>
      <c r="AX70" s="211"/>
      <c r="AY70" s="211"/>
      <c r="ALQ70" s="216" t="e">
        <v>#N/A</v>
      </c>
    </row>
    <row r="71" spans="1:1005" ht="15" x14ac:dyDescent="0.25">
      <c r="A71" s="191">
        <f>YampaRiverInflow.TotalOutflow!A71</f>
        <v>45170</v>
      </c>
      <c r="B71" s="165"/>
      <c r="C71" s="165"/>
      <c r="D71" s="165">
        <v>55.942999999999998</v>
      </c>
      <c r="E71" s="235">
        <v>17.348050000000001</v>
      </c>
      <c r="F71" s="235">
        <v>43.772309999999997</v>
      </c>
      <c r="G71" s="235">
        <v>39.100610000000003</v>
      </c>
      <c r="H71" s="235">
        <v>62.444489999999995</v>
      </c>
      <c r="I71" s="235">
        <v>124.28808000000001</v>
      </c>
      <c r="J71" s="235">
        <v>67.649360000000001</v>
      </c>
      <c r="K71" s="235">
        <v>67.785300000000007</v>
      </c>
      <c r="L71" s="235">
        <v>74.83189999999999</v>
      </c>
      <c r="M71" s="235">
        <v>61.184800000000003</v>
      </c>
      <c r="N71" s="235">
        <v>46.867730000000002</v>
      </c>
      <c r="O71" s="235">
        <v>22.818619999999999</v>
      </c>
      <c r="P71" s="235">
        <v>39.617239999999995</v>
      </c>
      <c r="Q71" s="235">
        <v>104.36126</v>
      </c>
      <c r="R71" s="235">
        <v>63.671099999999996</v>
      </c>
      <c r="S71" s="235">
        <v>1.88703</v>
      </c>
      <c r="T71" s="235">
        <v>29.906869999999998</v>
      </c>
      <c r="U71" s="235">
        <v>57.420529999999999</v>
      </c>
      <c r="V71" s="235">
        <v>34.878569999999996</v>
      </c>
      <c r="W71" s="235">
        <v>32.965710000000001</v>
      </c>
      <c r="X71" s="235">
        <v>32.005290000000002</v>
      </c>
      <c r="Y71" s="235">
        <v>-4.0251799999999998</v>
      </c>
      <c r="Z71" s="235">
        <v>15.645370000000002</v>
      </c>
      <c r="AA71" s="235">
        <v>23.30585</v>
      </c>
      <c r="AB71" s="235">
        <v>11.30748</v>
      </c>
      <c r="AC71" s="235">
        <v>27.01078</v>
      </c>
      <c r="AD71" s="235">
        <v>13.919420000000001</v>
      </c>
      <c r="AE71" s="235">
        <v>51.943150000000003</v>
      </c>
      <c r="AF71" s="235">
        <v>69.930499999999995</v>
      </c>
      <c r="AG71" s="235">
        <v>85.735917535999988</v>
      </c>
      <c r="AH71" s="235">
        <v>20.360164945899999</v>
      </c>
      <c r="AI71" s="252">
        <v>61.583260000000003</v>
      </c>
      <c r="AJ71" s="252">
        <v>58.855499999999999</v>
      </c>
      <c r="AK71" s="252">
        <v>54.591169999999998</v>
      </c>
      <c r="AL71" s="252">
        <v>49.94079</v>
      </c>
      <c r="AM71" s="252">
        <v>47.284349999999996</v>
      </c>
      <c r="AN71" s="211"/>
      <c r="AO71" s="211"/>
      <c r="AP71" s="211"/>
      <c r="AQ71" s="211"/>
      <c r="AR71" s="211"/>
      <c r="AS71" s="211"/>
      <c r="AT71" s="211"/>
      <c r="AU71" s="211"/>
      <c r="AV71" s="211"/>
      <c r="AW71" s="211"/>
      <c r="AX71" s="211"/>
      <c r="AY71" s="211"/>
      <c r="ALQ71" s="216" t="e">
        <v>#N/A</v>
      </c>
    </row>
    <row r="72" spans="1:1005" ht="12.75" customHeight="1" x14ac:dyDescent="0.25">
      <c r="ALQ72" s="216" t="e">
        <v>#N/A</v>
      </c>
    </row>
    <row r="101" spans="4:4" ht="12.75" customHeight="1" x14ac:dyDescent="0.25">
      <c r="D101" s="216">
        <v>2.7040000000000002</v>
      </c>
    </row>
    <row r="102" spans="4:4" ht="12.75" customHeight="1" x14ac:dyDescent="0.25">
      <c r="D102" s="216">
        <v>6.24</v>
      </c>
    </row>
    <row r="103" spans="4:4" ht="12.75" customHeight="1" x14ac:dyDescent="0.25">
      <c r="D103" s="216">
        <v>-6.4189999999999996</v>
      </c>
    </row>
    <row r="104" spans="4:4" ht="12.75" customHeight="1" x14ac:dyDescent="0.25">
      <c r="D104" s="216">
        <v>-21.591000000000001</v>
      </c>
    </row>
    <row r="105" spans="4:4" ht="12.75" customHeight="1" x14ac:dyDescent="0.25">
      <c r="D105" s="216">
        <v>26.584</v>
      </c>
    </row>
    <row r="106" spans="4:4" ht="12.75" customHeight="1" x14ac:dyDescent="0.25">
      <c r="D106" s="216">
        <v>60.262</v>
      </c>
    </row>
    <row r="107" spans="4:4" ht="12.75" customHeight="1" x14ac:dyDescent="0.25">
      <c r="D107" s="216">
        <v>55.942999999999998</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107"/>
  <sheetViews>
    <sheetView topLeftCell="A22"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43132</v>
      </c>
      <c r="B4" s="165"/>
      <c r="C4" s="165"/>
      <c r="D4" s="165">
        <v>2.35</v>
      </c>
      <c r="E4" s="235">
        <f ca="1">INDEX(INDIRECT("AboveLeesFerryLocal_"&amp;E$2+YEAR($A4)-YEAR($A$4)),MONTH($A4))</f>
        <v>11.420924000000001</v>
      </c>
      <c r="F4" s="235">
        <f t="shared" ref="F4:AI12" ca="1" si="0">INDEX(INDIRECT("AboveLeesFerryLocal_"&amp;F$2+YEAR($A4)-YEAR($A$4)),MONTH($A4))</f>
        <v>22.01473</v>
      </c>
      <c r="G4" s="235">
        <f t="shared" ca="1" si="0"/>
        <v>19.386094</v>
      </c>
      <c r="H4" s="235">
        <f t="shared" ca="1" si="0"/>
        <v>18.080170000000003</v>
      </c>
      <c r="I4" s="235">
        <f t="shared" ca="1" si="0"/>
        <v>21.570738000000002</v>
      </c>
      <c r="J4" s="235">
        <f t="shared" ca="1" si="0"/>
        <v>24.478035999999999</v>
      </c>
      <c r="K4" s="235">
        <f t="shared" ca="1" si="0"/>
        <v>22.606304000000005</v>
      </c>
      <c r="L4" s="235">
        <f t="shared" ca="1" si="0"/>
        <v>20.049504000000002</v>
      </c>
      <c r="M4" s="235">
        <f t="shared" ca="1" si="0"/>
        <v>20.566192000000004</v>
      </c>
      <c r="N4" s="235">
        <f t="shared" ca="1" si="0"/>
        <v>7.6632420000000003</v>
      </c>
      <c r="O4" s="235">
        <f t="shared" ca="1" si="0"/>
        <v>19.546256</v>
      </c>
      <c r="P4" s="235">
        <f t="shared" ca="1" si="0"/>
        <v>27.797172</v>
      </c>
      <c r="Q4" s="235">
        <f t="shared" ca="1" si="0"/>
        <v>76.617378000000016</v>
      </c>
      <c r="R4" s="235">
        <f t="shared" ca="1" si="0"/>
        <v>14.917342000000003</v>
      </c>
      <c r="S4" s="235">
        <f t="shared" ca="1" si="0"/>
        <v>33.866841999999998</v>
      </c>
      <c r="T4" s="235">
        <f t="shared" ca="1" si="0"/>
        <v>10.731888000000001</v>
      </c>
      <c r="U4" s="235">
        <f t="shared" ca="1" si="0"/>
        <v>-2.5262600000000002</v>
      </c>
      <c r="V4" s="235">
        <f t="shared" ca="1" si="0"/>
        <v>-10.192350000000001</v>
      </c>
      <c r="W4" s="235">
        <f t="shared" ca="1" si="0"/>
        <v>6.2821099999999994</v>
      </c>
      <c r="X4" s="235">
        <f t="shared" ca="1" si="0"/>
        <v>3.13246</v>
      </c>
      <c r="Y4" s="235">
        <f t="shared" ca="1" si="0"/>
        <v>4.1601400000000002</v>
      </c>
      <c r="Z4" s="235">
        <f t="shared" ca="1" si="0"/>
        <v>2.8380700000000001</v>
      </c>
      <c r="AA4" s="235">
        <f t="shared" ca="1" si="0"/>
        <v>9.7490100000000002</v>
      </c>
      <c r="AB4" s="235">
        <f t="shared" ca="1" si="0"/>
        <v>16.001570000000001</v>
      </c>
      <c r="AC4" s="235">
        <f t="shared" ca="1" si="0"/>
        <v>9.5720700000000001</v>
      </c>
      <c r="AD4" s="235">
        <f t="shared" ca="1" si="0"/>
        <v>21.740169999999999</v>
      </c>
      <c r="AE4" s="235">
        <f t="shared" ca="1" si="0"/>
        <v>14.98456</v>
      </c>
      <c r="AF4" s="235">
        <f t="shared" ca="1" si="0"/>
        <v>10.01197</v>
      </c>
      <c r="AG4" s="235">
        <f t="shared" ca="1" si="0"/>
        <v>10.48507</v>
      </c>
      <c r="AH4" s="235">
        <f t="shared" ca="1" si="0"/>
        <v>13.671299999999999</v>
      </c>
      <c r="AI4" s="235">
        <f t="shared" ca="1" si="0"/>
        <v>11.7835</v>
      </c>
      <c r="AJ4" s="235">
        <f t="shared" ref="AJ4:AM19" ca="1" si="1">INDEX(INDIRECT("AboveLeesFerryLocal_"&amp;AJ$2+YEAR($A4)-YEAR($A$4)),MONTH($A4))</f>
        <v>1.58589</v>
      </c>
      <c r="AK4" s="235">
        <f t="shared" ca="1" si="1"/>
        <v>-4.5615100000000002</v>
      </c>
      <c r="AL4" s="235">
        <f t="shared" ca="1" si="1"/>
        <v>4.3773033031399997</v>
      </c>
      <c r="AM4" s="235">
        <f t="shared" ca="1" si="1"/>
        <v>6.3041165275999997</v>
      </c>
      <c r="AN4" s="211"/>
      <c r="AO4" s="211"/>
      <c r="AP4" s="211"/>
      <c r="AQ4" s="211"/>
      <c r="AR4" s="211"/>
      <c r="AS4" s="211"/>
      <c r="AT4" s="211"/>
      <c r="AU4" s="211"/>
      <c r="AV4" s="211"/>
      <c r="AW4" s="211"/>
      <c r="AX4" s="211"/>
      <c r="AY4" s="211"/>
    </row>
    <row r="5" spans="1:54" ht="15" x14ac:dyDescent="0.25">
      <c r="A5" s="191">
        <f>YampaRiverInflow.TotalOutflow!A5</f>
        <v>43160</v>
      </c>
      <c r="B5" s="165"/>
      <c r="C5" s="165"/>
      <c r="D5" s="165">
        <v>5.05</v>
      </c>
      <c r="E5" s="235">
        <v>13.23695</v>
      </c>
      <c r="F5" s="235">
        <v>24.268612000000001</v>
      </c>
      <c r="G5" s="235">
        <v>48.256724000000006</v>
      </c>
      <c r="H5" s="235">
        <v>19.746093999999999</v>
      </c>
      <c r="I5" s="235">
        <v>35.103420000000007</v>
      </c>
      <c r="J5" s="235">
        <v>21.701271999999999</v>
      </c>
      <c r="K5" s="235">
        <v>7.1830860000000003</v>
      </c>
      <c r="L5" s="235">
        <v>10.043988000000001</v>
      </c>
      <c r="M5" s="235">
        <v>4.5826419999999999</v>
      </c>
      <c r="N5" s="235">
        <v>9.10426</v>
      </c>
      <c r="O5" s="235">
        <v>26.727903999999999</v>
      </c>
      <c r="P5" s="235">
        <v>40.118170000000006</v>
      </c>
      <c r="Q5" s="235">
        <v>66.972800000000007</v>
      </c>
      <c r="R5" s="235">
        <v>17.273148000000003</v>
      </c>
      <c r="S5" s="235">
        <v>62.610502000000011</v>
      </c>
      <c r="T5" s="235">
        <v>-10.463220000000002</v>
      </c>
      <c r="U5" s="235">
        <v>-5.3588699999999996</v>
      </c>
      <c r="V5" s="235">
        <v>-15.49112</v>
      </c>
      <c r="W5" s="235">
        <v>36.322969999999998</v>
      </c>
      <c r="X5" s="235">
        <v>9.210090000000001</v>
      </c>
      <c r="Y5" s="235">
        <v>5.7764899999999999</v>
      </c>
      <c r="Z5" s="235">
        <v>9.2872199999999996</v>
      </c>
      <c r="AA5" s="235">
        <v>8.1139899999999994</v>
      </c>
      <c r="AB5" s="235">
        <v>9.8301200000000009</v>
      </c>
      <c r="AC5" s="235">
        <v>14.49926</v>
      </c>
      <c r="AD5" s="235">
        <v>12.03308</v>
      </c>
      <c r="AE5" s="235">
        <v>4.5342399999999996</v>
      </c>
      <c r="AF5" s="235">
        <v>19.332849999999997</v>
      </c>
      <c r="AG5" s="235">
        <v>6.37479</v>
      </c>
      <c r="AH5" s="235">
        <v>9.2942099999999996</v>
      </c>
      <c r="AI5" s="252">
        <v>12.6425</v>
      </c>
      <c r="AJ5" s="252">
        <v>6.9361999999999995</v>
      </c>
      <c r="AK5" s="252">
        <v>-7.20953</v>
      </c>
      <c r="AL5" s="252">
        <v>6.0787702509799999</v>
      </c>
      <c r="AM5" s="252">
        <v>6.5442801642999999</v>
      </c>
      <c r="AN5" s="211"/>
      <c r="AO5" s="211"/>
      <c r="AP5" s="211"/>
      <c r="AQ5" s="211"/>
      <c r="AR5" s="211"/>
      <c r="AS5" s="211"/>
      <c r="AT5" s="211"/>
      <c r="AU5" s="211"/>
      <c r="AV5" s="211"/>
      <c r="AW5" s="211"/>
      <c r="AX5" s="211"/>
      <c r="AY5" s="211"/>
    </row>
    <row r="6" spans="1:54" ht="15" x14ac:dyDescent="0.25">
      <c r="A6" s="191">
        <f>YampaRiverInflow.TotalOutflow!A6</f>
        <v>43191</v>
      </c>
      <c r="B6" s="165"/>
      <c r="C6" s="165"/>
      <c r="D6" s="165">
        <v>7.87</v>
      </c>
      <c r="E6" s="235">
        <v>7.0186580000000003</v>
      </c>
      <c r="F6" s="235">
        <v>14.715734000000001</v>
      </c>
      <c r="G6" s="235">
        <v>24.234504000000001</v>
      </c>
      <c r="H6" s="235">
        <v>24.849282000000002</v>
      </c>
      <c r="I6" s="235">
        <v>28.551597999999998</v>
      </c>
      <c r="J6" s="235">
        <v>23.343438000000003</v>
      </c>
      <c r="K6" s="235">
        <v>20.623002</v>
      </c>
      <c r="L6" s="235">
        <v>25.851988000000002</v>
      </c>
      <c r="M6" s="235">
        <v>12.903330000000002</v>
      </c>
      <c r="N6" s="235">
        <v>4.1301540000000001</v>
      </c>
      <c r="O6" s="235">
        <v>18.282956000000002</v>
      </c>
      <c r="P6" s="235">
        <v>29.463320000000003</v>
      </c>
      <c r="Q6" s="235">
        <v>41.182446000000006</v>
      </c>
      <c r="R6" s="235">
        <v>7.3053060000000007</v>
      </c>
      <c r="S6" s="235">
        <v>14.457518</v>
      </c>
      <c r="T6" s="235">
        <v>23.573840000000001</v>
      </c>
      <c r="U6" s="235">
        <v>6.8406400000000005</v>
      </c>
      <c r="V6" s="235">
        <v>-2.2138499999999999</v>
      </c>
      <c r="W6" s="235">
        <v>19.547470000000001</v>
      </c>
      <c r="X6" s="235">
        <v>11.52768</v>
      </c>
      <c r="Y6" s="235">
        <v>17.343669999999999</v>
      </c>
      <c r="Z6" s="235">
        <v>13.49269</v>
      </c>
      <c r="AA6" s="235">
        <v>4.6643299999999996</v>
      </c>
      <c r="AB6" s="235">
        <v>2.3306399999999998</v>
      </c>
      <c r="AC6" s="235">
        <v>9.179590000000001</v>
      </c>
      <c r="AD6" s="235">
        <v>14.534559999999999</v>
      </c>
      <c r="AE6" s="235">
        <v>4.0880400000000003</v>
      </c>
      <c r="AF6" s="235">
        <v>13.018870000000001</v>
      </c>
      <c r="AG6" s="235">
        <v>7.4774700000000003</v>
      </c>
      <c r="AH6" s="235">
        <v>12.525</v>
      </c>
      <c r="AI6" s="252">
        <v>22.5366</v>
      </c>
      <c r="AJ6" s="252">
        <v>5.4335800000000001</v>
      </c>
      <c r="AK6" s="252">
        <v>-1.42597</v>
      </c>
      <c r="AL6" s="252">
        <v>9.8916652885999987</v>
      </c>
      <c r="AM6" s="252">
        <v>9.7270710717399993</v>
      </c>
      <c r="AN6" s="211"/>
      <c r="AO6" s="211"/>
      <c r="AP6" s="211"/>
      <c r="AQ6" s="211"/>
      <c r="AR6" s="211"/>
      <c r="AS6" s="211"/>
      <c r="AT6" s="211"/>
      <c r="AU6" s="211"/>
      <c r="AV6" s="211"/>
      <c r="AW6" s="211"/>
      <c r="AX6" s="211"/>
      <c r="AY6" s="211"/>
    </row>
    <row r="7" spans="1:54" ht="15" x14ac:dyDescent="0.25">
      <c r="A7" s="191">
        <f>YampaRiverInflow.TotalOutflow!A7</f>
        <v>43221</v>
      </c>
      <c r="B7" s="165"/>
      <c r="C7" s="165"/>
      <c r="D7" s="165">
        <v>5.97</v>
      </c>
      <c r="E7" s="235">
        <v>8.1567039999999995</v>
      </c>
      <c r="F7" s="235">
        <v>18.447317999999999</v>
      </c>
      <c r="G7" s="235">
        <v>41.574200000000005</v>
      </c>
      <c r="H7" s="235">
        <v>8.2423100000000016</v>
      </c>
      <c r="I7" s="235">
        <v>-0.94377600000000006</v>
      </c>
      <c r="J7" s="235">
        <v>-16.180436</v>
      </c>
      <c r="K7" s="235">
        <v>10.488404000000001</v>
      </c>
      <c r="L7" s="235">
        <v>15.254056</v>
      </c>
      <c r="M7" s="235">
        <v>-6.721960000000001</v>
      </c>
      <c r="N7" s="235">
        <v>-3.2702260000000001</v>
      </c>
      <c r="O7" s="235">
        <v>9.1846580000000007</v>
      </c>
      <c r="P7" s="235">
        <v>17.554766000000001</v>
      </c>
      <c r="Q7" s="235">
        <v>30.019752000000004</v>
      </c>
      <c r="R7" s="235">
        <v>9.2131399999999992</v>
      </c>
      <c r="S7" s="235">
        <v>29.214484000000002</v>
      </c>
      <c r="T7" s="235">
        <v>5.437558000000001</v>
      </c>
      <c r="U7" s="235">
        <v>8.0619300000000003</v>
      </c>
      <c r="V7" s="235">
        <v>-4.66012</v>
      </c>
      <c r="W7" s="235">
        <v>9.683209999999999</v>
      </c>
      <c r="X7" s="235">
        <v>23.337949999999999</v>
      </c>
      <c r="Y7" s="235">
        <v>11.09249</v>
      </c>
      <c r="Z7" s="235">
        <v>14.89179</v>
      </c>
      <c r="AA7" s="235">
        <v>9.6852700000000009</v>
      </c>
      <c r="AB7" s="235">
        <v>5.5847100000000003</v>
      </c>
      <c r="AC7" s="235">
        <v>4.1686000000000005</v>
      </c>
      <c r="AD7" s="235">
        <v>14.016170000000001</v>
      </c>
      <c r="AE7" s="235">
        <v>5.02379</v>
      </c>
      <c r="AF7" s="235">
        <v>16.882990000000003</v>
      </c>
      <c r="AG7" s="235">
        <v>3.9549799999999999</v>
      </c>
      <c r="AH7" s="235">
        <v>10.53945</v>
      </c>
      <c r="AI7" s="252">
        <v>19.5229</v>
      </c>
      <c r="AJ7" s="252">
        <v>4.9809799999999997</v>
      </c>
      <c r="AK7" s="252">
        <v>1.2309300000000001</v>
      </c>
      <c r="AL7" s="252">
        <v>4.9848289250300004</v>
      </c>
      <c r="AM7" s="252">
        <v>9.396245455739999</v>
      </c>
      <c r="AN7" s="211"/>
      <c r="AO7" s="211"/>
      <c r="AP7" s="211"/>
      <c r="AQ7" s="211"/>
      <c r="AR7" s="211"/>
      <c r="AS7" s="211"/>
      <c r="AT7" s="211"/>
      <c r="AU7" s="211"/>
      <c r="AV7" s="211"/>
      <c r="AW7" s="211"/>
      <c r="AX7" s="211"/>
      <c r="AY7" s="211"/>
    </row>
    <row r="8" spans="1:54" ht="15" x14ac:dyDescent="0.25">
      <c r="A8" s="191">
        <f>YampaRiverInflow.TotalOutflow!A8</f>
        <v>43252</v>
      </c>
      <c r="B8" s="165"/>
      <c r="C8" s="165"/>
      <c r="D8" s="165">
        <v>5.77</v>
      </c>
      <c r="E8" s="235">
        <v>3.633238</v>
      </c>
      <c r="F8" s="235">
        <v>2.8407460000000002</v>
      </c>
      <c r="G8" s="235">
        <v>-4.0965480000000003</v>
      </c>
      <c r="H8" s="235">
        <v>7.6460300000000005</v>
      </c>
      <c r="I8" s="235">
        <v>19.771796000000002</v>
      </c>
      <c r="J8" s="235">
        <v>13.807872000000001</v>
      </c>
      <c r="K8" s="235">
        <v>13.991372000000002</v>
      </c>
      <c r="L8" s="235">
        <v>2.7903960000000003</v>
      </c>
      <c r="M8" s="235">
        <v>1.7769000000000001</v>
      </c>
      <c r="N8" s="235">
        <v>9.8541160000000012</v>
      </c>
      <c r="O8" s="235">
        <v>19.475346000000002</v>
      </c>
      <c r="P8" s="235">
        <v>1.10209</v>
      </c>
      <c r="Q8" s="235">
        <v>4.6148199999999999</v>
      </c>
      <c r="R8" s="235">
        <v>-1.086592</v>
      </c>
      <c r="S8" s="235">
        <v>16.840010000000003</v>
      </c>
      <c r="T8" s="235">
        <v>1.326284</v>
      </c>
      <c r="U8" s="235">
        <v>-0.79383999999999999</v>
      </c>
      <c r="V8" s="235">
        <v>-23.251810000000003</v>
      </c>
      <c r="W8" s="235">
        <v>12.69872</v>
      </c>
      <c r="X8" s="235">
        <v>19.039000000000001</v>
      </c>
      <c r="Y8" s="235">
        <v>6.8687700000000005</v>
      </c>
      <c r="Z8" s="235">
        <v>14.246139999999999</v>
      </c>
      <c r="AA8" s="235">
        <v>18.845080000000003</v>
      </c>
      <c r="AB8" s="235">
        <v>7.4909099999999995</v>
      </c>
      <c r="AC8" s="235">
        <v>13.8124</v>
      </c>
      <c r="AD8" s="235">
        <v>24.775919999999999</v>
      </c>
      <c r="AE8" s="235">
        <v>9.7531100000000013</v>
      </c>
      <c r="AF8" s="235">
        <v>18.740459999999999</v>
      </c>
      <c r="AG8" s="235">
        <v>5.9942099999999998</v>
      </c>
      <c r="AH8" s="235">
        <v>10.93661</v>
      </c>
      <c r="AI8" s="252">
        <v>14.07673</v>
      </c>
      <c r="AJ8" s="252">
        <v>3.5599699999999999</v>
      </c>
      <c r="AK8" s="252">
        <v>6.4226899999999993</v>
      </c>
      <c r="AL8" s="252">
        <v>10.5932776866</v>
      </c>
      <c r="AM8" s="252">
        <v>1.32194380099</v>
      </c>
      <c r="AN8" s="211"/>
      <c r="AO8" s="211"/>
      <c r="AP8" s="211"/>
      <c r="AQ8" s="211"/>
      <c r="AR8" s="211"/>
      <c r="AS8" s="211"/>
      <c r="AT8" s="211"/>
      <c r="AU8" s="211"/>
      <c r="AV8" s="211"/>
      <c r="AW8" s="211"/>
      <c r="AX8" s="211"/>
      <c r="AY8" s="211"/>
    </row>
    <row r="9" spans="1:54" ht="15" x14ac:dyDescent="0.25">
      <c r="A9" s="191">
        <f>YampaRiverInflow.TotalOutflow!A9</f>
        <v>43282</v>
      </c>
      <c r="B9" s="165"/>
      <c r="C9" s="165"/>
      <c r="D9" s="165">
        <v>15.22</v>
      </c>
      <c r="E9" s="235">
        <v>1.747992</v>
      </c>
      <c r="F9" s="235">
        <v>12.233666000000001</v>
      </c>
      <c r="G9" s="235">
        <v>40.837490000000003</v>
      </c>
      <c r="H9" s="235">
        <v>46.478228000000001</v>
      </c>
      <c r="I9" s="235">
        <v>13.864426000000002</v>
      </c>
      <c r="J9" s="235">
        <v>-9.1669640000000001</v>
      </c>
      <c r="K9" s="235">
        <v>15.815042000000002</v>
      </c>
      <c r="L9" s="235">
        <v>8.4649699999999992</v>
      </c>
      <c r="M9" s="235">
        <v>24.215660000000003</v>
      </c>
      <c r="N9" s="235">
        <v>8.3205360000000006</v>
      </c>
      <c r="O9" s="235">
        <v>3.3371660000000007</v>
      </c>
      <c r="P9" s="235">
        <v>15.630164000000002</v>
      </c>
      <c r="Q9" s="235">
        <v>1.9055500000000001</v>
      </c>
      <c r="R9" s="235">
        <v>8.3211859999999991</v>
      </c>
      <c r="S9" s="235">
        <v>21.002715999999999</v>
      </c>
      <c r="T9" s="235">
        <v>17.809748000000003</v>
      </c>
      <c r="U9" s="235">
        <v>11.63293</v>
      </c>
      <c r="V9" s="235">
        <v>-12.476629999999998</v>
      </c>
      <c r="W9" s="235">
        <v>23.625509999999998</v>
      </c>
      <c r="X9" s="235">
        <v>20.54889</v>
      </c>
      <c r="Y9" s="235">
        <v>8.319090000000001</v>
      </c>
      <c r="Z9" s="235">
        <v>20.105460000000001</v>
      </c>
      <c r="AA9" s="235">
        <v>19.50067</v>
      </c>
      <c r="AB9" s="235">
        <v>8.3446700000000007</v>
      </c>
      <c r="AC9" s="235">
        <v>18.455950000000001</v>
      </c>
      <c r="AD9" s="235">
        <v>31.79073</v>
      </c>
      <c r="AE9" s="235">
        <v>14.55987</v>
      </c>
      <c r="AF9" s="235">
        <v>21.886839999999999</v>
      </c>
      <c r="AG9" s="235">
        <v>25.583909999999999</v>
      </c>
      <c r="AH9" s="235">
        <v>21.074020000000001</v>
      </c>
      <c r="AI9" s="252">
        <v>18.544400000000003</v>
      </c>
      <c r="AJ9" s="252">
        <v>6.6031899999999997</v>
      </c>
      <c r="AK9" s="252">
        <v>14.91146</v>
      </c>
      <c r="AL9" s="252">
        <v>14.383509092599999</v>
      </c>
      <c r="AM9" s="252">
        <v>27.613380167700001</v>
      </c>
      <c r="AN9" s="211"/>
      <c r="AO9" s="211"/>
      <c r="AP9" s="211"/>
      <c r="AQ9" s="211"/>
      <c r="AR9" s="211"/>
      <c r="AS9" s="211"/>
      <c r="AT9" s="211"/>
      <c r="AU9" s="211"/>
      <c r="AV9" s="211"/>
      <c r="AW9" s="211"/>
      <c r="AX9" s="211"/>
      <c r="AY9" s="211"/>
    </row>
    <row r="10" spans="1:54" ht="15" x14ac:dyDescent="0.25">
      <c r="A10" s="191">
        <f>YampaRiverInflow.TotalOutflow!A10</f>
        <v>43313</v>
      </c>
      <c r="B10" s="165"/>
      <c r="C10" s="165"/>
      <c r="D10" s="165">
        <v>13.96</v>
      </c>
      <c r="E10" s="235">
        <v>23.217804000000005</v>
      </c>
      <c r="F10" s="235">
        <v>21.390052000000001</v>
      </c>
      <c r="G10" s="235">
        <v>33.227021999999998</v>
      </c>
      <c r="H10" s="235">
        <v>46.634092000000003</v>
      </c>
      <c r="I10" s="235">
        <v>0.76430000000000009</v>
      </c>
      <c r="J10" s="235">
        <v>14.463595999999999</v>
      </c>
      <c r="K10" s="235">
        <v>32.157184000000008</v>
      </c>
      <c r="L10" s="235">
        <v>18.745439999999999</v>
      </c>
      <c r="M10" s="235">
        <v>18.415265999999999</v>
      </c>
      <c r="N10" s="235">
        <v>16.546260000000004</v>
      </c>
      <c r="O10" s="235">
        <v>21.988494000000003</v>
      </c>
      <c r="P10" s="235">
        <v>28.928684000000004</v>
      </c>
      <c r="Q10" s="235">
        <v>19.984940000000002</v>
      </c>
      <c r="R10" s="235">
        <v>10.897600000000001</v>
      </c>
      <c r="S10" s="235">
        <v>20.870480000000001</v>
      </c>
      <c r="T10" s="235">
        <v>13.847151999999999</v>
      </c>
      <c r="U10" s="235">
        <v>9.7706299999999988</v>
      </c>
      <c r="V10" s="235">
        <v>7.4435000000000002</v>
      </c>
      <c r="W10" s="235">
        <v>20.504860000000001</v>
      </c>
      <c r="X10" s="235">
        <v>22.135639999999999</v>
      </c>
      <c r="Y10" s="235">
        <v>5.2130799999999997</v>
      </c>
      <c r="Z10" s="235">
        <v>14.802440000000001</v>
      </c>
      <c r="AA10" s="235">
        <v>21.94164</v>
      </c>
      <c r="AB10" s="235">
        <v>8.4181799999999996</v>
      </c>
      <c r="AC10" s="235">
        <v>21.659500000000001</v>
      </c>
      <c r="AD10" s="235">
        <v>35.8294</v>
      </c>
      <c r="AE10" s="235">
        <v>14.210139999999999</v>
      </c>
      <c r="AF10" s="235">
        <v>24.195160000000001</v>
      </c>
      <c r="AG10" s="235">
        <v>26.496269999999999</v>
      </c>
      <c r="AH10" s="235">
        <v>24.024999999999999</v>
      </c>
      <c r="AI10" s="252">
        <v>22.344560000000001</v>
      </c>
      <c r="AJ10" s="252">
        <v>9.8857900000000001</v>
      </c>
      <c r="AK10" s="252">
        <v>13.84548</v>
      </c>
      <c r="AL10" s="252">
        <v>16.9342231406</v>
      </c>
      <c r="AM10" s="252">
        <v>14.489780994299998</v>
      </c>
      <c r="AN10" s="211"/>
      <c r="AO10" s="211"/>
      <c r="AP10" s="211"/>
      <c r="AQ10" s="211"/>
      <c r="AR10" s="211"/>
      <c r="AS10" s="211"/>
      <c r="AT10" s="211"/>
      <c r="AU10" s="211"/>
      <c r="AV10" s="211"/>
      <c r="AW10" s="211"/>
      <c r="AX10" s="211"/>
      <c r="AY10" s="211"/>
    </row>
    <row r="11" spans="1:54" ht="15" x14ac:dyDescent="0.25">
      <c r="A11" s="191">
        <f>YampaRiverInflow.TotalOutflow!A11</f>
        <v>43344</v>
      </c>
      <c r="B11" s="165"/>
      <c r="C11" s="165"/>
      <c r="D11" s="165">
        <v>8.7100000000000009</v>
      </c>
      <c r="E11" s="235">
        <v>15.371198000000001</v>
      </c>
      <c r="F11" s="235">
        <v>22.553249999999998</v>
      </c>
      <c r="G11" s="235">
        <v>8.4984000000000002</v>
      </c>
      <c r="H11" s="235">
        <v>20.619562000000002</v>
      </c>
      <c r="I11" s="235">
        <v>12.313067999999999</v>
      </c>
      <c r="J11" s="235">
        <v>12.236552000000001</v>
      </c>
      <c r="K11" s="235">
        <v>13.633801999999999</v>
      </c>
      <c r="L11" s="235">
        <v>13.98475</v>
      </c>
      <c r="M11" s="235">
        <v>17.459476000000002</v>
      </c>
      <c r="N11" s="235">
        <v>36.845714000000001</v>
      </c>
      <c r="O11" s="235">
        <v>21.666070000000005</v>
      </c>
      <c r="P11" s="235">
        <v>26.497226000000001</v>
      </c>
      <c r="Q11" s="235">
        <v>15.862907999999999</v>
      </c>
      <c r="R11" s="235">
        <v>14.997952</v>
      </c>
      <c r="S11" s="235">
        <v>15.244622000000001</v>
      </c>
      <c r="T11" s="235">
        <v>10.894964</v>
      </c>
      <c r="U11" s="235">
        <v>-6.0112700000000006</v>
      </c>
      <c r="V11" s="235">
        <v>19.914009999999998</v>
      </c>
      <c r="W11" s="235">
        <v>13.555149999999999</v>
      </c>
      <c r="X11" s="235">
        <v>15.397549999999999</v>
      </c>
      <c r="Y11" s="235">
        <v>7.1036899999999994</v>
      </c>
      <c r="Z11" s="235">
        <v>8.6973899999999986</v>
      </c>
      <c r="AA11" s="235">
        <v>11.841569999999999</v>
      </c>
      <c r="AB11" s="235">
        <v>3.6388400000000001</v>
      </c>
      <c r="AC11" s="235">
        <v>18.084299999999999</v>
      </c>
      <c r="AD11" s="235">
        <v>24.926950000000001</v>
      </c>
      <c r="AE11" s="235">
        <v>13.032249999999999</v>
      </c>
      <c r="AF11" s="235">
        <v>14.707469999999999</v>
      </c>
      <c r="AG11" s="235">
        <v>15.101129999999999</v>
      </c>
      <c r="AH11" s="235">
        <v>9.3519199999999998</v>
      </c>
      <c r="AI11" s="252">
        <v>35.037589999999994</v>
      </c>
      <c r="AJ11" s="252">
        <v>-2.8570500000000001</v>
      </c>
      <c r="AK11" s="252">
        <v>6.7481800000000005</v>
      </c>
      <c r="AL11" s="252">
        <v>15.024452891200001</v>
      </c>
      <c r="AM11" s="252">
        <v>11.451161157</v>
      </c>
      <c r="AN11" s="211"/>
      <c r="AO11" s="211"/>
      <c r="AP11" s="211"/>
      <c r="AQ11" s="211"/>
      <c r="AR11" s="211"/>
      <c r="AS11" s="211"/>
      <c r="AT11" s="211"/>
      <c r="AU11" s="211"/>
      <c r="AV11" s="211"/>
      <c r="AW11" s="211"/>
      <c r="AX11" s="211"/>
      <c r="AY11" s="211"/>
    </row>
    <row r="12" spans="1:54" ht="15" x14ac:dyDescent="0.25">
      <c r="A12" s="191">
        <f>YampaRiverInflow.TotalOutflow!A12</f>
        <v>43374</v>
      </c>
      <c r="B12" s="165"/>
      <c r="C12" s="165"/>
      <c r="D12" s="165">
        <v>6.35</v>
      </c>
      <c r="E12" s="235">
        <v>11.385834000000001</v>
      </c>
      <c r="F12" s="235">
        <v>-0.71860800000000002</v>
      </c>
      <c r="G12" s="235">
        <v>25.419446000000001</v>
      </c>
      <c r="H12" s="235">
        <v>21.178598000000001</v>
      </c>
      <c r="I12" s="235">
        <v>15.493984000000001</v>
      </c>
      <c r="J12" s="235">
        <v>17.385394000000002</v>
      </c>
      <c r="K12" s="235">
        <v>15.188998000000002</v>
      </c>
      <c r="L12" s="235">
        <v>19.329960000000003</v>
      </c>
      <c r="M12" s="235">
        <v>13.292282000000002</v>
      </c>
      <c r="N12" s="235">
        <v>4.6153680000000001</v>
      </c>
      <c r="O12" s="235">
        <v>8.5067520000000005</v>
      </c>
      <c r="P12" s="235">
        <v>18.000779999999999</v>
      </c>
      <c r="Q12" s="235">
        <v>11.691694000000002</v>
      </c>
      <c r="R12" s="235">
        <v>11.765064000000001</v>
      </c>
      <c r="S12" s="235">
        <v>12.468330000000002</v>
      </c>
      <c r="T12" s="235">
        <v>6.5313160000000003</v>
      </c>
      <c r="U12" s="235">
        <v>-7.82599</v>
      </c>
      <c r="V12" s="235">
        <v>24.362849999999998</v>
      </c>
      <c r="W12" s="235">
        <v>10.95425</v>
      </c>
      <c r="X12" s="235">
        <v>11.723360000000001</v>
      </c>
      <c r="Y12" s="235">
        <v>4.6145899999999997</v>
      </c>
      <c r="Z12" s="235">
        <v>6.6953500000000004</v>
      </c>
      <c r="AA12" s="235">
        <v>9.5123700000000007</v>
      </c>
      <c r="AB12" s="235">
        <v>-0.49925999999999998</v>
      </c>
      <c r="AC12" s="235">
        <v>18.132660000000001</v>
      </c>
      <c r="AD12" s="235">
        <v>19.22006</v>
      </c>
      <c r="AE12" s="235">
        <v>10.97871</v>
      </c>
      <c r="AF12" s="235">
        <v>13.21185</v>
      </c>
      <c r="AG12" s="235">
        <v>14.04824</v>
      </c>
      <c r="AH12" s="235">
        <v>6.9533999999999994</v>
      </c>
      <c r="AI12" s="252">
        <v>23.35398</v>
      </c>
      <c r="AJ12" s="252">
        <v>-2.8584200000000002</v>
      </c>
      <c r="AK12" s="252">
        <v>2.3012199999999998</v>
      </c>
      <c r="AL12" s="252">
        <v>14.734685122999998</v>
      </c>
      <c r="AM12" s="252">
        <v>8.5052611573600014</v>
      </c>
      <c r="AN12" s="211"/>
      <c r="AO12" s="211"/>
      <c r="AP12" s="211"/>
      <c r="AQ12" s="211"/>
      <c r="AR12" s="211"/>
      <c r="AS12" s="211"/>
      <c r="AT12" s="211"/>
      <c r="AU12" s="211"/>
      <c r="AV12" s="211"/>
      <c r="AW12" s="211"/>
      <c r="AX12" s="211"/>
      <c r="AY12" s="211"/>
    </row>
    <row r="13" spans="1:54" ht="15" x14ac:dyDescent="0.25">
      <c r="A13" s="191">
        <f>YampaRiverInflow.TotalOutflow!A13</f>
        <v>43405</v>
      </c>
      <c r="B13" s="165"/>
      <c r="C13" s="165"/>
      <c r="D13" s="165">
        <v>3.54</v>
      </c>
      <c r="E13" s="235">
        <v>14.328964000000001</v>
      </c>
      <c r="F13" s="235">
        <v>10.843160000000001</v>
      </c>
      <c r="G13" s="235">
        <v>18.386371999999998</v>
      </c>
      <c r="H13" s="235">
        <v>19.311062000000003</v>
      </c>
      <c r="I13" s="235">
        <v>16.448476000000003</v>
      </c>
      <c r="J13" s="235">
        <v>11.181172</v>
      </c>
      <c r="K13" s="235">
        <v>25.764479999999999</v>
      </c>
      <c r="L13" s="235">
        <v>8.3348259999999996</v>
      </c>
      <c r="M13" s="235">
        <v>1.544602</v>
      </c>
      <c r="N13" s="235">
        <v>4.4751840000000005</v>
      </c>
      <c r="O13" s="235">
        <v>9.0973780000000009</v>
      </c>
      <c r="P13" s="235">
        <v>11.138052000000002</v>
      </c>
      <c r="Q13" s="235">
        <v>12.686196000000002</v>
      </c>
      <c r="R13" s="235">
        <v>3.2208140000000003</v>
      </c>
      <c r="S13" s="235">
        <v>16.414173999999999</v>
      </c>
      <c r="T13" s="235">
        <v>14.713260000000002</v>
      </c>
      <c r="U13" s="235">
        <v>-12.37326</v>
      </c>
      <c r="V13" s="235">
        <v>14.93168</v>
      </c>
      <c r="W13" s="235">
        <v>-5.1652700000000005</v>
      </c>
      <c r="X13" s="235">
        <v>10.395850000000001</v>
      </c>
      <c r="Y13" s="235">
        <v>4.0648400000000002</v>
      </c>
      <c r="Z13" s="235">
        <v>3.5380700000000003</v>
      </c>
      <c r="AA13" s="235">
        <v>7.5272700000000006</v>
      </c>
      <c r="AB13" s="235">
        <v>13.11669</v>
      </c>
      <c r="AC13" s="235">
        <v>15.47784</v>
      </c>
      <c r="AD13" s="235">
        <v>21.893450000000001</v>
      </c>
      <c r="AE13" s="235">
        <v>12.1463</v>
      </c>
      <c r="AF13" s="235">
        <v>8.651209999999999</v>
      </c>
      <c r="AG13" s="235">
        <v>9.7618099999999988</v>
      </c>
      <c r="AH13" s="235">
        <v>16.488720000000001</v>
      </c>
      <c r="AI13" s="252">
        <v>4.6226700000000003</v>
      </c>
      <c r="AJ13" s="252">
        <v>5.9796400000000007</v>
      </c>
      <c r="AK13" s="252">
        <v>-1.0023</v>
      </c>
      <c r="AL13" s="252">
        <v>2.8527603286000001</v>
      </c>
      <c r="AM13" s="252">
        <v>5.8921380145499995</v>
      </c>
      <c r="AN13" s="211"/>
      <c r="AO13" s="211"/>
      <c r="AP13" s="211"/>
      <c r="AQ13" s="211"/>
      <c r="AR13" s="211"/>
      <c r="AS13" s="211"/>
      <c r="AT13" s="211"/>
      <c r="AU13" s="211"/>
      <c r="AV13" s="211"/>
      <c r="AW13" s="211"/>
      <c r="AX13" s="211"/>
      <c r="AY13" s="211"/>
    </row>
    <row r="14" spans="1:54" ht="15" x14ac:dyDescent="0.25">
      <c r="A14" s="191">
        <f>YampaRiverInflow.TotalOutflow!A14</f>
        <v>43435</v>
      </c>
      <c r="B14" s="165"/>
      <c r="C14" s="165"/>
      <c r="D14" s="165">
        <v>5.81</v>
      </c>
      <c r="E14" s="235">
        <v>11.088239999999999</v>
      </c>
      <c r="F14" s="235">
        <v>24.479745999999999</v>
      </c>
      <c r="G14" s="235">
        <v>28.815221999999999</v>
      </c>
      <c r="H14" s="235">
        <v>25.261752000000001</v>
      </c>
      <c r="I14" s="235">
        <v>17.678011999999999</v>
      </c>
      <c r="J14" s="235">
        <v>14.243404000000002</v>
      </c>
      <c r="K14" s="235">
        <v>14.415404000000002</v>
      </c>
      <c r="L14" s="235">
        <v>12.408850000000001</v>
      </c>
      <c r="M14" s="235">
        <v>14.457278000000001</v>
      </c>
      <c r="N14" s="235">
        <v>8.5560460000000003</v>
      </c>
      <c r="O14" s="235">
        <v>16.481124000000001</v>
      </c>
      <c r="P14" s="235">
        <v>23.186820000000004</v>
      </c>
      <c r="Q14" s="235">
        <v>12.631855999999999</v>
      </c>
      <c r="R14" s="235">
        <v>18.82638</v>
      </c>
      <c r="S14" s="235">
        <v>16.553794000000003</v>
      </c>
      <c r="T14" s="235">
        <v>6.4272099999999996</v>
      </c>
      <c r="U14" s="235">
        <v>-16.238409999999998</v>
      </c>
      <c r="V14" s="235">
        <v>12.00187</v>
      </c>
      <c r="W14" s="235">
        <v>6.5915499999999998</v>
      </c>
      <c r="X14" s="235">
        <v>12.228569999999999</v>
      </c>
      <c r="Y14" s="235">
        <v>1.01868</v>
      </c>
      <c r="Z14" s="235">
        <v>6.6875100000000005</v>
      </c>
      <c r="AA14" s="235">
        <v>11.483219999999999</v>
      </c>
      <c r="AB14" s="235">
        <v>-2.7016499999999999</v>
      </c>
      <c r="AC14" s="235">
        <v>25.948370000000001</v>
      </c>
      <c r="AD14" s="235">
        <v>22.778939999999999</v>
      </c>
      <c r="AE14" s="235">
        <v>11.792920000000001</v>
      </c>
      <c r="AF14" s="235">
        <v>17.610810000000001</v>
      </c>
      <c r="AG14" s="235">
        <v>24.307770000000001</v>
      </c>
      <c r="AH14" s="235">
        <v>18.407709999999998</v>
      </c>
      <c r="AI14" s="252">
        <v>2.61571</v>
      </c>
      <c r="AJ14" s="252">
        <v>-1.39621</v>
      </c>
      <c r="AK14" s="252">
        <v>-6.0315000000000003</v>
      </c>
      <c r="AL14" s="252">
        <v>15.691479341899999</v>
      </c>
      <c r="AM14" s="252">
        <v>6.0863140477999993</v>
      </c>
      <c r="AN14" s="211"/>
      <c r="AO14" s="211"/>
      <c r="AP14" s="211"/>
      <c r="AQ14" s="211"/>
      <c r="AR14" s="211"/>
      <c r="AS14" s="211"/>
      <c r="AT14" s="211"/>
      <c r="AU14" s="211"/>
      <c r="AV14" s="211"/>
      <c r="AW14" s="211"/>
      <c r="AX14" s="211"/>
      <c r="AY14" s="211"/>
    </row>
    <row r="15" spans="1:54" ht="15" x14ac:dyDescent="0.25">
      <c r="A15" s="191">
        <f>YampaRiverInflow.TotalOutflow!A15</f>
        <v>43466</v>
      </c>
      <c r="B15" s="165"/>
      <c r="C15" s="165"/>
      <c r="D15" s="165">
        <v>5.67</v>
      </c>
      <c r="E15" s="235">
        <v>12.522880000000001</v>
      </c>
      <c r="F15" s="235">
        <v>13.408282000000002</v>
      </c>
      <c r="G15" s="235">
        <v>20.393000000000001</v>
      </c>
      <c r="H15" s="235">
        <v>26.830200000000001</v>
      </c>
      <c r="I15" s="235">
        <v>13.523328000000001</v>
      </c>
      <c r="J15" s="235">
        <v>7.4926059999999994</v>
      </c>
      <c r="K15" s="235">
        <v>17.595858</v>
      </c>
      <c r="L15" s="235">
        <v>17.257884000000001</v>
      </c>
      <c r="M15" s="235">
        <v>17.505234000000002</v>
      </c>
      <c r="N15" s="235">
        <v>16.421226000000001</v>
      </c>
      <c r="O15" s="235">
        <v>18.741642000000002</v>
      </c>
      <c r="P15" s="235">
        <v>102.681246</v>
      </c>
      <c r="Q15" s="235">
        <v>14.341926000000001</v>
      </c>
      <c r="R15" s="235">
        <v>36.095982000000006</v>
      </c>
      <c r="S15" s="235">
        <v>11.681832000000002</v>
      </c>
      <c r="T15" s="235">
        <v>13.022328000000002</v>
      </c>
      <c r="U15" s="235">
        <v>-12.26146</v>
      </c>
      <c r="V15" s="235">
        <v>9.9685600000000001</v>
      </c>
      <c r="W15" s="235">
        <v>3.9182399999999999</v>
      </c>
      <c r="X15" s="235">
        <v>5.2524799999999994</v>
      </c>
      <c r="Y15" s="235">
        <v>0.65434000000000003</v>
      </c>
      <c r="Z15" s="235">
        <v>10.38495</v>
      </c>
      <c r="AA15" s="235">
        <v>14.23559</v>
      </c>
      <c r="AB15" s="235">
        <v>9.8203300000000002</v>
      </c>
      <c r="AC15" s="235">
        <v>24.700430000000001</v>
      </c>
      <c r="AD15" s="235">
        <v>22.069479999999999</v>
      </c>
      <c r="AE15" s="235">
        <v>12.57952</v>
      </c>
      <c r="AF15" s="235">
        <v>19.210369999999998</v>
      </c>
      <c r="AG15" s="235">
        <v>24.414390000000001</v>
      </c>
      <c r="AH15" s="235">
        <v>14.356399999999999</v>
      </c>
      <c r="AI15" s="252">
        <v>-5.5044899999999997</v>
      </c>
      <c r="AJ15" s="252">
        <v>8.7599999999999997E-2</v>
      </c>
      <c r="AK15" s="252">
        <v>10.5211983485</v>
      </c>
      <c r="AL15" s="252">
        <v>15.800985125999999</v>
      </c>
      <c r="AM15" s="252">
        <v>6.6924780000000004</v>
      </c>
      <c r="AN15" s="211"/>
      <c r="AO15" s="211"/>
      <c r="AP15" s="211"/>
      <c r="AQ15" s="211"/>
      <c r="AR15" s="211"/>
      <c r="AS15" s="211"/>
      <c r="AT15" s="211"/>
      <c r="AU15" s="211"/>
      <c r="AV15" s="211"/>
      <c r="AW15" s="211"/>
      <c r="AX15" s="211"/>
      <c r="AY15" s="211"/>
    </row>
    <row r="16" spans="1:54" ht="15" x14ac:dyDescent="0.25">
      <c r="A16" s="191">
        <f>YampaRiverInflow.TotalOutflow!A16</f>
        <v>43497</v>
      </c>
      <c r="B16" s="165"/>
      <c r="C16" s="165"/>
      <c r="D16" s="165">
        <v>2.35</v>
      </c>
      <c r="E16" s="235">
        <v>22.01473</v>
      </c>
      <c r="F16" s="235">
        <v>19.386094</v>
      </c>
      <c r="G16" s="235">
        <v>18.080170000000003</v>
      </c>
      <c r="H16" s="235">
        <v>21.570738000000002</v>
      </c>
      <c r="I16" s="235">
        <v>24.478035999999999</v>
      </c>
      <c r="J16" s="235">
        <v>22.606304000000005</v>
      </c>
      <c r="K16" s="235">
        <v>20.049504000000002</v>
      </c>
      <c r="L16" s="235">
        <v>20.566192000000004</v>
      </c>
      <c r="M16" s="235">
        <v>7.6632420000000003</v>
      </c>
      <c r="N16" s="235">
        <v>19.546256</v>
      </c>
      <c r="O16" s="235">
        <v>27.797172</v>
      </c>
      <c r="P16" s="235">
        <v>76.617378000000016</v>
      </c>
      <c r="Q16" s="235">
        <v>14.917342000000003</v>
      </c>
      <c r="R16" s="235">
        <v>33.866841999999998</v>
      </c>
      <c r="S16" s="235">
        <v>10.731888000000001</v>
      </c>
      <c r="T16" s="235">
        <v>-2.5262600000000002</v>
      </c>
      <c r="U16" s="235">
        <v>-10.192350000000001</v>
      </c>
      <c r="V16" s="235">
        <v>6.2821099999999994</v>
      </c>
      <c r="W16" s="235">
        <v>3.13246</v>
      </c>
      <c r="X16" s="235">
        <v>4.1601400000000002</v>
      </c>
      <c r="Y16" s="235">
        <v>2.8380700000000001</v>
      </c>
      <c r="Z16" s="235">
        <v>9.7490100000000002</v>
      </c>
      <c r="AA16" s="235">
        <v>16.001570000000001</v>
      </c>
      <c r="AB16" s="235">
        <v>9.5720700000000001</v>
      </c>
      <c r="AC16" s="235">
        <v>21.740169999999999</v>
      </c>
      <c r="AD16" s="235">
        <v>14.98456</v>
      </c>
      <c r="AE16" s="235">
        <v>10.01197</v>
      </c>
      <c r="AF16" s="235">
        <v>10.48507</v>
      </c>
      <c r="AG16" s="235">
        <v>13.671299999999999</v>
      </c>
      <c r="AH16" s="235">
        <v>11.7835</v>
      </c>
      <c r="AI16" s="252">
        <v>1.58589</v>
      </c>
      <c r="AJ16" s="252">
        <v>-4.5615100000000002</v>
      </c>
      <c r="AK16" s="252">
        <v>4.3773033031399997</v>
      </c>
      <c r="AL16" s="252">
        <v>6.3041165275999997</v>
      </c>
      <c r="AM16" s="252">
        <v>11.420924000000001</v>
      </c>
      <c r="AN16" s="211"/>
      <c r="AO16" s="211"/>
      <c r="AP16" s="211"/>
      <c r="AQ16" s="211"/>
      <c r="AR16" s="211"/>
      <c r="AS16" s="211"/>
      <c r="AT16" s="211"/>
      <c r="AU16" s="211"/>
      <c r="AV16" s="211"/>
      <c r="AW16" s="211"/>
      <c r="AX16" s="211"/>
      <c r="AY16" s="211"/>
    </row>
    <row r="17" spans="1:51" ht="15" x14ac:dyDescent="0.25">
      <c r="A17" s="191">
        <f>YampaRiverInflow.TotalOutflow!A17</f>
        <v>43525</v>
      </c>
      <c r="B17" s="165"/>
      <c r="C17" s="165"/>
      <c r="D17" s="165">
        <v>5.05</v>
      </c>
      <c r="E17" s="235">
        <v>24.268612000000001</v>
      </c>
      <c r="F17" s="235">
        <v>48.256724000000006</v>
      </c>
      <c r="G17" s="235">
        <v>19.746093999999999</v>
      </c>
      <c r="H17" s="235">
        <v>35.103420000000007</v>
      </c>
      <c r="I17" s="235">
        <v>21.701271999999999</v>
      </c>
      <c r="J17" s="235">
        <v>7.1830860000000003</v>
      </c>
      <c r="K17" s="235">
        <v>10.043988000000001</v>
      </c>
      <c r="L17" s="235">
        <v>4.5826419999999999</v>
      </c>
      <c r="M17" s="235">
        <v>9.10426</v>
      </c>
      <c r="N17" s="235">
        <v>26.727903999999999</v>
      </c>
      <c r="O17" s="235">
        <v>40.118170000000006</v>
      </c>
      <c r="P17" s="235">
        <v>66.972800000000007</v>
      </c>
      <c r="Q17" s="235">
        <v>17.273148000000003</v>
      </c>
      <c r="R17" s="235">
        <v>62.610502000000011</v>
      </c>
      <c r="S17" s="235">
        <v>-10.463220000000002</v>
      </c>
      <c r="T17" s="235">
        <v>-5.3588699999999996</v>
      </c>
      <c r="U17" s="235">
        <v>-15.49112</v>
      </c>
      <c r="V17" s="235">
        <v>36.322969999999998</v>
      </c>
      <c r="W17" s="235">
        <v>9.210090000000001</v>
      </c>
      <c r="X17" s="235">
        <v>5.7764899999999999</v>
      </c>
      <c r="Y17" s="235">
        <v>9.2872199999999996</v>
      </c>
      <c r="Z17" s="235">
        <v>8.1139899999999994</v>
      </c>
      <c r="AA17" s="235">
        <v>9.8301200000000009</v>
      </c>
      <c r="AB17" s="235">
        <v>14.49926</v>
      </c>
      <c r="AC17" s="235">
        <v>12.03308</v>
      </c>
      <c r="AD17" s="235">
        <v>4.5342399999999996</v>
      </c>
      <c r="AE17" s="235">
        <v>19.332849999999997</v>
      </c>
      <c r="AF17" s="235">
        <v>6.37479</v>
      </c>
      <c r="AG17" s="235">
        <v>9.2942099999999996</v>
      </c>
      <c r="AH17" s="235">
        <v>12.6425</v>
      </c>
      <c r="AI17" s="252">
        <v>6.9361999999999995</v>
      </c>
      <c r="AJ17" s="252">
        <v>-7.20953</v>
      </c>
      <c r="AK17" s="252">
        <v>6.0787702509799999</v>
      </c>
      <c r="AL17" s="252">
        <v>6.5442801642999999</v>
      </c>
      <c r="AM17" s="252">
        <v>13.23695</v>
      </c>
      <c r="AN17" s="211"/>
      <c r="AO17" s="211"/>
      <c r="AP17" s="211"/>
      <c r="AQ17" s="211"/>
      <c r="AR17" s="211"/>
      <c r="AS17" s="211"/>
      <c r="AT17" s="211"/>
      <c r="AU17" s="211"/>
      <c r="AV17" s="211"/>
      <c r="AW17" s="211"/>
      <c r="AX17" s="211"/>
      <c r="AY17" s="211"/>
    </row>
    <row r="18" spans="1:51" ht="15" x14ac:dyDescent="0.25">
      <c r="A18" s="191">
        <f>YampaRiverInflow.TotalOutflow!A18</f>
        <v>43556</v>
      </c>
      <c r="B18" s="165"/>
      <c r="C18" s="165"/>
      <c r="D18" s="165">
        <v>7.87</v>
      </c>
      <c r="E18" s="235">
        <v>14.715734000000001</v>
      </c>
      <c r="F18" s="235">
        <v>24.234504000000001</v>
      </c>
      <c r="G18" s="235">
        <v>24.849282000000002</v>
      </c>
      <c r="H18" s="235">
        <v>28.551597999999998</v>
      </c>
      <c r="I18" s="235">
        <v>23.343438000000003</v>
      </c>
      <c r="J18" s="235">
        <v>20.623002</v>
      </c>
      <c r="K18" s="235">
        <v>25.851988000000002</v>
      </c>
      <c r="L18" s="235">
        <v>12.903330000000002</v>
      </c>
      <c r="M18" s="235">
        <v>4.1301540000000001</v>
      </c>
      <c r="N18" s="235">
        <v>18.282956000000002</v>
      </c>
      <c r="O18" s="235">
        <v>29.463320000000003</v>
      </c>
      <c r="P18" s="235">
        <v>41.182446000000006</v>
      </c>
      <c r="Q18" s="235">
        <v>7.3053060000000007</v>
      </c>
      <c r="R18" s="235">
        <v>14.457518</v>
      </c>
      <c r="S18" s="235">
        <v>23.573840000000001</v>
      </c>
      <c r="T18" s="235">
        <v>6.8406400000000005</v>
      </c>
      <c r="U18" s="235">
        <v>-2.2138499999999999</v>
      </c>
      <c r="V18" s="235">
        <v>19.547470000000001</v>
      </c>
      <c r="W18" s="235">
        <v>11.52768</v>
      </c>
      <c r="X18" s="235">
        <v>17.343669999999999</v>
      </c>
      <c r="Y18" s="235">
        <v>13.49269</v>
      </c>
      <c r="Z18" s="235">
        <v>4.6643299999999996</v>
      </c>
      <c r="AA18" s="235">
        <v>2.3306399999999998</v>
      </c>
      <c r="AB18" s="235">
        <v>9.179590000000001</v>
      </c>
      <c r="AC18" s="235">
        <v>14.534559999999999</v>
      </c>
      <c r="AD18" s="235">
        <v>4.0880400000000003</v>
      </c>
      <c r="AE18" s="235">
        <v>13.018870000000001</v>
      </c>
      <c r="AF18" s="235">
        <v>7.4774700000000003</v>
      </c>
      <c r="AG18" s="235">
        <v>12.525</v>
      </c>
      <c r="AH18" s="235">
        <v>22.5366</v>
      </c>
      <c r="AI18" s="252">
        <v>5.4335800000000001</v>
      </c>
      <c r="AJ18" s="252">
        <v>-1.42597</v>
      </c>
      <c r="AK18" s="252">
        <v>9.8916652885999987</v>
      </c>
      <c r="AL18" s="252">
        <v>9.7270710717399993</v>
      </c>
      <c r="AM18" s="252">
        <v>7.0186580000000003</v>
      </c>
      <c r="AN18" s="211"/>
      <c r="AO18" s="211"/>
      <c r="AP18" s="211"/>
      <c r="AQ18" s="211"/>
      <c r="AR18" s="211"/>
      <c r="AS18" s="211"/>
      <c r="AT18" s="211"/>
      <c r="AU18" s="211"/>
      <c r="AV18" s="211"/>
      <c r="AW18" s="211"/>
      <c r="AX18" s="211"/>
      <c r="AY18" s="211"/>
    </row>
    <row r="19" spans="1:51" ht="15" x14ac:dyDescent="0.25">
      <c r="A19" s="191">
        <f>YampaRiverInflow.TotalOutflow!A19</f>
        <v>43586</v>
      </c>
      <c r="B19" s="165"/>
      <c r="C19" s="165"/>
      <c r="D19" s="165">
        <v>5.97</v>
      </c>
      <c r="E19" s="235">
        <v>18.447317999999999</v>
      </c>
      <c r="F19" s="235">
        <v>41.574200000000005</v>
      </c>
      <c r="G19" s="235">
        <v>8.2423100000000016</v>
      </c>
      <c r="H19" s="235">
        <v>-0.94377600000000006</v>
      </c>
      <c r="I19" s="235">
        <v>-16.180436</v>
      </c>
      <c r="J19" s="235">
        <v>10.488404000000001</v>
      </c>
      <c r="K19" s="235">
        <v>15.254056</v>
      </c>
      <c r="L19" s="235">
        <v>-6.721960000000001</v>
      </c>
      <c r="M19" s="235">
        <v>-3.2702260000000001</v>
      </c>
      <c r="N19" s="235">
        <v>9.1846580000000007</v>
      </c>
      <c r="O19" s="235">
        <v>17.554766000000001</v>
      </c>
      <c r="P19" s="235">
        <v>30.019752000000004</v>
      </c>
      <c r="Q19" s="235">
        <v>9.2131399999999992</v>
      </c>
      <c r="R19" s="235">
        <v>29.214484000000002</v>
      </c>
      <c r="S19" s="235">
        <v>5.437558000000001</v>
      </c>
      <c r="T19" s="235">
        <v>8.0619300000000003</v>
      </c>
      <c r="U19" s="235">
        <v>-4.66012</v>
      </c>
      <c r="V19" s="235">
        <v>9.683209999999999</v>
      </c>
      <c r="W19" s="235">
        <v>23.337949999999999</v>
      </c>
      <c r="X19" s="235">
        <v>11.09249</v>
      </c>
      <c r="Y19" s="235">
        <v>14.89179</v>
      </c>
      <c r="Z19" s="235">
        <v>9.6852700000000009</v>
      </c>
      <c r="AA19" s="235">
        <v>5.5847100000000003</v>
      </c>
      <c r="AB19" s="235">
        <v>4.1686000000000005</v>
      </c>
      <c r="AC19" s="235">
        <v>14.016170000000001</v>
      </c>
      <c r="AD19" s="235">
        <v>5.02379</v>
      </c>
      <c r="AE19" s="235">
        <v>16.882990000000003</v>
      </c>
      <c r="AF19" s="235">
        <v>3.9549799999999999</v>
      </c>
      <c r="AG19" s="235">
        <v>10.53945</v>
      </c>
      <c r="AH19" s="235">
        <v>19.5229</v>
      </c>
      <c r="AI19" s="252">
        <v>4.9809799999999997</v>
      </c>
      <c r="AJ19" s="252">
        <v>1.2309300000000001</v>
      </c>
      <c r="AK19" s="252">
        <v>4.9848289250300004</v>
      </c>
      <c r="AL19" s="252">
        <v>9.396245455739999</v>
      </c>
      <c r="AM19" s="252">
        <v>8.1567039999999995</v>
      </c>
      <c r="AN19" s="211"/>
      <c r="AO19" s="211"/>
      <c r="AP19" s="211"/>
      <c r="AQ19" s="211"/>
      <c r="AR19" s="211"/>
      <c r="AS19" s="211"/>
      <c r="AT19" s="211"/>
      <c r="AU19" s="211"/>
      <c r="AV19" s="211"/>
      <c r="AW19" s="211"/>
      <c r="AX19" s="211"/>
      <c r="AY19" s="211"/>
    </row>
    <row r="20" spans="1:51" ht="15" x14ac:dyDescent="0.25">
      <c r="A20" s="191">
        <f>YampaRiverInflow.TotalOutflow!A20</f>
        <v>43617</v>
      </c>
      <c r="B20" s="165"/>
      <c r="C20" s="165"/>
      <c r="D20" s="165">
        <v>5.77</v>
      </c>
      <c r="E20" s="235">
        <v>2.8407460000000002</v>
      </c>
      <c r="F20" s="235">
        <v>-4.0965480000000003</v>
      </c>
      <c r="G20" s="235">
        <v>7.6460300000000005</v>
      </c>
      <c r="H20" s="235">
        <v>19.771796000000002</v>
      </c>
      <c r="I20" s="235">
        <v>13.807872000000001</v>
      </c>
      <c r="J20" s="235">
        <v>13.991372000000002</v>
      </c>
      <c r="K20" s="235">
        <v>2.7903960000000003</v>
      </c>
      <c r="L20" s="235">
        <v>1.7769000000000001</v>
      </c>
      <c r="M20" s="235">
        <v>9.8541160000000012</v>
      </c>
      <c r="N20" s="235">
        <v>19.475346000000002</v>
      </c>
      <c r="O20" s="235">
        <v>1.10209</v>
      </c>
      <c r="P20" s="235">
        <v>4.6148199999999999</v>
      </c>
      <c r="Q20" s="235">
        <v>-1.086592</v>
      </c>
      <c r="R20" s="235">
        <v>16.840010000000003</v>
      </c>
      <c r="S20" s="235">
        <v>1.326284</v>
      </c>
      <c r="T20" s="235">
        <v>-0.79383999999999999</v>
      </c>
      <c r="U20" s="235">
        <v>-23.251810000000003</v>
      </c>
      <c r="V20" s="235">
        <v>12.69872</v>
      </c>
      <c r="W20" s="235">
        <v>19.039000000000001</v>
      </c>
      <c r="X20" s="235">
        <v>6.8687700000000005</v>
      </c>
      <c r="Y20" s="235">
        <v>14.246139999999999</v>
      </c>
      <c r="Z20" s="235">
        <v>18.845080000000003</v>
      </c>
      <c r="AA20" s="235">
        <v>7.4909099999999995</v>
      </c>
      <c r="AB20" s="235">
        <v>13.8124</v>
      </c>
      <c r="AC20" s="235">
        <v>24.775919999999999</v>
      </c>
      <c r="AD20" s="235">
        <v>9.7531100000000013</v>
      </c>
      <c r="AE20" s="235">
        <v>18.740459999999999</v>
      </c>
      <c r="AF20" s="235">
        <v>5.9942099999999998</v>
      </c>
      <c r="AG20" s="235">
        <v>10.93661</v>
      </c>
      <c r="AH20" s="235">
        <v>14.07673</v>
      </c>
      <c r="AI20" s="252">
        <v>3.5599699999999999</v>
      </c>
      <c r="AJ20" s="252">
        <v>6.4226899999999993</v>
      </c>
      <c r="AK20" s="252">
        <v>10.5932776866</v>
      </c>
      <c r="AL20" s="252">
        <v>1.32194380099</v>
      </c>
      <c r="AM20" s="252">
        <v>3.633238</v>
      </c>
      <c r="AN20" s="211"/>
      <c r="AO20" s="211"/>
      <c r="AP20" s="211"/>
      <c r="AQ20" s="211"/>
      <c r="AR20" s="211"/>
      <c r="AS20" s="211"/>
      <c r="AT20" s="211"/>
      <c r="AU20" s="211"/>
      <c r="AV20" s="211"/>
      <c r="AW20" s="211"/>
      <c r="AX20" s="211"/>
      <c r="AY20" s="211"/>
    </row>
    <row r="21" spans="1:51" ht="15" x14ac:dyDescent="0.25">
      <c r="A21" s="191">
        <f>YampaRiverInflow.TotalOutflow!A21</f>
        <v>43647</v>
      </c>
      <c r="B21" s="165"/>
      <c r="C21" s="165"/>
      <c r="D21" s="165">
        <v>15.22</v>
      </c>
      <c r="E21" s="235">
        <v>12.233666000000001</v>
      </c>
      <c r="F21" s="235">
        <v>40.837490000000003</v>
      </c>
      <c r="G21" s="235">
        <v>46.478228000000001</v>
      </c>
      <c r="H21" s="235">
        <v>13.864426000000002</v>
      </c>
      <c r="I21" s="235">
        <v>-9.1669640000000001</v>
      </c>
      <c r="J21" s="235">
        <v>15.815042000000002</v>
      </c>
      <c r="K21" s="235">
        <v>8.4649699999999992</v>
      </c>
      <c r="L21" s="235">
        <v>24.215660000000003</v>
      </c>
      <c r="M21" s="235">
        <v>8.3205360000000006</v>
      </c>
      <c r="N21" s="235">
        <v>3.3371660000000007</v>
      </c>
      <c r="O21" s="235">
        <v>15.630164000000002</v>
      </c>
      <c r="P21" s="235">
        <v>1.9055500000000001</v>
      </c>
      <c r="Q21" s="235">
        <v>8.3211859999999991</v>
      </c>
      <c r="R21" s="235">
        <v>21.002715999999999</v>
      </c>
      <c r="S21" s="235">
        <v>17.809748000000003</v>
      </c>
      <c r="T21" s="235">
        <v>11.63293</v>
      </c>
      <c r="U21" s="235">
        <v>-12.476629999999998</v>
      </c>
      <c r="V21" s="235">
        <v>23.625509999999998</v>
      </c>
      <c r="W21" s="235">
        <v>20.54889</v>
      </c>
      <c r="X21" s="235">
        <v>8.319090000000001</v>
      </c>
      <c r="Y21" s="235">
        <v>20.105460000000001</v>
      </c>
      <c r="Z21" s="235">
        <v>19.50067</v>
      </c>
      <c r="AA21" s="235">
        <v>8.3446700000000007</v>
      </c>
      <c r="AB21" s="235">
        <v>18.455950000000001</v>
      </c>
      <c r="AC21" s="235">
        <v>31.79073</v>
      </c>
      <c r="AD21" s="235">
        <v>14.55987</v>
      </c>
      <c r="AE21" s="235">
        <v>21.886839999999999</v>
      </c>
      <c r="AF21" s="235">
        <v>25.583909999999999</v>
      </c>
      <c r="AG21" s="235">
        <v>21.074020000000001</v>
      </c>
      <c r="AH21" s="235">
        <v>18.544400000000003</v>
      </c>
      <c r="AI21" s="252">
        <v>6.6031899999999997</v>
      </c>
      <c r="AJ21" s="252">
        <v>14.91146</v>
      </c>
      <c r="AK21" s="252">
        <v>14.383509092599999</v>
      </c>
      <c r="AL21" s="252">
        <v>27.613380167700001</v>
      </c>
      <c r="AM21" s="252">
        <v>1.747992</v>
      </c>
      <c r="AN21" s="211"/>
      <c r="AO21" s="211"/>
      <c r="AP21" s="211"/>
      <c r="AQ21" s="211"/>
      <c r="AR21" s="211"/>
      <c r="AS21" s="211"/>
      <c r="AT21" s="211"/>
      <c r="AU21" s="211"/>
      <c r="AV21" s="211"/>
      <c r="AW21" s="211"/>
      <c r="AX21" s="211"/>
      <c r="AY21" s="211"/>
    </row>
    <row r="22" spans="1:51" ht="15" x14ac:dyDescent="0.25">
      <c r="A22" s="191">
        <f>YampaRiverInflow.TotalOutflow!A22</f>
        <v>43678</v>
      </c>
      <c r="B22" s="165"/>
      <c r="C22" s="165"/>
      <c r="D22" s="165">
        <v>13.96</v>
      </c>
      <c r="E22" s="235">
        <v>21.390052000000001</v>
      </c>
      <c r="F22" s="235">
        <v>33.227021999999998</v>
      </c>
      <c r="G22" s="235">
        <v>46.634092000000003</v>
      </c>
      <c r="H22" s="235">
        <v>0.76430000000000009</v>
      </c>
      <c r="I22" s="235">
        <v>14.463595999999999</v>
      </c>
      <c r="J22" s="235">
        <v>32.157184000000008</v>
      </c>
      <c r="K22" s="235">
        <v>18.745439999999999</v>
      </c>
      <c r="L22" s="235">
        <v>18.415265999999999</v>
      </c>
      <c r="M22" s="235">
        <v>16.546260000000004</v>
      </c>
      <c r="N22" s="235">
        <v>21.988494000000003</v>
      </c>
      <c r="O22" s="235">
        <v>28.928684000000004</v>
      </c>
      <c r="P22" s="235">
        <v>19.984940000000002</v>
      </c>
      <c r="Q22" s="235">
        <v>10.897600000000001</v>
      </c>
      <c r="R22" s="235">
        <v>20.870480000000001</v>
      </c>
      <c r="S22" s="235">
        <v>13.847151999999999</v>
      </c>
      <c r="T22" s="235">
        <v>9.7706299999999988</v>
      </c>
      <c r="U22" s="235">
        <v>7.4435000000000002</v>
      </c>
      <c r="V22" s="235">
        <v>20.504860000000001</v>
      </c>
      <c r="W22" s="235">
        <v>22.135639999999999</v>
      </c>
      <c r="X22" s="235">
        <v>5.2130799999999997</v>
      </c>
      <c r="Y22" s="235">
        <v>14.802440000000001</v>
      </c>
      <c r="Z22" s="235">
        <v>21.94164</v>
      </c>
      <c r="AA22" s="235">
        <v>8.4181799999999996</v>
      </c>
      <c r="AB22" s="235">
        <v>21.659500000000001</v>
      </c>
      <c r="AC22" s="235">
        <v>35.8294</v>
      </c>
      <c r="AD22" s="235">
        <v>14.210139999999999</v>
      </c>
      <c r="AE22" s="235">
        <v>24.195160000000001</v>
      </c>
      <c r="AF22" s="235">
        <v>26.496269999999999</v>
      </c>
      <c r="AG22" s="235">
        <v>24.024999999999999</v>
      </c>
      <c r="AH22" s="235">
        <v>22.344560000000001</v>
      </c>
      <c r="AI22" s="252">
        <v>9.8857900000000001</v>
      </c>
      <c r="AJ22" s="252">
        <v>13.84548</v>
      </c>
      <c r="AK22" s="252">
        <v>16.9342231406</v>
      </c>
      <c r="AL22" s="252">
        <v>14.489780994299998</v>
      </c>
      <c r="AM22" s="252">
        <v>23.217804000000005</v>
      </c>
      <c r="AN22" s="211"/>
      <c r="AO22" s="211"/>
      <c r="AP22" s="211"/>
      <c r="AQ22" s="211"/>
      <c r="AR22" s="211"/>
      <c r="AS22" s="211"/>
      <c r="AT22" s="211"/>
      <c r="AU22" s="211"/>
      <c r="AV22" s="211"/>
      <c r="AW22" s="211"/>
      <c r="AX22" s="211"/>
      <c r="AY22" s="211"/>
    </row>
    <row r="23" spans="1:51" ht="15" x14ac:dyDescent="0.25">
      <c r="A23" s="191">
        <f>YampaRiverInflow.TotalOutflow!A23</f>
        <v>43709</v>
      </c>
      <c r="B23" s="165"/>
      <c r="C23" s="165"/>
      <c r="D23" s="165">
        <v>8.7100000000000009</v>
      </c>
      <c r="E23" s="235">
        <v>22.553249999999998</v>
      </c>
      <c r="F23" s="235">
        <v>8.4984000000000002</v>
      </c>
      <c r="G23" s="235">
        <v>20.619562000000002</v>
      </c>
      <c r="H23" s="235">
        <v>12.313067999999999</v>
      </c>
      <c r="I23" s="235">
        <v>12.236552000000001</v>
      </c>
      <c r="J23" s="235">
        <v>13.633801999999999</v>
      </c>
      <c r="K23" s="235">
        <v>13.98475</v>
      </c>
      <c r="L23" s="235">
        <v>17.459476000000002</v>
      </c>
      <c r="M23" s="235">
        <v>36.845714000000001</v>
      </c>
      <c r="N23" s="235">
        <v>21.666070000000005</v>
      </c>
      <c r="O23" s="235">
        <v>26.497226000000001</v>
      </c>
      <c r="P23" s="235">
        <v>15.862907999999999</v>
      </c>
      <c r="Q23" s="235">
        <v>14.997952</v>
      </c>
      <c r="R23" s="235">
        <v>15.244622000000001</v>
      </c>
      <c r="S23" s="235">
        <v>10.894964</v>
      </c>
      <c r="T23" s="235">
        <v>-6.0112700000000006</v>
      </c>
      <c r="U23" s="235">
        <v>19.914009999999998</v>
      </c>
      <c r="V23" s="235">
        <v>13.555149999999999</v>
      </c>
      <c r="W23" s="235">
        <v>15.397549999999999</v>
      </c>
      <c r="X23" s="235">
        <v>7.1036899999999994</v>
      </c>
      <c r="Y23" s="235">
        <v>8.6973899999999986</v>
      </c>
      <c r="Z23" s="235">
        <v>11.841569999999999</v>
      </c>
      <c r="AA23" s="235">
        <v>3.6388400000000001</v>
      </c>
      <c r="AB23" s="235">
        <v>18.084299999999999</v>
      </c>
      <c r="AC23" s="235">
        <v>24.926950000000001</v>
      </c>
      <c r="AD23" s="235">
        <v>13.032249999999999</v>
      </c>
      <c r="AE23" s="235">
        <v>14.707469999999999</v>
      </c>
      <c r="AF23" s="235">
        <v>15.101129999999999</v>
      </c>
      <c r="AG23" s="235">
        <v>9.3519199999999998</v>
      </c>
      <c r="AH23" s="235">
        <v>35.037589999999994</v>
      </c>
      <c r="AI23" s="252">
        <v>-2.8570500000000001</v>
      </c>
      <c r="AJ23" s="252">
        <v>6.7481800000000005</v>
      </c>
      <c r="AK23" s="252">
        <v>15.024452891200001</v>
      </c>
      <c r="AL23" s="252">
        <v>11.451161157</v>
      </c>
      <c r="AM23" s="252">
        <v>15.371198000000001</v>
      </c>
      <c r="AN23" s="211"/>
      <c r="AO23" s="211"/>
      <c r="AP23" s="211"/>
      <c r="AQ23" s="211"/>
      <c r="AR23" s="211"/>
      <c r="AS23" s="211"/>
      <c r="AT23" s="211"/>
      <c r="AU23" s="211"/>
      <c r="AV23" s="211"/>
      <c r="AW23" s="211"/>
      <c r="AX23" s="211"/>
      <c r="AY23" s="211"/>
    </row>
    <row r="24" spans="1:51" ht="15" x14ac:dyDescent="0.25">
      <c r="A24" s="191">
        <f>YampaRiverInflow.TotalOutflow!A24</f>
        <v>43739</v>
      </c>
      <c r="B24" s="165"/>
      <c r="C24" s="165"/>
      <c r="D24" s="165">
        <v>6.35</v>
      </c>
      <c r="E24" s="235">
        <v>-0.71860800000000002</v>
      </c>
      <c r="F24" s="235">
        <v>25.419446000000001</v>
      </c>
      <c r="G24" s="235">
        <v>21.178598000000001</v>
      </c>
      <c r="H24" s="235">
        <v>15.493984000000001</v>
      </c>
      <c r="I24" s="235">
        <v>17.385394000000002</v>
      </c>
      <c r="J24" s="235">
        <v>15.188998000000002</v>
      </c>
      <c r="K24" s="235">
        <v>19.329960000000003</v>
      </c>
      <c r="L24" s="235">
        <v>13.292282000000002</v>
      </c>
      <c r="M24" s="235">
        <v>4.6153680000000001</v>
      </c>
      <c r="N24" s="235">
        <v>8.5067520000000005</v>
      </c>
      <c r="O24" s="235">
        <v>18.000779999999999</v>
      </c>
      <c r="P24" s="235">
        <v>11.691694000000002</v>
      </c>
      <c r="Q24" s="235">
        <v>11.765064000000001</v>
      </c>
      <c r="R24" s="235">
        <v>12.468330000000002</v>
      </c>
      <c r="S24" s="235">
        <v>6.5313160000000003</v>
      </c>
      <c r="T24" s="235">
        <v>-7.82599</v>
      </c>
      <c r="U24" s="235">
        <v>24.362849999999998</v>
      </c>
      <c r="V24" s="235">
        <v>10.95425</v>
      </c>
      <c r="W24" s="235">
        <v>11.723360000000001</v>
      </c>
      <c r="X24" s="235">
        <v>4.6145899999999997</v>
      </c>
      <c r="Y24" s="235">
        <v>6.6953500000000004</v>
      </c>
      <c r="Z24" s="235">
        <v>9.5123700000000007</v>
      </c>
      <c r="AA24" s="235">
        <v>-0.49925999999999998</v>
      </c>
      <c r="AB24" s="235">
        <v>18.132660000000001</v>
      </c>
      <c r="AC24" s="235">
        <v>19.22006</v>
      </c>
      <c r="AD24" s="235">
        <v>10.97871</v>
      </c>
      <c r="AE24" s="235">
        <v>13.21185</v>
      </c>
      <c r="AF24" s="235">
        <v>14.04824</v>
      </c>
      <c r="AG24" s="235">
        <v>6.9533999999999994</v>
      </c>
      <c r="AH24" s="235">
        <v>23.35398</v>
      </c>
      <c r="AI24" s="252">
        <v>-2.8584200000000002</v>
      </c>
      <c r="AJ24" s="252">
        <v>2.3012199999999998</v>
      </c>
      <c r="AK24" s="252">
        <v>14.734685122999998</v>
      </c>
      <c r="AL24" s="252">
        <v>8.5052611573600014</v>
      </c>
      <c r="AM24" s="252">
        <v>11.385834000000001</v>
      </c>
      <c r="AN24" s="211"/>
      <c r="AO24" s="211"/>
      <c r="AP24" s="211"/>
      <c r="AQ24" s="211"/>
      <c r="AR24" s="211"/>
      <c r="AS24" s="211"/>
      <c r="AT24" s="211"/>
      <c r="AU24" s="211"/>
      <c r="AV24" s="211"/>
      <c r="AW24" s="211"/>
      <c r="AX24" s="211"/>
      <c r="AY24" s="211"/>
    </row>
    <row r="25" spans="1:51" ht="15" x14ac:dyDescent="0.25">
      <c r="A25" s="191">
        <f>YampaRiverInflow.TotalOutflow!A25</f>
        <v>43770</v>
      </c>
      <c r="B25" s="165"/>
      <c r="C25" s="165"/>
      <c r="D25" s="165">
        <v>3.54</v>
      </c>
      <c r="E25" s="235">
        <v>10.843160000000001</v>
      </c>
      <c r="F25" s="235">
        <v>18.386371999999998</v>
      </c>
      <c r="G25" s="235">
        <v>19.311062000000003</v>
      </c>
      <c r="H25" s="235">
        <v>16.448476000000003</v>
      </c>
      <c r="I25" s="235">
        <v>11.181172</v>
      </c>
      <c r="J25" s="235">
        <v>25.764479999999999</v>
      </c>
      <c r="K25" s="235">
        <v>8.3348259999999996</v>
      </c>
      <c r="L25" s="235">
        <v>1.544602</v>
      </c>
      <c r="M25" s="235">
        <v>4.4751840000000005</v>
      </c>
      <c r="N25" s="235">
        <v>9.0973780000000009</v>
      </c>
      <c r="O25" s="235">
        <v>11.138052000000002</v>
      </c>
      <c r="P25" s="235">
        <v>12.686196000000002</v>
      </c>
      <c r="Q25" s="235">
        <v>3.2208140000000003</v>
      </c>
      <c r="R25" s="235">
        <v>16.414173999999999</v>
      </c>
      <c r="S25" s="235">
        <v>14.713260000000002</v>
      </c>
      <c r="T25" s="235">
        <v>-12.37326</v>
      </c>
      <c r="U25" s="235">
        <v>14.93168</v>
      </c>
      <c r="V25" s="235">
        <v>-5.1652700000000005</v>
      </c>
      <c r="W25" s="235">
        <v>10.395850000000001</v>
      </c>
      <c r="X25" s="235">
        <v>4.0648400000000002</v>
      </c>
      <c r="Y25" s="235">
        <v>3.5380700000000003</v>
      </c>
      <c r="Z25" s="235">
        <v>7.5272700000000006</v>
      </c>
      <c r="AA25" s="235">
        <v>13.11669</v>
      </c>
      <c r="AB25" s="235">
        <v>15.47784</v>
      </c>
      <c r="AC25" s="235">
        <v>21.893450000000001</v>
      </c>
      <c r="AD25" s="235">
        <v>12.1463</v>
      </c>
      <c r="AE25" s="235">
        <v>8.651209999999999</v>
      </c>
      <c r="AF25" s="235">
        <v>9.7618099999999988</v>
      </c>
      <c r="AG25" s="235">
        <v>16.488720000000001</v>
      </c>
      <c r="AH25" s="235">
        <v>4.6226700000000003</v>
      </c>
      <c r="AI25" s="252">
        <v>5.9796400000000007</v>
      </c>
      <c r="AJ25" s="252">
        <v>-1.0023</v>
      </c>
      <c r="AK25" s="252">
        <v>2.8527603286000001</v>
      </c>
      <c r="AL25" s="252">
        <v>5.8921380145499995</v>
      </c>
      <c r="AM25" s="252">
        <v>14.328964000000001</v>
      </c>
      <c r="AN25" s="211"/>
      <c r="AO25" s="211"/>
      <c r="AP25" s="211"/>
      <c r="AQ25" s="211"/>
      <c r="AR25" s="211"/>
      <c r="AS25" s="211"/>
      <c r="AT25" s="211"/>
      <c r="AU25" s="211"/>
      <c r="AV25" s="211"/>
      <c r="AW25" s="211"/>
      <c r="AX25" s="211"/>
      <c r="AY25" s="211"/>
    </row>
    <row r="26" spans="1:51" ht="15" x14ac:dyDescent="0.25">
      <c r="A26" s="191">
        <f>YampaRiverInflow.TotalOutflow!A26</f>
        <v>43800</v>
      </c>
      <c r="B26" s="165"/>
      <c r="C26" s="165"/>
      <c r="D26" s="165">
        <v>5.81</v>
      </c>
      <c r="E26" s="235">
        <v>24.479745999999999</v>
      </c>
      <c r="F26" s="235">
        <v>28.815221999999999</v>
      </c>
      <c r="G26" s="235">
        <v>25.261752000000001</v>
      </c>
      <c r="H26" s="235">
        <v>17.678011999999999</v>
      </c>
      <c r="I26" s="235">
        <v>14.243404000000002</v>
      </c>
      <c r="J26" s="235">
        <v>14.415404000000002</v>
      </c>
      <c r="K26" s="235">
        <v>12.408850000000001</v>
      </c>
      <c r="L26" s="235">
        <v>14.457278000000001</v>
      </c>
      <c r="M26" s="235">
        <v>8.5560460000000003</v>
      </c>
      <c r="N26" s="235">
        <v>16.481124000000001</v>
      </c>
      <c r="O26" s="235">
        <v>23.186820000000004</v>
      </c>
      <c r="P26" s="235">
        <v>12.631855999999999</v>
      </c>
      <c r="Q26" s="235">
        <v>18.82638</v>
      </c>
      <c r="R26" s="235">
        <v>16.553794000000003</v>
      </c>
      <c r="S26" s="235">
        <v>6.4272099999999996</v>
      </c>
      <c r="T26" s="235">
        <v>-16.238409999999998</v>
      </c>
      <c r="U26" s="235">
        <v>12.00187</v>
      </c>
      <c r="V26" s="235">
        <v>6.5915499999999998</v>
      </c>
      <c r="W26" s="235">
        <v>12.228569999999999</v>
      </c>
      <c r="X26" s="235">
        <v>1.01868</v>
      </c>
      <c r="Y26" s="235">
        <v>6.6875100000000005</v>
      </c>
      <c r="Z26" s="235">
        <v>11.483219999999999</v>
      </c>
      <c r="AA26" s="235">
        <v>-2.7016499999999999</v>
      </c>
      <c r="AB26" s="235">
        <v>25.948370000000001</v>
      </c>
      <c r="AC26" s="235">
        <v>22.778939999999999</v>
      </c>
      <c r="AD26" s="235">
        <v>11.792920000000001</v>
      </c>
      <c r="AE26" s="235">
        <v>17.610810000000001</v>
      </c>
      <c r="AF26" s="235">
        <v>24.307770000000001</v>
      </c>
      <c r="AG26" s="235">
        <v>18.407709999999998</v>
      </c>
      <c r="AH26" s="235">
        <v>2.61571</v>
      </c>
      <c r="AI26" s="252">
        <v>-1.39621</v>
      </c>
      <c r="AJ26" s="252">
        <v>-6.0315000000000003</v>
      </c>
      <c r="AK26" s="252">
        <v>15.691479341899999</v>
      </c>
      <c r="AL26" s="252">
        <v>6.0863140477999993</v>
      </c>
      <c r="AM26" s="252">
        <v>11.088239999999999</v>
      </c>
      <c r="AN26" s="211"/>
      <c r="AO26" s="211"/>
      <c r="AP26" s="211"/>
      <c r="AQ26" s="211"/>
      <c r="AR26" s="211"/>
      <c r="AS26" s="211"/>
      <c r="AT26" s="211"/>
      <c r="AU26" s="211"/>
      <c r="AV26" s="211"/>
      <c r="AW26" s="211"/>
      <c r="AX26" s="211"/>
      <c r="AY26" s="211"/>
    </row>
    <row r="27" spans="1:51" ht="15" x14ac:dyDescent="0.25">
      <c r="A27" s="191">
        <f>YampaRiverInflow.TotalOutflow!A27</f>
        <v>43831</v>
      </c>
      <c r="B27" s="165"/>
      <c r="C27" s="165"/>
      <c r="D27" s="165">
        <v>5.67</v>
      </c>
      <c r="E27" s="235">
        <v>13.408282000000002</v>
      </c>
      <c r="F27" s="235">
        <v>20.393000000000001</v>
      </c>
      <c r="G27" s="235">
        <v>26.830200000000001</v>
      </c>
      <c r="H27" s="235">
        <v>13.523328000000001</v>
      </c>
      <c r="I27" s="235">
        <v>7.4926059999999994</v>
      </c>
      <c r="J27" s="235">
        <v>17.595858</v>
      </c>
      <c r="K27" s="235">
        <v>17.257884000000001</v>
      </c>
      <c r="L27" s="235">
        <v>17.505234000000002</v>
      </c>
      <c r="M27" s="235">
        <v>16.421226000000001</v>
      </c>
      <c r="N27" s="235">
        <v>18.741642000000002</v>
      </c>
      <c r="O27" s="235">
        <v>102.681246</v>
      </c>
      <c r="P27" s="235">
        <v>14.341926000000001</v>
      </c>
      <c r="Q27" s="235">
        <v>36.095982000000006</v>
      </c>
      <c r="R27" s="235">
        <v>11.681832000000002</v>
      </c>
      <c r="S27" s="235">
        <v>13.022328000000002</v>
      </c>
      <c r="T27" s="235">
        <v>-12.26146</v>
      </c>
      <c r="U27" s="235">
        <v>9.9685600000000001</v>
      </c>
      <c r="V27" s="235">
        <v>3.9182399999999999</v>
      </c>
      <c r="W27" s="235">
        <v>5.2524799999999994</v>
      </c>
      <c r="X27" s="235">
        <v>0.65434000000000003</v>
      </c>
      <c r="Y27" s="235">
        <v>10.38495</v>
      </c>
      <c r="Z27" s="235">
        <v>14.23559</v>
      </c>
      <c r="AA27" s="235">
        <v>9.8203300000000002</v>
      </c>
      <c r="AB27" s="235">
        <v>24.700430000000001</v>
      </c>
      <c r="AC27" s="235">
        <v>22.069479999999999</v>
      </c>
      <c r="AD27" s="235">
        <v>12.57952</v>
      </c>
      <c r="AE27" s="235">
        <v>19.210369999999998</v>
      </c>
      <c r="AF27" s="235">
        <v>24.414390000000001</v>
      </c>
      <c r="AG27" s="235">
        <v>14.356399999999999</v>
      </c>
      <c r="AH27" s="235">
        <v>-5.5044899999999997</v>
      </c>
      <c r="AI27" s="252">
        <v>8.7599999999999997E-2</v>
      </c>
      <c r="AJ27" s="252">
        <v>10.5211983485</v>
      </c>
      <c r="AK27" s="252">
        <v>15.800985125999999</v>
      </c>
      <c r="AL27" s="252">
        <v>6.6924780000000004</v>
      </c>
      <c r="AM27" s="252">
        <v>12.522880000000001</v>
      </c>
      <c r="AN27" s="211"/>
      <c r="AO27" s="211"/>
      <c r="AP27" s="211"/>
      <c r="AQ27" s="211"/>
      <c r="AR27" s="211"/>
      <c r="AS27" s="211"/>
      <c r="AT27" s="211"/>
      <c r="AU27" s="211"/>
      <c r="AV27" s="211"/>
      <c r="AW27" s="211"/>
      <c r="AX27" s="211"/>
      <c r="AY27" s="211"/>
    </row>
    <row r="28" spans="1:51" ht="15" x14ac:dyDescent="0.25">
      <c r="A28" s="191">
        <f>YampaRiverInflow.TotalOutflow!A28</f>
        <v>43862</v>
      </c>
      <c r="B28" s="165"/>
      <c r="C28" s="165"/>
      <c r="D28" s="165">
        <v>2.35</v>
      </c>
      <c r="E28" s="235">
        <v>19.386094</v>
      </c>
      <c r="F28" s="235">
        <v>18.080170000000003</v>
      </c>
      <c r="G28" s="235">
        <v>21.570738000000002</v>
      </c>
      <c r="H28" s="235">
        <v>24.478035999999999</v>
      </c>
      <c r="I28" s="235">
        <v>22.606304000000005</v>
      </c>
      <c r="J28" s="235">
        <v>20.049504000000002</v>
      </c>
      <c r="K28" s="235">
        <v>20.566192000000004</v>
      </c>
      <c r="L28" s="235">
        <v>7.6632420000000003</v>
      </c>
      <c r="M28" s="235">
        <v>19.546256</v>
      </c>
      <c r="N28" s="235">
        <v>27.797172</v>
      </c>
      <c r="O28" s="235">
        <v>76.617378000000016</v>
      </c>
      <c r="P28" s="235">
        <v>14.917342000000003</v>
      </c>
      <c r="Q28" s="235">
        <v>33.866841999999998</v>
      </c>
      <c r="R28" s="235">
        <v>10.731888000000001</v>
      </c>
      <c r="S28" s="235">
        <v>-2.5262600000000002</v>
      </c>
      <c r="T28" s="235">
        <v>-10.192350000000001</v>
      </c>
      <c r="U28" s="235">
        <v>6.2821099999999994</v>
      </c>
      <c r="V28" s="235">
        <v>3.13246</v>
      </c>
      <c r="W28" s="235">
        <v>4.1601400000000002</v>
      </c>
      <c r="X28" s="235">
        <v>2.8380700000000001</v>
      </c>
      <c r="Y28" s="235">
        <v>9.7490100000000002</v>
      </c>
      <c r="Z28" s="235">
        <v>16.001570000000001</v>
      </c>
      <c r="AA28" s="235">
        <v>9.5720700000000001</v>
      </c>
      <c r="AB28" s="235">
        <v>21.740169999999999</v>
      </c>
      <c r="AC28" s="235">
        <v>14.98456</v>
      </c>
      <c r="AD28" s="235">
        <v>10.01197</v>
      </c>
      <c r="AE28" s="235">
        <v>10.48507</v>
      </c>
      <c r="AF28" s="235">
        <v>13.671299999999999</v>
      </c>
      <c r="AG28" s="235">
        <v>11.7835</v>
      </c>
      <c r="AH28" s="235">
        <v>1.58589</v>
      </c>
      <c r="AI28" s="252">
        <v>-4.5615100000000002</v>
      </c>
      <c r="AJ28" s="252">
        <v>4.3773033031399997</v>
      </c>
      <c r="AK28" s="252">
        <v>6.3041165275999997</v>
      </c>
      <c r="AL28" s="252">
        <v>11.420924000000001</v>
      </c>
      <c r="AM28" s="252">
        <v>22.01473</v>
      </c>
      <c r="AN28" s="211"/>
      <c r="AO28" s="211"/>
      <c r="AP28" s="211"/>
      <c r="AQ28" s="211"/>
      <c r="AR28" s="211"/>
      <c r="AS28" s="211"/>
      <c r="AT28" s="211"/>
      <c r="AU28" s="211"/>
      <c r="AV28" s="211"/>
      <c r="AW28" s="211"/>
      <c r="AX28" s="211"/>
      <c r="AY28" s="211"/>
    </row>
    <row r="29" spans="1:51" ht="15" x14ac:dyDescent="0.25">
      <c r="A29" s="191">
        <f>YampaRiverInflow.TotalOutflow!A29</f>
        <v>43891</v>
      </c>
      <c r="B29" s="165"/>
      <c r="C29" s="165"/>
      <c r="D29" s="165">
        <v>5.05</v>
      </c>
      <c r="E29" s="235">
        <v>48.256724000000006</v>
      </c>
      <c r="F29" s="235">
        <v>19.746093999999999</v>
      </c>
      <c r="G29" s="235">
        <v>35.103420000000007</v>
      </c>
      <c r="H29" s="235">
        <v>21.701271999999999</v>
      </c>
      <c r="I29" s="235">
        <v>7.1830860000000003</v>
      </c>
      <c r="J29" s="235">
        <v>10.043988000000001</v>
      </c>
      <c r="K29" s="235">
        <v>4.5826419999999999</v>
      </c>
      <c r="L29" s="235">
        <v>9.10426</v>
      </c>
      <c r="M29" s="235">
        <v>26.727903999999999</v>
      </c>
      <c r="N29" s="235">
        <v>40.118170000000006</v>
      </c>
      <c r="O29" s="235">
        <v>66.972800000000007</v>
      </c>
      <c r="P29" s="235">
        <v>17.273148000000003</v>
      </c>
      <c r="Q29" s="235">
        <v>62.610502000000011</v>
      </c>
      <c r="R29" s="235">
        <v>-10.463220000000002</v>
      </c>
      <c r="S29" s="235">
        <v>-5.3588699999999996</v>
      </c>
      <c r="T29" s="235">
        <v>-15.49112</v>
      </c>
      <c r="U29" s="235">
        <v>36.322969999999998</v>
      </c>
      <c r="V29" s="235">
        <v>9.210090000000001</v>
      </c>
      <c r="W29" s="235">
        <v>5.7764899999999999</v>
      </c>
      <c r="X29" s="235">
        <v>9.2872199999999996</v>
      </c>
      <c r="Y29" s="235">
        <v>8.1139899999999994</v>
      </c>
      <c r="Z29" s="235">
        <v>9.8301200000000009</v>
      </c>
      <c r="AA29" s="235">
        <v>14.49926</v>
      </c>
      <c r="AB29" s="235">
        <v>12.03308</v>
      </c>
      <c r="AC29" s="235">
        <v>4.5342399999999996</v>
      </c>
      <c r="AD29" s="235">
        <v>19.332849999999997</v>
      </c>
      <c r="AE29" s="235">
        <v>6.37479</v>
      </c>
      <c r="AF29" s="235">
        <v>9.2942099999999996</v>
      </c>
      <c r="AG29" s="235">
        <v>12.6425</v>
      </c>
      <c r="AH29" s="235">
        <v>6.9361999999999995</v>
      </c>
      <c r="AI29" s="252">
        <v>-7.20953</v>
      </c>
      <c r="AJ29" s="252">
        <v>6.0787702509799999</v>
      </c>
      <c r="AK29" s="252">
        <v>6.5442801642999999</v>
      </c>
      <c r="AL29" s="252">
        <v>13.23695</v>
      </c>
      <c r="AM29" s="252">
        <v>24.268612000000001</v>
      </c>
      <c r="AN29" s="211"/>
      <c r="AO29" s="211"/>
      <c r="AP29" s="211"/>
      <c r="AQ29" s="211"/>
      <c r="AR29" s="211"/>
      <c r="AS29" s="211"/>
      <c r="AT29" s="211"/>
      <c r="AU29" s="211"/>
      <c r="AV29" s="211"/>
      <c r="AW29" s="211"/>
      <c r="AX29" s="211"/>
      <c r="AY29" s="211"/>
    </row>
    <row r="30" spans="1:51" ht="15" x14ac:dyDescent="0.25">
      <c r="A30" s="191">
        <f>YampaRiverInflow.TotalOutflow!A30</f>
        <v>43922</v>
      </c>
      <c r="B30" s="165"/>
      <c r="C30" s="165"/>
      <c r="D30" s="165">
        <v>7.87</v>
      </c>
      <c r="E30" s="235">
        <v>24.234504000000001</v>
      </c>
      <c r="F30" s="235">
        <v>24.849282000000002</v>
      </c>
      <c r="G30" s="235">
        <v>28.551597999999998</v>
      </c>
      <c r="H30" s="235">
        <v>23.343438000000003</v>
      </c>
      <c r="I30" s="235">
        <v>20.623002</v>
      </c>
      <c r="J30" s="235">
        <v>25.851988000000002</v>
      </c>
      <c r="K30" s="235">
        <v>12.903330000000002</v>
      </c>
      <c r="L30" s="235">
        <v>4.1301540000000001</v>
      </c>
      <c r="M30" s="235">
        <v>18.282956000000002</v>
      </c>
      <c r="N30" s="235">
        <v>29.463320000000003</v>
      </c>
      <c r="O30" s="235">
        <v>41.182446000000006</v>
      </c>
      <c r="P30" s="235">
        <v>7.3053060000000007</v>
      </c>
      <c r="Q30" s="235">
        <v>14.457518</v>
      </c>
      <c r="R30" s="235">
        <v>23.573840000000001</v>
      </c>
      <c r="S30" s="235">
        <v>6.8406400000000005</v>
      </c>
      <c r="T30" s="235">
        <v>-2.2138499999999999</v>
      </c>
      <c r="U30" s="235">
        <v>19.547470000000001</v>
      </c>
      <c r="V30" s="235">
        <v>11.52768</v>
      </c>
      <c r="W30" s="235">
        <v>17.343669999999999</v>
      </c>
      <c r="X30" s="235">
        <v>13.49269</v>
      </c>
      <c r="Y30" s="235">
        <v>4.6643299999999996</v>
      </c>
      <c r="Z30" s="235">
        <v>2.3306399999999998</v>
      </c>
      <c r="AA30" s="235">
        <v>9.179590000000001</v>
      </c>
      <c r="AB30" s="235">
        <v>14.534559999999999</v>
      </c>
      <c r="AC30" s="235">
        <v>4.0880400000000003</v>
      </c>
      <c r="AD30" s="235">
        <v>13.018870000000001</v>
      </c>
      <c r="AE30" s="235">
        <v>7.4774700000000003</v>
      </c>
      <c r="AF30" s="235">
        <v>12.525</v>
      </c>
      <c r="AG30" s="235">
        <v>22.5366</v>
      </c>
      <c r="AH30" s="235">
        <v>5.4335800000000001</v>
      </c>
      <c r="AI30" s="252">
        <v>-1.42597</v>
      </c>
      <c r="AJ30" s="252">
        <v>9.8916652885999987</v>
      </c>
      <c r="AK30" s="252">
        <v>9.7270710717399993</v>
      </c>
      <c r="AL30" s="252">
        <v>7.0186580000000003</v>
      </c>
      <c r="AM30" s="252">
        <v>14.715734000000001</v>
      </c>
      <c r="AN30" s="211"/>
      <c r="AO30" s="211"/>
      <c r="AP30" s="211"/>
      <c r="AQ30" s="211"/>
      <c r="AR30" s="211"/>
      <c r="AS30" s="211"/>
      <c r="AT30" s="211"/>
      <c r="AU30" s="211"/>
      <c r="AV30" s="211"/>
      <c r="AW30" s="211"/>
      <c r="AX30" s="211"/>
      <c r="AY30" s="211"/>
    </row>
    <row r="31" spans="1:51" ht="15" x14ac:dyDescent="0.25">
      <c r="A31" s="191">
        <f>YampaRiverInflow.TotalOutflow!A31</f>
        <v>43952</v>
      </c>
      <c r="B31" s="165"/>
      <c r="C31" s="165"/>
      <c r="D31" s="165">
        <v>5.97</v>
      </c>
      <c r="E31" s="235">
        <v>41.574200000000005</v>
      </c>
      <c r="F31" s="235">
        <v>8.2423100000000016</v>
      </c>
      <c r="G31" s="235">
        <v>-0.94377600000000006</v>
      </c>
      <c r="H31" s="235">
        <v>-16.180436</v>
      </c>
      <c r="I31" s="235">
        <v>10.488404000000001</v>
      </c>
      <c r="J31" s="235">
        <v>15.254056</v>
      </c>
      <c r="K31" s="235">
        <v>-6.721960000000001</v>
      </c>
      <c r="L31" s="235">
        <v>-3.2702260000000001</v>
      </c>
      <c r="M31" s="235">
        <v>9.1846580000000007</v>
      </c>
      <c r="N31" s="235">
        <v>17.554766000000001</v>
      </c>
      <c r="O31" s="235">
        <v>30.019752000000004</v>
      </c>
      <c r="P31" s="235">
        <v>9.2131399999999992</v>
      </c>
      <c r="Q31" s="235">
        <v>29.214484000000002</v>
      </c>
      <c r="R31" s="235">
        <v>5.437558000000001</v>
      </c>
      <c r="S31" s="235">
        <v>8.0619300000000003</v>
      </c>
      <c r="T31" s="235">
        <v>-4.66012</v>
      </c>
      <c r="U31" s="235">
        <v>9.683209999999999</v>
      </c>
      <c r="V31" s="235">
        <v>23.337949999999999</v>
      </c>
      <c r="W31" s="235">
        <v>11.09249</v>
      </c>
      <c r="X31" s="235">
        <v>14.89179</v>
      </c>
      <c r="Y31" s="235">
        <v>9.6852700000000009</v>
      </c>
      <c r="Z31" s="235">
        <v>5.5847100000000003</v>
      </c>
      <c r="AA31" s="235">
        <v>4.1686000000000005</v>
      </c>
      <c r="AB31" s="235">
        <v>14.016170000000001</v>
      </c>
      <c r="AC31" s="235">
        <v>5.02379</v>
      </c>
      <c r="AD31" s="235">
        <v>16.882990000000003</v>
      </c>
      <c r="AE31" s="235">
        <v>3.9549799999999999</v>
      </c>
      <c r="AF31" s="235">
        <v>10.53945</v>
      </c>
      <c r="AG31" s="235">
        <v>19.5229</v>
      </c>
      <c r="AH31" s="235">
        <v>4.9809799999999997</v>
      </c>
      <c r="AI31" s="252">
        <v>1.2309300000000001</v>
      </c>
      <c r="AJ31" s="252">
        <v>4.9848289250300004</v>
      </c>
      <c r="AK31" s="252">
        <v>9.396245455739999</v>
      </c>
      <c r="AL31" s="252">
        <v>8.1567039999999995</v>
      </c>
      <c r="AM31" s="252">
        <v>18.447317999999999</v>
      </c>
      <c r="AN31" s="211"/>
      <c r="AO31" s="211"/>
      <c r="AP31" s="211"/>
      <c r="AQ31" s="211"/>
      <c r="AR31" s="211"/>
      <c r="AS31" s="211"/>
      <c r="AT31" s="211"/>
      <c r="AU31" s="211"/>
      <c r="AV31" s="211"/>
      <c r="AW31" s="211"/>
      <c r="AX31" s="211"/>
      <c r="AY31" s="211"/>
    </row>
    <row r="32" spans="1:51" ht="15" x14ac:dyDescent="0.25">
      <c r="A32" s="191">
        <f>YampaRiverInflow.TotalOutflow!A32</f>
        <v>43983</v>
      </c>
      <c r="B32" s="165"/>
      <c r="C32" s="165"/>
      <c r="D32" s="165">
        <v>5.77</v>
      </c>
      <c r="E32" s="235">
        <v>-4.0965480000000003</v>
      </c>
      <c r="F32" s="235">
        <v>7.6460300000000005</v>
      </c>
      <c r="G32" s="235">
        <v>19.771796000000002</v>
      </c>
      <c r="H32" s="235">
        <v>13.807872000000001</v>
      </c>
      <c r="I32" s="235">
        <v>13.991372000000002</v>
      </c>
      <c r="J32" s="235">
        <v>2.7903960000000003</v>
      </c>
      <c r="K32" s="235">
        <v>1.7769000000000001</v>
      </c>
      <c r="L32" s="235">
        <v>9.8541160000000012</v>
      </c>
      <c r="M32" s="235">
        <v>19.475346000000002</v>
      </c>
      <c r="N32" s="235">
        <v>1.10209</v>
      </c>
      <c r="O32" s="235">
        <v>4.6148199999999999</v>
      </c>
      <c r="P32" s="235">
        <v>-1.086592</v>
      </c>
      <c r="Q32" s="235">
        <v>16.840010000000003</v>
      </c>
      <c r="R32" s="235">
        <v>1.326284</v>
      </c>
      <c r="S32" s="235">
        <v>-0.79383999999999999</v>
      </c>
      <c r="T32" s="235">
        <v>-23.251810000000003</v>
      </c>
      <c r="U32" s="235">
        <v>12.69872</v>
      </c>
      <c r="V32" s="235">
        <v>19.039000000000001</v>
      </c>
      <c r="W32" s="235">
        <v>6.8687700000000005</v>
      </c>
      <c r="X32" s="235">
        <v>14.246139999999999</v>
      </c>
      <c r="Y32" s="235">
        <v>18.845080000000003</v>
      </c>
      <c r="Z32" s="235">
        <v>7.4909099999999995</v>
      </c>
      <c r="AA32" s="235">
        <v>13.8124</v>
      </c>
      <c r="AB32" s="235">
        <v>24.775919999999999</v>
      </c>
      <c r="AC32" s="235">
        <v>9.7531100000000013</v>
      </c>
      <c r="AD32" s="235">
        <v>18.740459999999999</v>
      </c>
      <c r="AE32" s="235">
        <v>5.9942099999999998</v>
      </c>
      <c r="AF32" s="235">
        <v>10.93661</v>
      </c>
      <c r="AG32" s="235">
        <v>14.07673</v>
      </c>
      <c r="AH32" s="235">
        <v>3.5599699999999999</v>
      </c>
      <c r="AI32" s="252">
        <v>6.4226899999999993</v>
      </c>
      <c r="AJ32" s="252">
        <v>10.5932776866</v>
      </c>
      <c r="AK32" s="252">
        <v>1.32194380099</v>
      </c>
      <c r="AL32" s="252">
        <v>3.633238</v>
      </c>
      <c r="AM32" s="252">
        <v>2.8407460000000002</v>
      </c>
      <c r="AN32" s="211"/>
      <c r="AO32" s="211"/>
      <c r="AP32" s="211"/>
      <c r="AQ32" s="211"/>
      <c r="AR32" s="211"/>
      <c r="AS32" s="211"/>
      <c r="AT32" s="211"/>
      <c r="AU32" s="211"/>
      <c r="AV32" s="211"/>
      <c r="AW32" s="211"/>
      <c r="AX32" s="211"/>
      <c r="AY32" s="211"/>
    </row>
    <row r="33" spans="1:51" ht="15" x14ac:dyDescent="0.25">
      <c r="A33" s="191">
        <f>YampaRiverInflow.TotalOutflow!A33</f>
        <v>44013</v>
      </c>
      <c r="B33" s="165"/>
      <c r="C33" s="165"/>
      <c r="D33" s="165">
        <v>15.22</v>
      </c>
      <c r="E33" s="235">
        <v>40.837490000000003</v>
      </c>
      <c r="F33" s="235">
        <v>46.478228000000001</v>
      </c>
      <c r="G33" s="235">
        <v>13.864426000000002</v>
      </c>
      <c r="H33" s="235">
        <v>-9.1669640000000001</v>
      </c>
      <c r="I33" s="235">
        <v>15.815042000000002</v>
      </c>
      <c r="J33" s="235">
        <v>8.4649699999999992</v>
      </c>
      <c r="K33" s="235">
        <v>24.215660000000003</v>
      </c>
      <c r="L33" s="235">
        <v>8.3205360000000006</v>
      </c>
      <c r="M33" s="235">
        <v>3.3371660000000007</v>
      </c>
      <c r="N33" s="235">
        <v>15.630164000000002</v>
      </c>
      <c r="O33" s="235">
        <v>1.9055500000000001</v>
      </c>
      <c r="P33" s="235">
        <v>8.3211859999999991</v>
      </c>
      <c r="Q33" s="235">
        <v>21.002715999999999</v>
      </c>
      <c r="R33" s="235">
        <v>17.809748000000003</v>
      </c>
      <c r="S33" s="235">
        <v>11.63293</v>
      </c>
      <c r="T33" s="235">
        <v>-12.476629999999998</v>
      </c>
      <c r="U33" s="235">
        <v>23.625509999999998</v>
      </c>
      <c r="V33" s="235">
        <v>20.54889</v>
      </c>
      <c r="W33" s="235">
        <v>8.319090000000001</v>
      </c>
      <c r="X33" s="235">
        <v>20.105460000000001</v>
      </c>
      <c r="Y33" s="235">
        <v>19.50067</v>
      </c>
      <c r="Z33" s="235">
        <v>8.3446700000000007</v>
      </c>
      <c r="AA33" s="235">
        <v>18.455950000000001</v>
      </c>
      <c r="AB33" s="235">
        <v>31.79073</v>
      </c>
      <c r="AC33" s="235">
        <v>14.55987</v>
      </c>
      <c r="AD33" s="235">
        <v>21.886839999999999</v>
      </c>
      <c r="AE33" s="235">
        <v>25.583909999999999</v>
      </c>
      <c r="AF33" s="235">
        <v>21.074020000000001</v>
      </c>
      <c r="AG33" s="235">
        <v>18.544400000000003</v>
      </c>
      <c r="AH33" s="235">
        <v>6.6031899999999997</v>
      </c>
      <c r="AI33" s="252">
        <v>14.91146</v>
      </c>
      <c r="AJ33" s="252">
        <v>14.383509092599999</v>
      </c>
      <c r="AK33" s="252">
        <v>27.613380167700001</v>
      </c>
      <c r="AL33" s="252">
        <v>1.747992</v>
      </c>
      <c r="AM33" s="252">
        <v>12.233666000000001</v>
      </c>
      <c r="AN33" s="211"/>
      <c r="AO33" s="211"/>
      <c r="AP33" s="211"/>
      <c r="AQ33" s="211"/>
      <c r="AR33" s="211"/>
      <c r="AS33" s="211"/>
      <c r="AT33" s="211"/>
      <c r="AU33" s="211"/>
      <c r="AV33" s="211"/>
      <c r="AW33" s="211"/>
      <c r="AX33" s="211"/>
      <c r="AY33" s="211"/>
    </row>
    <row r="34" spans="1:51" ht="15" x14ac:dyDescent="0.25">
      <c r="A34" s="191">
        <f>YampaRiverInflow.TotalOutflow!A34</f>
        <v>44044</v>
      </c>
      <c r="B34" s="165"/>
      <c r="C34" s="165"/>
      <c r="D34" s="165">
        <v>13.96</v>
      </c>
      <c r="E34" s="235">
        <v>33.227021999999998</v>
      </c>
      <c r="F34" s="235">
        <v>46.634092000000003</v>
      </c>
      <c r="G34" s="235">
        <v>0.76430000000000009</v>
      </c>
      <c r="H34" s="235">
        <v>14.463595999999999</v>
      </c>
      <c r="I34" s="235">
        <v>32.157184000000008</v>
      </c>
      <c r="J34" s="235">
        <v>18.745439999999999</v>
      </c>
      <c r="K34" s="235">
        <v>18.415265999999999</v>
      </c>
      <c r="L34" s="235">
        <v>16.546260000000004</v>
      </c>
      <c r="M34" s="235">
        <v>21.988494000000003</v>
      </c>
      <c r="N34" s="235">
        <v>28.928684000000004</v>
      </c>
      <c r="O34" s="235">
        <v>19.984940000000002</v>
      </c>
      <c r="P34" s="235">
        <v>10.897600000000001</v>
      </c>
      <c r="Q34" s="235">
        <v>20.870480000000001</v>
      </c>
      <c r="R34" s="235">
        <v>13.847151999999999</v>
      </c>
      <c r="S34" s="235">
        <v>9.7706299999999988</v>
      </c>
      <c r="T34" s="235">
        <v>7.4435000000000002</v>
      </c>
      <c r="U34" s="235">
        <v>20.504860000000001</v>
      </c>
      <c r="V34" s="235">
        <v>22.135639999999999</v>
      </c>
      <c r="W34" s="235">
        <v>5.2130799999999997</v>
      </c>
      <c r="X34" s="235">
        <v>14.802440000000001</v>
      </c>
      <c r="Y34" s="235">
        <v>21.94164</v>
      </c>
      <c r="Z34" s="235">
        <v>8.4181799999999996</v>
      </c>
      <c r="AA34" s="235">
        <v>21.659500000000001</v>
      </c>
      <c r="AB34" s="235">
        <v>35.8294</v>
      </c>
      <c r="AC34" s="235">
        <v>14.210139999999999</v>
      </c>
      <c r="AD34" s="235">
        <v>24.195160000000001</v>
      </c>
      <c r="AE34" s="235">
        <v>26.496269999999999</v>
      </c>
      <c r="AF34" s="235">
        <v>24.024999999999999</v>
      </c>
      <c r="AG34" s="235">
        <v>22.344560000000001</v>
      </c>
      <c r="AH34" s="235">
        <v>9.8857900000000001</v>
      </c>
      <c r="AI34" s="252">
        <v>13.84548</v>
      </c>
      <c r="AJ34" s="252">
        <v>16.9342231406</v>
      </c>
      <c r="AK34" s="252">
        <v>14.489780994299998</v>
      </c>
      <c r="AL34" s="252">
        <v>23.217804000000005</v>
      </c>
      <c r="AM34" s="252">
        <v>21.390052000000001</v>
      </c>
      <c r="AN34" s="211"/>
      <c r="AO34" s="211"/>
      <c r="AP34" s="211"/>
      <c r="AQ34" s="211"/>
      <c r="AR34" s="211"/>
      <c r="AS34" s="211"/>
      <c r="AT34" s="211"/>
      <c r="AU34" s="211"/>
      <c r="AV34" s="211"/>
      <c r="AW34" s="211"/>
      <c r="AX34" s="211"/>
      <c r="AY34" s="211"/>
    </row>
    <row r="35" spans="1:51" ht="15" x14ac:dyDescent="0.25">
      <c r="A35" s="191">
        <f>YampaRiverInflow.TotalOutflow!A35</f>
        <v>44075</v>
      </c>
      <c r="B35" s="165"/>
      <c r="C35" s="165"/>
      <c r="D35" s="165">
        <v>8.7100000000000009</v>
      </c>
      <c r="E35" s="235">
        <v>8.4984000000000002</v>
      </c>
      <c r="F35" s="235">
        <v>20.619562000000002</v>
      </c>
      <c r="G35" s="235">
        <v>12.313067999999999</v>
      </c>
      <c r="H35" s="235">
        <v>12.236552000000001</v>
      </c>
      <c r="I35" s="235">
        <v>13.633801999999999</v>
      </c>
      <c r="J35" s="235">
        <v>13.98475</v>
      </c>
      <c r="K35" s="235">
        <v>17.459476000000002</v>
      </c>
      <c r="L35" s="235">
        <v>36.845714000000001</v>
      </c>
      <c r="M35" s="235">
        <v>21.666070000000005</v>
      </c>
      <c r="N35" s="235">
        <v>26.497226000000001</v>
      </c>
      <c r="O35" s="235">
        <v>15.862907999999999</v>
      </c>
      <c r="P35" s="235">
        <v>14.997952</v>
      </c>
      <c r="Q35" s="235">
        <v>15.244622000000001</v>
      </c>
      <c r="R35" s="235">
        <v>10.894964</v>
      </c>
      <c r="S35" s="235">
        <v>-6.0112700000000006</v>
      </c>
      <c r="T35" s="235">
        <v>19.914009999999998</v>
      </c>
      <c r="U35" s="235">
        <v>13.555149999999999</v>
      </c>
      <c r="V35" s="235">
        <v>15.397549999999999</v>
      </c>
      <c r="W35" s="235">
        <v>7.1036899999999994</v>
      </c>
      <c r="X35" s="235">
        <v>8.6973899999999986</v>
      </c>
      <c r="Y35" s="235">
        <v>11.841569999999999</v>
      </c>
      <c r="Z35" s="235">
        <v>3.6388400000000001</v>
      </c>
      <c r="AA35" s="235">
        <v>18.084299999999999</v>
      </c>
      <c r="AB35" s="235">
        <v>24.926950000000001</v>
      </c>
      <c r="AC35" s="235">
        <v>13.032249999999999</v>
      </c>
      <c r="AD35" s="235">
        <v>14.707469999999999</v>
      </c>
      <c r="AE35" s="235">
        <v>15.101129999999999</v>
      </c>
      <c r="AF35" s="235">
        <v>9.3519199999999998</v>
      </c>
      <c r="AG35" s="235">
        <v>35.037589999999994</v>
      </c>
      <c r="AH35" s="235">
        <v>-2.8570500000000001</v>
      </c>
      <c r="AI35" s="252">
        <v>6.7481800000000005</v>
      </c>
      <c r="AJ35" s="252">
        <v>15.024452891200001</v>
      </c>
      <c r="AK35" s="252">
        <v>11.451161157</v>
      </c>
      <c r="AL35" s="252">
        <v>15.371198000000001</v>
      </c>
      <c r="AM35" s="252">
        <v>22.553249999999998</v>
      </c>
      <c r="AN35" s="211"/>
      <c r="AO35" s="211"/>
      <c r="AP35" s="211"/>
      <c r="AQ35" s="211"/>
      <c r="AR35" s="211"/>
      <c r="AS35" s="211"/>
      <c r="AT35" s="211"/>
      <c r="AU35" s="211"/>
      <c r="AV35" s="211"/>
      <c r="AW35" s="211"/>
      <c r="AX35" s="211"/>
      <c r="AY35" s="211"/>
    </row>
    <row r="36" spans="1:51" ht="15" x14ac:dyDescent="0.25">
      <c r="A36" s="191">
        <f>YampaRiverInflow.TotalOutflow!A36</f>
        <v>44105</v>
      </c>
      <c r="B36" s="165"/>
      <c r="C36" s="165"/>
      <c r="D36" s="165">
        <v>6.35</v>
      </c>
      <c r="E36" s="235">
        <v>25.419446000000001</v>
      </c>
      <c r="F36" s="235">
        <v>21.178598000000001</v>
      </c>
      <c r="G36" s="235">
        <v>15.493984000000001</v>
      </c>
      <c r="H36" s="235">
        <v>17.385394000000002</v>
      </c>
      <c r="I36" s="235">
        <v>15.188998000000002</v>
      </c>
      <c r="J36" s="235">
        <v>19.329960000000003</v>
      </c>
      <c r="K36" s="235">
        <v>13.292282000000002</v>
      </c>
      <c r="L36" s="235">
        <v>4.6153680000000001</v>
      </c>
      <c r="M36" s="235">
        <v>8.5067520000000005</v>
      </c>
      <c r="N36" s="235">
        <v>18.000779999999999</v>
      </c>
      <c r="O36" s="235">
        <v>11.691694000000002</v>
      </c>
      <c r="P36" s="235">
        <v>11.765064000000001</v>
      </c>
      <c r="Q36" s="235">
        <v>12.468330000000002</v>
      </c>
      <c r="R36" s="235">
        <v>6.5313160000000003</v>
      </c>
      <c r="S36" s="235">
        <v>-7.82599</v>
      </c>
      <c r="T36" s="235">
        <v>24.362849999999998</v>
      </c>
      <c r="U36" s="235">
        <v>10.95425</v>
      </c>
      <c r="V36" s="235">
        <v>11.723360000000001</v>
      </c>
      <c r="W36" s="235">
        <v>4.6145899999999997</v>
      </c>
      <c r="X36" s="235">
        <v>6.6953500000000004</v>
      </c>
      <c r="Y36" s="235">
        <v>9.5123700000000007</v>
      </c>
      <c r="Z36" s="235">
        <v>-0.49925999999999998</v>
      </c>
      <c r="AA36" s="235">
        <v>18.132660000000001</v>
      </c>
      <c r="AB36" s="235">
        <v>19.22006</v>
      </c>
      <c r="AC36" s="235">
        <v>10.97871</v>
      </c>
      <c r="AD36" s="235">
        <v>13.21185</v>
      </c>
      <c r="AE36" s="235">
        <v>14.04824</v>
      </c>
      <c r="AF36" s="235">
        <v>6.9533999999999994</v>
      </c>
      <c r="AG36" s="235">
        <v>23.35398</v>
      </c>
      <c r="AH36" s="235">
        <v>-2.8584200000000002</v>
      </c>
      <c r="AI36" s="252">
        <v>2.3012199999999998</v>
      </c>
      <c r="AJ36" s="252">
        <v>14.734685122999998</v>
      </c>
      <c r="AK36" s="252">
        <v>8.5052611573600014</v>
      </c>
      <c r="AL36" s="252">
        <v>11.385834000000001</v>
      </c>
      <c r="AM36" s="252">
        <v>-0.71860800000000002</v>
      </c>
      <c r="AN36" s="211"/>
      <c r="AO36" s="211"/>
      <c r="AP36" s="211"/>
      <c r="AQ36" s="211"/>
      <c r="AR36" s="211"/>
      <c r="AS36" s="211"/>
      <c r="AT36" s="211"/>
      <c r="AU36" s="211"/>
      <c r="AV36" s="211"/>
      <c r="AW36" s="211"/>
      <c r="AX36" s="211"/>
      <c r="AY36" s="211"/>
    </row>
    <row r="37" spans="1:51" ht="15" x14ac:dyDescent="0.25">
      <c r="A37" s="191">
        <f>YampaRiverInflow.TotalOutflow!A37</f>
        <v>44136</v>
      </c>
      <c r="B37" s="165"/>
      <c r="C37" s="165"/>
      <c r="D37" s="165">
        <v>3.54</v>
      </c>
      <c r="E37" s="235">
        <v>18.386371999999998</v>
      </c>
      <c r="F37" s="235">
        <v>19.311062000000003</v>
      </c>
      <c r="G37" s="235">
        <v>16.448476000000003</v>
      </c>
      <c r="H37" s="235">
        <v>11.181172</v>
      </c>
      <c r="I37" s="235">
        <v>25.764479999999999</v>
      </c>
      <c r="J37" s="235">
        <v>8.3348259999999996</v>
      </c>
      <c r="K37" s="235">
        <v>1.544602</v>
      </c>
      <c r="L37" s="235">
        <v>4.4751840000000005</v>
      </c>
      <c r="M37" s="235">
        <v>9.0973780000000009</v>
      </c>
      <c r="N37" s="235">
        <v>11.138052000000002</v>
      </c>
      <c r="O37" s="235">
        <v>12.686196000000002</v>
      </c>
      <c r="P37" s="235">
        <v>3.2208140000000003</v>
      </c>
      <c r="Q37" s="235">
        <v>16.414173999999999</v>
      </c>
      <c r="R37" s="235">
        <v>14.713260000000002</v>
      </c>
      <c r="S37" s="235">
        <v>-12.37326</v>
      </c>
      <c r="T37" s="235">
        <v>14.93168</v>
      </c>
      <c r="U37" s="235">
        <v>-5.1652700000000005</v>
      </c>
      <c r="V37" s="235">
        <v>10.395850000000001</v>
      </c>
      <c r="W37" s="235">
        <v>4.0648400000000002</v>
      </c>
      <c r="X37" s="235">
        <v>3.5380700000000003</v>
      </c>
      <c r="Y37" s="235">
        <v>7.5272700000000006</v>
      </c>
      <c r="Z37" s="235">
        <v>13.11669</v>
      </c>
      <c r="AA37" s="235">
        <v>15.47784</v>
      </c>
      <c r="AB37" s="235">
        <v>21.893450000000001</v>
      </c>
      <c r="AC37" s="235">
        <v>12.1463</v>
      </c>
      <c r="AD37" s="235">
        <v>8.651209999999999</v>
      </c>
      <c r="AE37" s="235">
        <v>9.7618099999999988</v>
      </c>
      <c r="AF37" s="235">
        <v>16.488720000000001</v>
      </c>
      <c r="AG37" s="235">
        <v>4.6226700000000003</v>
      </c>
      <c r="AH37" s="235">
        <v>5.9796400000000007</v>
      </c>
      <c r="AI37" s="252">
        <v>-1.0023</v>
      </c>
      <c r="AJ37" s="252">
        <v>2.8527603286000001</v>
      </c>
      <c r="AK37" s="252">
        <v>5.8921380145499995</v>
      </c>
      <c r="AL37" s="252">
        <v>14.328964000000001</v>
      </c>
      <c r="AM37" s="252">
        <v>10.843160000000001</v>
      </c>
      <c r="AN37" s="211"/>
      <c r="AO37" s="211"/>
      <c r="AP37" s="211"/>
      <c r="AQ37" s="211"/>
      <c r="AR37" s="211"/>
      <c r="AS37" s="211"/>
      <c r="AT37" s="211"/>
      <c r="AU37" s="211"/>
      <c r="AV37" s="211"/>
      <c r="AW37" s="211"/>
      <c r="AX37" s="211"/>
      <c r="AY37" s="211"/>
    </row>
    <row r="38" spans="1:51" ht="15" x14ac:dyDescent="0.25">
      <c r="A38" s="191">
        <f>YampaRiverInflow.TotalOutflow!A38</f>
        <v>44166</v>
      </c>
      <c r="B38" s="165"/>
      <c r="C38" s="165"/>
      <c r="D38" s="165">
        <v>5.81</v>
      </c>
      <c r="E38" s="235">
        <v>28.815221999999999</v>
      </c>
      <c r="F38" s="235">
        <v>25.261752000000001</v>
      </c>
      <c r="G38" s="235">
        <v>17.678011999999999</v>
      </c>
      <c r="H38" s="235">
        <v>14.243404000000002</v>
      </c>
      <c r="I38" s="235">
        <v>14.415404000000002</v>
      </c>
      <c r="J38" s="235">
        <v>12.408850000000001</v>
      </c>
      <c r="K38" s="235">
        <v>14.457278000000001</v>
      </c>
      <c r="L38" s="235">
        <v>8.5560460000000003</v>
      </c>
      <c r="M38" s="235">
        <v>16.481124000000001</v>
      </c>
      <c r="N38" s="235">
        <v>23.186820000000004</v>
      </c>
      <c r="O38" s="235">
        <v>12.631855999999999</v>
      </c>
      <c r="P38" s="235">
        <v>18.82638</v>
      </c>
      <c r="Q38" s="235">
        <v>16.553794000000003</v>
      </c>
      <c r="R38" s="235">
        <v>6.4272099999999996</v>
      </c>
      <c r="S38" s="235">
        <v>-16.238409999999998</v>
      </c>
      <c r="T38" s="235">
        <v>12.00187</v>
      </c>
      <c r="U38" s="235">
        <v>6.5915499999999998</v>
      </c>
      <c r="V38" s="235">
        <v>12.228569999999999</v>
      </c>
      <c r="W38" s="235">
        <v>1.01868</v>
      </c>
      <c r="X38" s="235">
        <v>6.6875100000000005</v>
      </c>
      <c r="Y38" s="235">
        <v>11.483219999999999</v>
      </c>
      <c r="Z38" s="235">
        <v>-2.7016499999999999</v>
      </c>
      <c r="AA38" s="235">
        <v>25.948370000000001</v>
      </c>
      <c r="AB38" s="235">
        <v>22.778939999999999</v>
      </c>
      <c r="AC38" s="235">
        <v>11.792920000000001</v>
      </c>
      <c r="AD38" s="235">
        <v>17.610810000000001</v>
      </c>
      <c r="AE38" s="235">
        <v>24.307770000000001</v>
      </c>
      <c r="AF38" s="235">
        <v>18.407709999999998</v>
      </c>
      <c r="AG38" s="235">
        <v>2.61571</v>
      </c>
      <c r="AH38" s="235">
        <v>-1.39621</v>
      </c>
      <c r="AI38" s="252">
        <v>-6.0315000000000003</v>
      </c>
      <c r="AJ38" s="252">
        <v>15.691479341899999</v>
      </c>
      <c r="AK38" s="252">
        <v>6.0863140477999993</v>
      </c>
      <c r="AL38" s="252">
        <v>11.088239999999999</v>
      </c>
      <c r="AM38" s="252">
        <v>24.479745999999999</v>
      </c>
      <c r="AN38" s="211"/>
      <c r="AO38" s="211"/>
      <c r="AP38" s="211"/>
      <c r="AQ38" s="211"/>
      <c r="AR38" s="211"/>
      <c r="AS38" s="211"/>
      <c r="AT38" s="211"/>
      <c r="AU38" s="211"/>
      <c r="AV38" s="211"/>
      <c r="AW38" s="211"/>
      <c r="AX38" s="211"/>
      <c r="AY38" s="211"/>
    </row>
    <row r="39" spans="1:51" ht="15" x14ac:dyDescent="0.25">
      <c r="A39" s="191">
        <f>YampaRiverInflow.TotalOutflow!A39</f>
        <v>44197</v>
      </c>
      <c r="B39" s="165"/>
      <c r="C39" s="165"/>
      <c r="D39" s="165">
        <v>5.67</v>
      </c>
      <c r="E39" s="235">
        <v>20.393000000000001</v>
      </c>
      <c r="F39" s="235">
        <v>26.830200000000001</v>
      </c>
      <c r="G39" s="235">
        <v>13.523328000000001</v>
      </c>
      <c r="H39" s="235">
        <v>7.4926059999999994</v>
      </c>
      <c r="I39" s="235">
        <v>17.595858</v>
      </c>
      <c r="J39" s="235">
        <v>17.257884000000001</v>
      </c>
      <c r="K39" s="235">
        <v>17.505234000000002</v>
      </c>
      <c r="L39" s="235">
        <v>16.421226000000001</v>
      </c>
      <c r="M39" s="235">
        <v>18.741642000000002</v>
      </c>
      <c r="N39" s="235">
        <v>102.681246</v>
      </c>
      <c r="O39" s="235">
        <v>14.341926000000001</v>
      </c>
      <c r="P39" s="235">
        <v>36.095982000000006</v>
      </c>
      <c r="Q39" s="235">
        <v>11.681832000000002</v>
      </c>
      <c r="R39" s="235">
        <v>13.022328000000002</v>
      </c>
      <c r="S39" s="235">
        <v>-12.26146</v>
      </c>
      <c r="T39" s="235">
        <v>9.9685600000000001</v>
      </c>
      <c r="U39" s="235">
        <v>3.9182399999999999</v>
      </c>
      <c r="V39" s="235">
        <v>5.2524799999999994</v>
      </c>
      <c r="W39" s="235">
        <v>0.65434000000000003</v>
      </c>
      <c r="X39" s="235">
        <v>10.38495</v>
      </c>
      <c r="Y39" s="235">
        <v>14.23559</v>
      </c>
      <c r="Z39" s="235">
        <v>9.8203300000000002</v>
      </c>
      <c r="AA39" s="235">
        <v>24.700430000000001</v>
      </c>
      <c r="AB39" s="235">
        <v>22.069479999999999</v>
      </c>
      <c r="AC39" s="235">
        <v>12.57952</v>
      </c>
      <c r="AD39" s="235">
        <v>19.210369999999998</v>
      </c>
      <c r="AE39" s="235">
        <v>24.414390000000001</v>
      </c>
      <c r="AF39" s="235">
        <v>14.356399999999999</v>
      </c>
      <c r="AG39" s="235">
        <v>-5.5044899999999997</v>
      </c>
      <c r="AH39" s="235">
        <v>8.7599999999999997E-2</v>
      </c>
      <c r="AI39" s="252">
        <v>10.5211983485</v>
      </c>
      <c r="AJ39" s="252">
        <v>15.800985125999999</v>
      </c>
      <c r="AK39" s="252">
        <v>6.6924780000000004</v>
      </c>
      <c r="AL39" s="252">
        <v>12.522880000000001</v>
      </c>
      <c r="AM39" s="252">
        <v>13.408282000000002</v>
      </c>
      <c r="AN39" s="211"/>
      <c r="AO39" s="211"/>
      <c r="AP39" s="211"/>
      <c r="AQ39" s="211"/>
      <c r="AR39" s="211"/>
      <c r="AS39" s="211"/>
      <c r="AT39" s="211"/>
      <c r="AU39" s="211"/>
      <c r="AV39" s="211"/>
      <c r="AW39" s="211"/>
      <c r="AX39" s="211"/>
      <c r="AY39" s="211"/>
    </row>
    <row r="40" spans="1:51" ht="15" x14ac:dyDescent="0.25">
      <c r="A40" s="191">
        <f>YampaRiverInflow.TotalOutflow!A40</f>
        <v>44228</v>
      </c>
      <c r="B40" s="165"/>
      <c r="C40" s="165"/>
      <c r="D40" s="165">
        <v>2.35</v>
      </c>
      <c r="E40" s="235">
        <v>18.080170000000003</v>
      </c>
      <c r="F40" s="235">
        <v>21.570738000000002</v>
      </c>
      <c r="G40" s="235">
        <v>24.478035999999999</v>
      </c>
      <c r="H40" s="235">
        <v>22.606304000000005</v>
      </c>
      <c r="I40" s="235">
        <v>20.049504000000002</v>
      </c>
      <c r="J40" s="235">
        <v>20.566192000000004</v>
      </c>
      <c r="K40" s="235">
        <v>7.6632420000000003</v>
      </c>
      <c r="L40" s="235">
        <v>19.546256</v>
      </c>
      <c r="M40" s="235">
        <v>27.797172</v>
      </c>
      <c r="N40" s="235">
        <v>76.617378000000016</v>
      </c>
      <c r="O40" s="235">
        <v>14.917342000000003</v>
      </c>
      <c r="P40" s="235">
        <v>33.866841999999998</v>
      </c>
      <c r="Q40" s="235">
        <v>10.731888000000001</v>
      </c>
      <c r="R40" s="235">
        <v>-2.5262600000000002</v>
      </c>
      <c r="S40" s="235">
        <v>-10.192350000000001</v>
      </c>
      <c r="T40" s="235">
        <v>6.2821099999999994</v>
      </c>
      <c r="U40" s="235">
        <v>3.13246</v>
      </c>
      <c r="V40" s="235">
        <v>4.1601400000000002</v>
      </c>
      <c r="W40" s="235">
        <v>2.8380700000000001</v>
      </c>
      <c r="X40" s="235">
        <v>9.7490100000000002</v>
      </c>
      <c r="Y40" s="235">
        <v>16.001570000000001</v>
      </c>
      <c r="Z40" s="235">
        <v>9.5720700000000001</v>
      </c>
      <c r="AA40" s="235">
        <v>21.740169999999999</v>
      </c>
      <c r="AB40" s="235">
        <v>14.98456</v>
      </c>
      <c r="AC40" s="235">
        <v>10.01197</v>
      </c>
      <c r="AD40" s="235">
        <v>10.48507</v>
      </c>
      <c r="AE40" s="235">
        <v>13.671299999999999</v>
      </c>
      <c r="AF40" s="235">
        <v>11.7835</v>
      </c>
      <c r="AG40" s="235">
        <v>1.58589</v>
      </c>
      <c r="AH40" s="235">
        <v>-4.5615100000000002</v>
      </c>
      <c r="AI40" s="252">
        <v>4.3773033031399997</v>
      </c>
      <c r="AJ40" s="252">
        <v>6.3041165275999997</v>
      </c>
      <c r="AK40" s="252">
        <v>11.420924000000001</v>
      </c>
      <c r="AL40" s="252">
        <v>22.01473</v>
      </c>
      <c r="AM40" s="252">
        <v>19.386094</v>
      </c>
      <c r="AN40" s="211"/>
      <c r="AO40" s="211"/>
      <c r="AP40" s="211"/>
      <c r="AQ40" s="211"/>
      <c r="AR40" s="211"/>
      <c r="AS40" s="211"/>
      <c r="AT40" s="211"/>
      <c r="AU40" s="211"/>
      <c r="AV40" s="211"/>
      <c r="AW40" s="211"/>
      <c r="AX40" s="211"/>
      <c r="AY40" s="211"/>
    </row>
    <row r="41" spans="1:51" ht="15" x14ac:dyDescent="0.25">
      <c r="A41" s="191">
        <f>YampaRiverInflow.TotalOutflow!A41</f>
        <v>44256</v>
      </c>
      <c r="B41" s="165"/>
      <c r="C41" s="165"/>
      <c r="D41" s="165">
        <v>5.05</v>
      </c>
      <c r="E41" s="235">
        <v>19.746093999999999</v>
      </c>
      <c r="F41" s="235">
        <v>35.103420000000007</v>
      </c>
      <c r="G41" s="235">
        <v>21.701271999999999</v>
      </c>
      <c r="H41" s="235">
        <v>7.1830860000000003</v>
      </c>
      <c r="I41" s="235">
        <v>10.043988000000001</v>
      </c>
      <c r="J41" s="235">
        <v>4.5826419999999999</v>
      </c>
      <c r="K41" s="235">
        <v>9.10426</v>
      </c>
      <c r="L41" s="235">
        <v>26.727903999999999</v>
      </c>
      <c r="M41" s="235">
        <v>40.118170000000006</v>
      </c>
      <c r="N41" s="235">
        <v>66.972800000000007</v>
      </c>
      <c r="O41" s="235">
        <v>17.273148000000003</v>
      </c>
      <c r="P41" s="235">
        <v>62.610502000000011</v>
      </c>
      <c r="Q41" s="235">
        <v>-10.463220000000002</v>
      </c>
      <c r="R41" s="235">
        <v>-5.3588699999999996</v>
      </c>
      <c r="S41" s="235">
        <v>-15.49112</v>
      </c>
      <c r="T41" s="235">
        <v>36.322969999999998</v>
      </c>
      <c r="U41" s="235">
        <v>9.210090000000001</v>
      </c>
      <c r="V41" s="235">
        <v>5.7764899999999999</v>
      </c>
      <c r="W41" s="235">
        <v>9.2872199999999996</v>
      </c>
      <c r="X41" s="235">
        <v>8.1139899999999994</v>
      </c>
      <c r="Y41" s="235">
        <v>9.8301200000000009</v>
      </c>
      <c r="Z41" s="235">
        <v>14.49926</v>
      </c>
      <c r="AA41" s="235">
        <v>12.03308</v>
      </c>
      <c r="AB41" s="235">
        <v>4.5342399999999996</v>
      </c>
      <c r="AC41" s="235">
        <v>19.332849999999997</v>
      </c>
      <c r="AD41" s="235">
        <v>6.37479</v>
      </c>
      <c r="AE41" s="235">
        <v>9.2942099999999996</v>
      </c>
      <c r="AF41" s="235">
        <v>12.6425</v>
      </c>
      <c r="AG41" s="235">
        <v>6.9361999999999995</v>
      </c>
      <c r="AH41" s="235">
        <v>-7.20953</v>
      </c>
      <c r="AI41" s="252">
        <v>6.0787702509799999</v>
      </c>
      <c r="AJ41" s="252">
        <v>6.5442801642999999</v>
      </c>
      <c r="AK41" s="252">
        <v>13.23695</v>
      </c>
      <c r="AL41" s="252">
        <v>24.268612000000001</v>
      </c>
      <c r="AM41" s="252">
        <v>48.256724000000006</v>
      </c>
      <c r="AN41" s="211"/>
      <c r="AO41" s="211"/>
      <c r="AP41" s="211"/>
      <c r="AQ41" s="211"/>
      <c r="AR41" s="211"/>
      <c r="AS41" s="211"/>
      <c r="AT41" s="211"/>
      <c r="AU41" s="211"/>
      <c r="AV41" s="211"/>
      <c r="AW41" s="211"/>
      <c r="AX41" s="211"/>
      <c r="AY41" s="211"/>
    </row>
    <row r="42" spans="1:51" ht="15" x14ac:dyDescent="0.25">
      <c r="A42" s="191">
        <f>YampaRiverInflow.TotalOutflow!A42</f>
        <v>44287</v>
      </c>
      <c r="B42" s="165"/>
      <c r="C42" s="165"/>
      <c r="D42" s="165">
        <v>7.87</v>
      </c>
      <c r="E42" s="235">
        <v>24.849282000000002</v>
      </c>
      <c r="F42" s="235">
        <v>28.551597999999998</v>
      </c>
      <c r="G42" s="235">
        <v>23.343438000000003</v>
      </c>
      <c r="H42" s="235">
        <v>20.623002</v>
      </c>
      <c r="I42" s="235">
        <v>25.851988000000002</v>
      </c>
      <c r="J42" s="235">
        <v>12.903330000000002</v>
      </c>
      <c r="K42" s="235">
        <v>4.1301540000000001</v>
      </c>
      <c r="L42" s="235">
        <v>18.282956000000002</v>
      </c>
      <c r="M42" s="235">
        <v>29.463320000000003</v>
      </c>
      <c r="N42" s="235">
        <v>41.182446000000006</v>
      </c>
      <c r="O42" s="235">
        <v>7.3053060000000007</v>
      </c>
      <c r="P42" s="235">
        <v>14.457518</v>
      </c>
      <c r="Q42" s="235">
        <v>23.573840000000001</v>
      </c>
      <c r="R42" s="235">
        <v>6.8406400000000005</v>
      </c>
      <c r="S42" s="235">
        <v>-2.2138499999999999</v>
      </c>
      <c r="T42" s="235">
        <v>19.547470000000001</v>
      </c>
      <c r="U42" s="235">
        <v>11.52768</v>
      </c>
      <c r="V42" s="235">
        <v>17.343669999999999</v>
      </c>
      <c r="W42" s="235">
        <v>13.49269</v>
      </c>
      <c r="X42" s="235">
        <v>4.6643299999999996</v>
      </c>
      <c r="Y42" s="235">
        <v>2.3306399999999998</v>
      </c>
      <c r="Z42" s="235">
        <v>9.179590000000001</v>
      </c>
      <c r="AA42" s="235">
        <v>14.534559999999999</v>
      </c>
      <c r="AB42" s="235">
        <v>4.0880400000000003</v>
      </c>
      <c r="AC42" s="235">
        <v>13.018870000000001</v>
      </c>
      <c r="AD42" s="235">
        <v>7.4774700000000003</v>
      </c>
      <c r="AE42" s="235">
        <v>12.525</v>
      </c>
      <c r="AF42" s="235">
        <v>22.5366</v>
      </c>
      <c r="AG42" s="235">
        <v>5.4335800000000001</v>
      </c>
      <c r="AH42" s="235">
        <v>-1.42597</v>
      </c>
      <c r="AI42" s="252">
        <v>9.8916652885999987</v>
      </c>
      <c r="AJ42" s="252">
        <v>9.7270710717399993</v>
      </c>
      <c r="AK42" s="252">
        <v>7.0186580000000003</v>
      </c>
      <c r="AL42" s="252">
        <v>14.715734000000001</v>
      </c>
      <c r="AM42" s="252">
        <v>24.234504000000001</v>
      </c>
      <c r="AN42" s="211"/>
      <c r="AO42" s="211"/>
      <c r="AP42" s="211"/>
      <c r="AQ42" s="211"/>
      <c r="AR42" s="211"/>
      <c r="AS42" s="211"/>
      <c r="AT42" s="211"/>
      <c r="AU42" s="211"/>
      <c r="AV42" s="211"/>
      <c r="AW42" s="211"/>
      <c r="AX42" s="211"/>
      <c r="AY42" s="211"/>
    </row>
    <row r="43" spans="1:51" ht="15" x14ac:dyDescent="0.25">
      <c r="A43" s="191">
        <f>YampaRiverInflow.TotalOutflow!A43</f>
        <v>44317</v>
      </c>
      <c r="B43" s="165"/>
      <c r="C43" s="165"/>
      <c r="D43" s="165">
        <v>5.97</v>
      </c>
      <c r="E43" s="235">
        <v>8.2423100000000016</v>
      </c>
      <c r="F43" s="235">
        <v>-0.94377600000000006</v>
      </c>
      <c r="G43" s="235">
        <v>-16.180436</v>
      </c>
      <c r="H43" s="235">
        <v>10.488404000000001</v>
      </c>
      <c r="I43" s="235">
        <v>15.254056</v>
      </c>
      <c r="J43" s="235">
        <v>-6.721960000000001</v>
      </c>
      <c r="K43" s="235">
        <v>-3.2702260000000001</v>
      </c>
      <c r="L43" s="235">
        <v>9.1846580000000007</v>
      </c>
      <c r="M43" s="235">
        <v>17.554766000000001</v>
      </c>
      <c r="N43" s="235">
        <v>30.019752000000004</v>
      </c>
      <c r="O43" s="235">
        <v>9.2131399999999992</v>
      </c>
      <c r="P43" s="235">
        <v>29.214484000000002</v>
      </c>
      <c r="Q43" s="235">
        <v>5.437558000000001</v>
      </c>
      <c r="R43" s="235">
        <v>8.0619300000000003</v>
      </c>
      <c r="S43" s="235">
        <v>-4.66012</v>
      </c>
      <c r="T43" s="235">
        <v>9.683209999999999</v>
      </c>
      <c r="U43" s="235">
        <v>23.337949999999999</v>
      </c>
      <c r="V43" s="235">
        <v>11.09249</v>
      </c>
      <c r="W43" s="235">
        <v>14.89179</v>
      </c>
      <c r="X43" s="235">
        <v>9.6852700000000009</v>
      </c>
      <c r="Y43" s="235">
        <v>5.5847100000000003</v>
      </c>
      <c r="Z43" s="235">
        <v>4.1686000000000005</v>
      </c>
      <c r="AA43" s="235">
        <v>14.016170000000001</v>
      </c>
      <c r="AB43" s="235">
        <v>5.02379</v>
      </c>
      <c r="AC43" s="235">
        <v>16.882990000000003</v>
      </c>
      <c r="AD43" s="235">
        <v>3.9549799999999999</v>
      </c>
      <c r="AE43" s="235">
        <v>10.53945</v>
      </c>
      <c r="AF43" s="235">
        <v>19.5229</v>
      </c>
      <c r="AG43" s="235">
        <v>4.9809799999999997</v>
      </c>
      <c r="AH43" s="235">
        <v>1.2309300000000001</v>
      </c>
      <c r="AI43" s="252">
        <v>4.9848289250300004</v>
      </c>
      <c r="AJ43" s="252">
        <v>9.396245455739999</v>
      </c>
      <c r="AK43" s="252">
        <v>8.1567039999999995</v>
      </c>
      <c r="AL43" s="252">
        <v>18.447317999999999</v>
      </c>
      <c r="AM43" s="252">
        <v>41.574200000000005</v>
      </c>
      <c r="AN43" s="211"/>
      <c r="AO43" s="211"/>
      <c r="AP43" s="211"/>
      <c r="AQ43" s="211"/>
      <c r="AR43" s="211"/>
      <c r="AS43" s="211"/>
      <c r="AT43" s="211"/>
      <c r="AU43" s="211"/>
      <c r="AV43" s="211"/>
      <c r="AW43" s="211"/>
      <c r="AX43" s="211"/>
      <c r="AY43" s="211"/>
    </row>
    <row r="44" spans="1:51" ht="15" x14ac:dyDescent="0.25">
      <c r="A44" s="191">
        <f>YampaRiverInflow.TotalOutflow!A44</f>
        <v>44348</v>
      </c>
      <c r="B44" s="165"/>
      <c r="C44" s="165"/>
      <c r="D44" s="165">
        <v>5.77</v>
      </c>
      <c r="E44" s="235">
        <v>7.6460300000000005</v>
      </c>
      <c r="F44" s="235">
        <v>19.771796000000002</v>
      </c>
      <c r="G44" s="235">
        <v>13.807872000000001</v>
      </c>
      <c r="H44" s="235">
        <v>13.991372000000002</v>
      </c>
      <c r="I44" s="235">
        <v>2.7903960000000003</v>
      </c>
      <c r="J44" s="235">
        <v>1.7769000000000001</v>
      </c>
      <c r="K44" s="235">
        <v>9.8541160000000012</v>
      </c>
      <c r="L44" s="235">
        <v>19.475346000000002</v>
      </c>
      <c r="M44" s="235">
        <v>1.10209</v>
      </c>
      <c r="N44" s="235">
        <v>4.6148199999999999</v>
      </c>
      <c r="O44" s="235">
        <v>-1.086592</v>
      </c>
      <c r="P44" s="235">
        <v>16.840010000000003</v>
      </c>
      <c r="Q44" s="235">
        <v>1.326284</v>
      </c>
      <c r="R44" s="235">
        <v>-0.79383999999999999</v>
      </c>
      <c r="S44" s="235">
        <v>-23.251810000000003</v>
      </c>
      <c r="T44" s="235">
        <v>12.69872</v>
      </c>
      <c r="U44" s="235">
        <v>19.039000000000001</v>
      </c>
      <c r="V44" s="235">
        <v>6.8687700000000005</v>
      </c>
      <c r="W44" s="235">
        <v>14.246139999999999</v>
      </c>
      <c r="X44" s="235">
        <v>18.845080000000003</v>
      </c>
      <c r="Y44" s="235">
        <v>7.4909099999999995</v>
      </c>
      <c r="Z44" s="235">
        <v>13.8124</v>
      </c>
      <c r="AA44" s="235">
        <v>24.775919999999999</v>
      </c>
      <c r="AB44" s="235">
        <v>9.7531100000000013</v>
      </c>
      <c r="AC44" s="235">
        <v>18.740459999999999</v>
      </c>
      <c r="AD44" s="235">
        <v>5.9942099999999998</v>
      </c>
      <c r="AE44" s="235">
        <v>10.93661</v>
      </c>
      <c r="AF44" s="235">
        <v>14.07673</v>
      </c>
      <c r="AG44" s="235">
        <v>3.5599699999999999</v>
      </c>
      <c r="AH44" s="235">
        <v>6.4226899999999993</v>
      </c>
      <c r="AI44" s="252">
        <v>10.5932776866</v>
      </c>
      <c r="AJ44" s="252">
        <v>1.32194380099</v>
      </c>
      <c r="AK44" s="252">
        <v>3.633238</v>
      </c>
      <c r="AL44" s="252">
        <v>2.8407460000000002</v>
      </c>
      <c r="AM44" s="252">
        <v>-4.0965480000000003</v>
      </c>
      <c r="AN44" s="211"/>
      <c r="AO44" s="211"/>
      <c r="AP44" s="211"/>
      <c r="AQ44" s="211"/>
      <c r="AR44" s="211"/>
      <c r="AS44" s="211"/>
      <c r="AT44" s="211"/>
      <c r="AU44" s="211"/>
      <c r="AV44" s="211"/>
      <c r="AW44" s="211"/>
      <c r="AX44" s="211"/>
      <c r="AY44" s="211"/>
    </row>
    <row r="45" spans="1:51" ht="15" x14ac:dyDescent="0.25">
      <c r="A45" s="191">
        <f>YampaRiverInflow.TotalOutflow!A45</f>
        <v>44378</v>
      </c>
      <c r="B45" s="165"/>
      <c r="C45" s="165"/>
      <c r="D45" s="165">
        <v>15.22</v>
      </c>
      <c r="E45" s="235">
        <v>46.478228000000001</v>
      </c>
      <c r="F45" s="235">
        <v>13.864426000000002</v>
      </c>
      <c r="G45" s="235">
        <v>-9.1669640000000001</v>
      </c>
      <c r="H45" s="235">
        <v>15.815042000000002</v>
      </c>
      <c r="I45" s="235">
        <v>8.4649699999999992</v>
      </c>
      <c r="J45" s="235">
        <v>24.215660000000003</v>
      </c>
      <c r="K45" s="235">
        <v>8.3205360000000006</v>
      </c>
      <c r="L45" s="235">
        <v>3.3371660000000007</v>
      </c>
      <c r="M45" s="235">
        <v>15.630164000000002</v>
      </c>
      <c r="N45" s="235">
        <v>1.9055500000000001</v>
      </c>
      <c r="O45" s="235">
        <v>8.3211859999999991</v>
      </c>
      <c r="P45" s="235">
        <v>21.002715999999999</v>
      </c>
      <c r="Q45" s="235">
        <v>17.809748000000003</v>
      </c>
      <c r="R45" s="235">
        <v>11.63293</v>
      </c>
      <c r="S45" s="235">
        <v>-12.476629999999998</v>
      </c>
      <c r="T45" s="235">
        <v>23.625509999999998</v>
      </c>
      <c r="U45" s="235">
        <v>20.54889</v>
      </c>
      <c r="V45" s="235">
        <v>8.319090000000001</v>
      </c>
      <c r="W45" s="235">
        <v>20.105460000000001</v>
      </c>
      <c r="X45" s="235">
        <v>19.50067</v>
      </c>
      <c r="Y45" s="235">
        <v>8.3446700000000007</v>
      </c>
      <c r="Z45" s="235">
        <v>18.455950000000001</v>
      </c>
      <c r="AA45" s="235">
        <v>31.79073</v>
      </c>
      <c r="AB45" s="235">
        <v>14.55987</v>
      </c>
      <c r="AC45" s="235">
        <v>21.886839999999999</v>
      </c>
      <c r="AD45" s="235">
        <v>25.583909999999999</v>
      </c>
      <c r="AE45" s="235">
        <v>21.074020000000001</v>
      </c>
      <c r="AF45" s="235">
        <v>18.544400000000003</v>
      </c>
      <c r="AG45" s="235">
        <v>6.6031899999999997</v>
      </c>
      <c r="AH45" s="235">
        <v>14.91146</v>
      </c>
      <c r="AI45" s="252">
        <v>14.383509092599999</v>
      </c>
      <c r="AJ45" s="252">
        <v>27.613380167700001</v>
      </c>
      <c r="AK45" s="252">
        <v>1.747992</v>
      </c>
      <c r="AL45" s="252">
        <v>12.233666000000001</v>
      </c>
      <c r="AM45" s="252">
        <v>40.837490000000003</v>
      </c>
      <c r="AN45" s="211"/>
      <c r="AO45" s="211"/>
      <c r="AP45" s="211"/>
      <c r="AQ45" s="211"/>
      <c r="AR45" s="211"/>
      <c r="AS45" s="211"/>
      <c r="AT45" s="211"/>
      <c r="AU45" s="211"/>
      <c r="AV45" s="211"/>
      <c r="AW45" s="211"/>
      <c r="AX45" s="211"/>
      <c r="AY45" s="211"/>
    </row>
    <row r="46" spans="1:51" ht="15" x14ac:dyDescent="0.25">
      <c r="A46" s="191">
        <f>YampaRiverInflow.TotalOutflow!A46</f>
        <v>44409</v>
      </c>
      <c r="B46" s="165"/>
      <c r="C46" s="165"/>
      <c r="D46" s="165">
        <v>13.96</v>
      </c>
      <c r="E46" s="235">
        <v>46.634092000000003</v>
      </c>
      <c r="F46" s="235">
        <v>0.76430000000000009</v>
      </c>
      <c r="G46" s="235">
        <v>14.463595999999999</v>
      </c>
      <c r="H46" s="235">
        <v>32.157184000000008</v>
      </c>
      <c r="I46" s="235">
        <v>18.745439999999999</v>
      </c>
      <c r="J46" s="235">
        <v>18.415265999999999</v>
      </c>
      <c r="K46" s="235">
        <v>16.546260000000004</v>
      </c>
      <c r="L46" s="235">
        <v>21.988494000000003</v>
      </c>
      <c r="M46" s="235">
        <v>28.928684000000004</v>
      </c>
      <c r="N46" s="235">
        <v>19.984940000000002</v>
      </c>
      <c r="O46" s="235">
        <v>10.897600000000001</v>
      </c>
      <c r="P46" s="235">
        <v>20.870480000000001</v>
      </c>
      <c r="Q46" s="235">
        <v>13.847151999999999</v>
      </c>
      <c r="R46" s="235">
        <v>9.7706299999999988</v>
      </c>
      <c r="S46" s="235">
        <v>7.4435000000000002</v>
      </c>
      <c r="T46" s="235">
        <v>20.504860000000001</v>
      </c>
      <c r="U46" s="235">
        <v>22.135639999999999</v>
      </c>
      <c r="V46" s="235">
        <v>5.2130799999999997</v>
      </c>
      <c r="W46" s="235">
        <v>14.802440000000001</v>
      </c>
      <c r="X46" s="235">
        <v>21.94164</v>
      </c>
      <c r="Y46" s="235">
        <v>8.4181799999999996</v>
      </c>
      <c r="Z46" s="235">
        <v>21.659500000000001</v>
      </c>
      <c r="AA46" s="235">
        <v>35.8294</v>
      </c>
      <c r="AB46" s="235">
        <v>14.210139999999999</v>
      </c>
      <c r="AC46" s="235">
        <v>24.195160000000001</v>
      </c>
      <c r="AD46" s="235">
        <v>26.496269999999999</v>
      </c>
      <c r="AE46" s="235">
        <v>24.024999999999999</v>
      </c>
      <c r="AF46" s="235">
        <v>22.344560000000001</v>
      </c>
      <c r="AG46" s="235">
        <v>9.8857900000000001</v>
      </c>
      <c r="AH46" s="235">
        <v>13.84548</v>
      </c>
      <c r="AI46" s="252">
        <v>16.9342231406</v>
      </c>
      <c r="AJ46" s="252">
        <v>14.489780994299998</v>
      </c>
      <c r="AK46" s="252">
        <v>23.217804000000005</v>
      </c>
      <c r="AL46" s="252">
        <v>21.390052000000001</v>
      </c>
      <c r="AM46" s="252">
        <v>33.227021999999998</v>
      </c>
      <c r="AN46" s="211"/>
      <c r="AO46" s="211"/>
      <c r="AP46" s="211"/>
      <c r="AQ46" s="211"/>
      <c r="AR46" s="211"/>
      <c r="AS46" s="211"/>
      <c r="AT46" s="211"/>
      <c r="AU46" s="211"/>
      <c r="AV46" s="211"/>
      <c r="AW46" s="211"/>
      <c r="AX46" s="211"/>
      <c r="AY46" s="211"/>
    </row>
    <row r="47" spans="1:51" ht="15" x14ac:dyDescent="0.25">
      <c r="A47" s="191">
        <f>YampaRiverInflow.TotalOutflow!A47</f>
        <v>44440</v>
      </c>
      <c r="B47" s="165"/>
      <c r="C47" s="165"/>
      <c r="D47" s="165">
        <v>8.7100000000000009</v>
      </c>
      <c r="E47" s="235">
        <v>20.619562000000002</v>
      </c>
      <c r="F47" s="235">
        <v>12.313067999999999</v>
      </c>
      <c r="G47" s="235">
        <v>12.236552000000001</v>
      </c>
      <c r="H47" s="235">
        <v>13.633801999999999</v>
      </c>
      <c r="I47" s="235">
        <v>13.98475</v>
      </c>
      <c r="J47" s="235">
        <v>17.459476000000002</v>
      </c>
      <c r="K47" s="235">
        <v>36.845714000000001</v>
      </c>
      <c r="L47" s="235">
        <v>21.666070000000005</v>
      </c>
      <c r="M47" s="235">
        <v>26.497226000000001</v>
      </c>
      <c r="N47" s="235">
        <v>15.862907999999999</v>
      </c>
      <c r="O47" s="235">
        <v>14.997952</v>
      </c>
      <c r="P47" s="235">
        <v>15.244622000000001</v>
      </c>
      <c r="Q47" s="235">
        <v>10.894964</v>
      </c>
      <c r="R47" s="235">
        <v>-6.0112700000000006</v>
      </c>
      <c r="S47" s="235">
        <v>19.914009999999998</v>
      </c>
      <c r="T47" s="235">
        <v>13.555149999999999</v>
      </c>
      <c r="U47" s="235">
        <v>15.397549999999999</v>
      </c>
      <c r="V47" s="235">
        <v>7.1036899999999994</v>
      </c>
      <c r="W47" s="235">
        <v>8.6973899999999986</v>
      </c>
      <c r="X47" s="235">
        <v>11.841569999999999</v>
      </c>
      <c r="Y47" s="235">
        <v>3.6388400000000001</v>
      </c>
      <c r="Z47" s="235">
        <v>18.084299999999999</v>
      </c>
      <c r="AA47" s="235">
        <v>24.926950000000001</v>
      </c>
      <c r="AB47" s="235">
        <v>13.032249999999999</v>
      </c>
      <c r="AC47" s="235">
        <v>14.707469999999999</v>
      </c>
      <c r="AD47" s="235">
        <v>15.101129999999999</v>
      </c>
      <c r="AE47" s="235">
        <v>9.3519199999999998</v>
      </c>
      <c r="AF47" s="235">
        <v>35.037589999999994</v>
      </c>
      <c r="AG47" s="235">
        <v>-2.8570500000000001</v>
      </c>
      <c r="AH47" s="235">
        <v>6.7481800000000005</v>
      </c>
      <c r="AI47" s="252">
        <v>15.024452891200001</v>
      </c>
      <c r="AJ47" s="252">
        <v>11.451161157</v>
      </c>
      <c r="AK47" s="252">
        <v>15.371198000000001</v>
      </c>
      <c r="AL47" s="252">
        <v>22.553249999999998</v>
      </c>
      <c r="AM47" s="252">
        <v>8.4984000000000002</v>
      </c>
      <c r="AN47" s="211"/>
      <c r="AO47" s="211"/>
      <c r="AP47" s="211"/>
      <c r="AQ47" s="211"/>
      <c r="AR47" s="211"/>
      <c r="AS47" s="211"/>
      <c r="AT47" s="211"/>
      <c r="AU47" s="211"/>
      <c r="AV47" s="211"/>
      <c r="AW47" s="211"/>
      <c r="AX47" s="211"/>
      <c r="AY47" s="211"/>
    </row>
    <row r="48" spans="1:51" ht="15" x14ac:dyDescent="0.25">
      <c r="A48" s="191">
        <f>YampaRiverInflow.TotalOutflow!A48</f>
        <v>44470</v>
      </c>
      <c r="B48" s="165"/>
      <c r="C48" s="165"/>
      <c r="D48" s="165">
        <v>6.35</v>
      </c>
      <c r="E48" s="235">
        <v>21.178598000000001</v>
      </c>
      <c r="F48" s="235">
        <v>15.493984000000001</v>
      </c>
      <c r="G48" s="235">
        <v>17.385394000000002</v>
      </c>
      <c r="H48" s="235">
        <v>15.188998000000002</v>
      </c>
      <c r="I48" s="235">
        <v>19.329960000000003</v>
      </c>
      <c r="J48" s="235">
        <v>13.292282000000002</v>
      </c>
      <c r="K48" s="235">
        <v>4.6153680000000001</v>
      </c>
      <c r="L48" s="235">
        <v>8.5067520000000005</v>
      </c>
      <c r="M48" s="235">
        <v>18.000779999999999</v>
      </c>
      <c r="N48" s="235">
        <v>11.691694000000002</v>
      </c>
      <c r="O48" s="235">
        <v>11.765064000000001</v>
      </c>
      <c r="P48" s="235">
        <v>12.468330000000002</v>
      </c>
      <c r="Q48" s="235">
        <v>6.5313160000000003</v>
      </c>
      <c r="R48" s="235">
        <v>-7.82599</v>
      </c>
      <c r="S48" s="235">
        <v>24.362849999999998</v>
      </c>
      <c r="T48" s="235">
        <v>10.95425</v>
      </c>
      <c r="U48" s="235">
        <v>11.723360000000001</v>
      </c>
      <c r="V48" s="235">
        <v>4.6145899999999997</v>
      </c>
      <c r="W48" s="235">
        <v>6.6953500000000004</v>
      </c>
      <c r="X48" s="235">
        <v>9.5123700000000007</v>
      </c>
      <c r="Y48" s="235">
        <v>-0.49925999999999998</v>
      </c>
      <c r="Z48" s="235">
        <v>18.132660000000001</v>
      </c>
      <c r="AA48" s="235">
        <v>19.22006</v>
      </c>
      <c r="AB48" s="235">
        <v>10.97871</v>
      </c>
      <c r="AC48" s="235">
        <v>13.21185</v>
      </c>
      <c r="AD48" s="235">
        <v>14.04824</v>
      </c>
      <c r="AE48" s="235">
        <v>6.9533999999999994</v>
      </c>
      <c r="AF48" s="235">
        <v>23.35398</v>
      </c>
      <c r="AG48" s="235">
        <v>-2.8584200000000002</v>
      </c>
      <c r="AH48" s="235">
        <v>2.3012199999999998</v>
      </c>
      <c r="AI48" s="252">
        <v>14.734685122999998</v>
      </c>
      <c r="AJ48" s="252">
        <v>8.5052611573600014</v>
      </c>
      <c r="AK48" s="252">
        <v>11.385834000000001</v>
      </c>
      <c r="AL48" s="252">
        <v>-0.71860800000000002</v>
      </c>
      <c r="AM48" s="252">
        <v>25.419446000000001</v>
      </c>
      <c r="AN48" s="211"/>
      <c r="AO48" s="211"/>
      <c r="AP48" s="211"/>
      <c r="AQ48" s="211"/>
      <c r="AR48" s="211"/>
      <c r="AS48" s="211"/>
      <c r="AT48" s="211"/>
      <c r="AU48" s="211"/>
      <c r="AV48" s="211"/>
      <c r="AW48" s="211"/>
      <c r="AX48" s="211"/>
      <c r="AY48" s="211"/>
    </row>
    <row r="49" spans="1:1005" ht="15" x14ac:dyDescent="0.25">
      <c r="A49" s="191">
        <f>YampaRiverInflow.TotalOutflow!A49</f>
        <v>44501</v>
      </c>
      <c r="B49" s="165"/>
      <c r="C49" s="165"/>
      <c r="D49" s="165">
        <v>3.54</v>
      </c>
      <c r="E49" s="235">
        <v>19.311062000000003</v>
      </c>
      <c r="F49" s="235">
        <v>16.448476000000003</v>
      </c>
      <c r="G49" s="235">
        <v>11.181172</v>
      </c>
      <c r="H49" s="235">
        <v>25.764479999999999</v>
      </c>
      <c r="I49" s="235">
        <v>8.3348259999999996</v>
      </c>
      <c r="J49" s="235">
        <v>1.544602</v>
      </c>
      <c r="K49" s="235">
        <v>4.4751840000000005</v>
      </c>
      <c r="L49" s="235">
        <v>9.0973780000000009</v>
      </c>
      <c r="M49" s="235">
        <v>11.138052000000002</v>
      </c>
      <c r="N49" s="235">
        <v>12.686196000000002</v>
      </c>
      <c r="O49" s="235">
        <v>3.2208140000000003</v>
      </c>
      <c r="P49" s="235">
        <v>16.414173999999999</v>
      </c>
      <c r="Q49" s="235">
        <v>14.713260000000002</v>
      </c>
      <c r="R49" s="235">
        <v>-12.37326</v>
      </c>
      <c r="S49" s="235">
        <v>14.93168</v>
      </c>
      <c r="T49" s="235">
        <v>-5.1652700000000005</v>
      </c>
      <c r="U49" s="235">
        <v>10.395850000000001</v>
      </c>
      <c r="V49" s="235">
        <v>4.0648400000000002</v>
      </c>
      <c r="W49" s="235">
        <v>3.5380700000000003</v>
      </c>
      <c r="X49" s="235">
        <v>7.5272700000000006</v>
      </c>
      <c r="Y49" s="235">
        <v>13.11669</v>
      </c>
      <c r="Z49" s="235">
        <v>15.47784</v>
      </c>
      <c r="AA49" s="235">
        <v>21.893450000000001</v>
      </c>
      <c r="AB49" s="235">
        <v>12.1463</v>
      </c>
      <c r="AC49" s="235">
        <v>8.651209999999999</v>
      </c>
      <c r="AD49" s="235">
        <v>9.7618099999999988</v>
      </c>
      <c r="AE49" s="235">
        <v>16.488720000000001</v>
      </c>
      <c r="AF49" s="235">
        <v>4.6226700000000003</v>
      </c>
      <c r="AG49" s="235">
        <v>5.9796400000000007</v>
      </c>
      <c r="AH49" s="235">
        <v>-1.0023</v>
      </c>
      <c r="AI49" s="252">
        <v>2.8527603286000001</v>
      </c>
      <c r="AJ49" s="252">
        <v>5.8921380145499995</v>
      </c>
      <c r="AK49" s="252">
        <v>14.328964000000001</v>
      </c>
      <c r="AL49" s="252">
        <v>10.843160000000001</v>
      </c>
      <c r="AM49" s="252">
        <v>18.386371999999998</v>
      </c>
      <c r="AN49" s="211"/>
      <c r="AO49" s="211"/>
      <c r="AP49" s="211"/>
      <c r="AQ49" s="211"/>
      <c r="AR49" s="211"/>
      <c r="AS49" s="211"/>
      <c r="AT49" s="211"/>
      <c r="AU49" s="211"/>
      <c r="AV49" s="211"/>
      <c r="AW49" s="211"/>
      <c r="AX49" s="211"/>
      <c r="AY49" s="211"/>
    </row>
    <row r="50" spans="1:1005" ht="15" x14ac:dyDescent="0.25">
      <c r="A50" s="191">
        <f>YampaRiverInflow.TotalOutflow!A50</f>
        <v>44531</v>
      </c>
      <c r="B50" s="165"/>
      <c r="C50" s="165"/>
      <c r="D50" s="165">
        <v>5.81</v>
      </c>
      <c r="E50" s="235">
        <v>25.261752000000001</v>
      </c>
      <c r="F50" s="235">
        <v>17.678011999999999</v>
      </c>
      <c r="G50" s="235">
        <v>14.243404000000002</v>
      </c>
      <c r="H50" s="235">
        <v>14.415404000000002</v>
      </c>
      <c r="I50" s="235">
        <v>12.408850000000001</v>
      </c>
      <c r="J50" s="235">
        <v>14.457278000000001</v>
      </c>
      <c r="K50" s="235">
        <v>8.5560460000000003</v>
      </c>
      <c r="L50" s="235">
        <v>16.481124000000001</v>
      </c>
      <c r="M50" s="235">
        <v>23.186820000000004</v>
      </c>
      <c r="N50" s="235">
        <v>12.631855999999999</v>
      </c>
      <c r="O50" s="235">
        <v>18.82638</v>
      </c>
      <c r="P50" s="235">
        <v>16.553794000000003</v>
      </c>
      <c r="Q50" s="235">
        <v>6.4272099999999996</v>
      </c>
      <c r="R50" s="235">
        <v>-16.238409999999998</v>
      </c>
      <c r="S50" s="235">
        <v>12.00187</v>
      </c>
      <c r="T50" s="235">
        <v>6.5915499999999998</v>
      </c>
      <c r="U50" s="235">
        <v>12.228569999999999</v>
      </c>
      <c r="V50" s="235">
        <v>1.01868</v>
      </c>
      <c r="W50" s="235">
        <v>6.6875100000000005</v>
      </c>
      <c r="X50" s="235">
        <v>11.483219999999999</v>
      </c>
      <c r="Y50" s="235">
        <v>-2.7016499999999999</v>
      </c>
      <c r="Z50" s="235">
        <v>25.948370000000001</v>
      </c>
      <c r="AA50" s="235">
        <v>22.778939999999999</v>
      </c>
      <c r="AB50" s="235">
        <v>11.792920000000001</v>
      </c>
      <c r="AC50" s="235">
        <v>17.610810000000001</v>
      </c>
      <c r="AD50" s="235">
        <v>24.307770000000001</v>
      </c>
      <c r="AE50" s="235">
        <v>18.407709999999998</v>
      </c>
      <c r="AF50" s="235">
        <v>2.61571</v>
      </c>
      <c r="AG50" s="235">
        <v>-1.39621</v>
      </c>
      <c r="AH50" s="235">
        <v>-6.0315000000000003</v>
      </c>
      <c r="AI50" s="252">
        <v>15.691479341899999</v>
      </c>
      <c r="AJ50" s="252">
        <v>6.0863140477999993</v>
      </c>
      <c r="AK50" s="252">
        <v>11.088239999999999</v>
      </c>
      <c r="AL50" s="252">
        <v>24.479745999999999</v>
      </c>
      <c r="AM50" s="252">
        <v>28.815221999999999</v>
      </c>
      <c r="AN50" s="211"/>
      <c r="AO50" s="211"/>
      <c r="AP50" s="211"/>
      <c r="AQ50" s="211"/>
      <c r="AR50" s="211"/>
      <c r="AS50" s="211"/>
      <c r="AT50" s="211"/>
      <c r="AU50" s="211"/>
      <c r="AV50" s="211"/>
      <c r="AW50" s="211"/>
      <c r="AX50" s="211"/>
      <c r="AY50" s="211"/>
    </row>
    <row r="51" spans="1:1005" ht="15" x14ac:dyDescent="0.25">
      <c r="A51" s="191">
        <f>YampaRiverInflow.TotalOutflow!A51</f>
        <v>44562</v>
      </c>
      <c r="B51" s="165"/>
      <c r="C51" s="165"/>
      <c r="D51" s="165">
        <v>5.67</v>
      </c>
      <c r="E51" s="235">
        <v>26.830200000000001</v>
      </c>
      <c r="F51" s="235">
        <v>13.523328000000001</v>
      </c>
      <c r="G51" s="235">
        <v>7.4926059999999994</v>
      </c>
      <c r="H51" s="235">
        <v>17.595858</v>
      </c>
      <c r="I51" s="235">
        <v>17.257884000000001</v>
      </c>
      <c r="J51" s="235">
        <v>17.505234000000002</v>
      </c>
      <c r="K51" s="235">
        <v>16.421226000000001</v>
      </c>
      <c r="L51" s="235">
        <v>18.741642000000002</v>
      </c>
      <c r="M51" s="235">
        <v>102.681246</v>
      </c>
      <c r="N51" s="235">
        <v>14.341926000000001</v>
      </c>
      <c r="O51" s="235">
        <v>36.095982000000006</v>
      </c>
      <c r="P51" s="235">
        <v>11.681832000000002</v>
      </c>
      <c r="Q51" s="235">
        <v>13.022328000000002</v>
      </c>
      <c r="R51" s="235">
        <v>-12.26146</v>
      </c>
      <c r="S51" s="235">
        <v>9.9685600000000001</v>
      </c>
      <c r="T51" s="235">
        <v>3.9182399999999999</v>
      </c>
      <c r="U51" s="235">
        <v>5.2524799999999994</v>
      </c>
      <c r="V51" s="235">
        <v>0.65434000000000003</v>
      </c>
      <c r="W51" s="235">
        <v>10.38495</v>
      </c>
      <c r="X51" s="235">
        <v>14.23559</v>
      </c>
      <c r="Y51" s="235">
        <v>9.8203300000000002</v>
      </c>
      <c r="Z51" s="235">
        <v>24.700430000000001</v>
      </c>
      <c r="AA51" s="235">
        <v>22.069479999999999</v>
      </c>
      <c r="AB51" s="235">
        <v>12.57952</v>
      </c>
      <c r="AC51" s="235">
        <v>19.210369999999998</v>
      </c>
      <c r="AD51" s="235">
        <v>24.414390000000001</v>
      </c>
      <c r="AE51" s="235">
        <v>14.356399999999999</v>
      </c>
      <c r="AF51" s="235">
        <v>-5.5044899999999997</v>
      </c>
      <c r="AG51" s="235">
        <v>8.7599999999999997E-2</v>
      </c>
      <c r="AH51" s="235">
        <v>10.5211983485</v>
      </c>
      <c r="AI51" s="252">
        <v>15.800985125999999</v>
      </c>
      <c r="AJ51" s="252">
        <v>6.6924780000000004</v>
      </c>
      <c r="AK51" s="252">
        <v>12.522880000000001</v>
      </c>
      <c r="AL51" s="252">
        <v>13.408282000000002</v>
      </c>
      <c r="AM51" s="252">
        <v>20.393000000000001</v>
      </c>
      <c r="AN51" s="211"/>
      <c r="AO51" s="211"/>
      <c r="AP51" s="211"/>
      <c r="AQ51" s="211"/>
      <c r="AR51" s="211"/>
      <c r="AS51" s="211"/>
      <c r="AT51" s="211"/>
      <c r="AU51" s="211"/>
      <c r="AV51" s="211"/>
      <c r="AW51" s="211"/>
      <c r="AX51" s="211"/>
      <c r="AY51" s="211"/>
    </row>
    <row r="52" spans="1:1005" ht="15" x14ac:dyDescent="0.25">
      <c r="A52" s="191">
        <f>YampaRiverInflow.TotalOutflow!A52</f>
        <v>44593</v>
      </c>
      <c r="B52" s="165"/>
      <c r="C52" s="165"/>
      <c r="D52" s="165">
        <v>2.35</v>
      </c>
      <c r="E52" s="235">
        <v>21.570738000000002</v>
      </c>
      <c r="F52" s="235">
        <v>24.478035999999999</v>
      </c>
      <c r="G52" s="235">
        <v>22.606304000000005</v>
      </c>
      <c r="H52" s="235">
        <v>20.049504000000002</v>
      </c>
      <c r="I52" s="235">
        <v>20.566192000000004</v>
      </c>
      <c r="J52" s="235">
        <v>7.6632420000000003</v>
      </c>
      <c r="K52" s="235">
        <v>19.546256</v>
      </c>
      <c r="L52" s="235">
        <v>27.797172</v>
      </c>
      <c r="M52" s="235">
        <v>76.617378000000016</v>
      </c>
      <c r="N52" s="235">
        <v>14.917342000000003</v>
      </c>
      <c r="O52" s="235">
        <v>33.866841999999998</v>
      </c>
      <c r="P52" s="235">
        <v>10.731888000000001</v>
      </c>
      <c r="Q52" s="235">
        <v>-2.5262600000000002</v>
      </c>
      <c r="R52" s="235">
        <v>-10.192350000000001</v>
      </c>
      <c r="S52" s="235">
        <v>6.2821099999999994</v>
      </c>
      <c r="T52" s="235">
        <v>3.13246</v>
      </c>
      <c r="U52" s="235">
        <v>4.1601400000000002</v>
      </c>
      <c r="V52" s="235">
        <v>2.8380700000000001</v>
      </c>
      <c r="W52" s="235">
        <v>9.7490100000000002</v>
      </c>
      <c r="X52" s="235">
        <v>16.001570000000001</v>
      </c>
      <c r="Y52" s="235">
        <v>9.5720700000000001</v>
      </c>
      <c r="Z52" s="235">
        <v>21.740169999999999</v>
      </c>
      <c r="AA52" s="235">
        <v>14.98456</v>
      </c>
      <c r="AB52" s="235">
        <v>10.01197</v>
      </c>
      <c r="AC52" s="235">
        <v>10.48507</v>
      </c>
      <c r="AD52" s="235">
        <v>13.671299999999999</v>
      </c>
      <c r="AE52" s="235">
        <v>11.7835</v>
      </c>
      <c r="AF52" s="235">
        <v>1.58589</v>
      </c>
      <c r="AG52" s="235">
        <v>-4.5615100000000002</v>
      </c>
      <c r="AH52" s="235">
        <v>4.3773033031399997</v>
      </c>
      <c r="AI52" s="252">
        <v>6.3041165275999997</v>
      </c>
      <c r="AJ52" s="252">
        <v>11.420924000000001</v>
      </c>
      <c r="AK52" s="252">
        <v>22.01473</v>
      </c>
      <c r="AL52" s="252">
        <v>19.386094</v>
      </c>
      <c r="AM52" s="252">
        <v>18.080170000000003</v>
      </c>
      <c r="AN52" s="211"/>
      <c r="AO52" s="211"/>
      <c r="AP52" s="211"/>
      <c r="AQ52" s="211"/>
      <c r="AR52" s="211"/>
      <c r="AS52" s="211"/>
      <c r="AT52" s="211"/>
      <c r="AU52" s="211"/>
      <c r="AV52" s="211"/>
      <c r="AW52" s="211"/>
      <c r="AX52" s="211"/>
      <c r="AY52" s="211"/>
    </row>
    <row r="53" spans="1:1005" ht="15" x14ac:dyDescent="0.25">
      <c r="A53" s="191">
        <f>YampaRiverInflow.TotalOutflow!A53</f>
        <v>44621</v>
      </c>
      <c r="B53" s="165"/>
      <c r="C53" s="165"/>
      <c r="D53" s="165">
        <v>5.05</v>
      </c>
      <c r="E53" s="235">
        <v>35.103420000000007</v>
      </c>
      <c r="F53" s="235">
        <v>21.701271999999999</v>
      </c>
      <c r="G53" s="235">
        <v>7.1830860000000003</v>
      </c>
      <c r="H53" s="235">
        <v>10.043988000000001</v>
      </c>
      <c r="I53" s="235">
        <v>4.5826419999999999</v>
      </c>
      <c r="J53" s="235">
        <v>9.10426</v>
      </c>
      <c r="K53" s="235">
        <v>26.727903999999999</v>
      </c>
      <c r="L53" s="235">
        <v>40.118170000000006</v>
      </c>
      <c r="M53" s="235">
        <v>66.972800000000007</v>
      </c>
      <c r="N53" s="235">
        <v>17.273148000000003</v>
      </c>
      <c r="O53" s="235">
        <v>62.610502000000011</v>
      </c>
      <c r="P53" s="235">
        <v>-10.463220000000002</v>
      </c>
      <c r="Q53" s="235">
        <v>-5.3588699999999996</v>
      </c>
      <c r="R53" s="235">
        <v>-15.49112</v>
      </c>
      <c r="S53" s="235">
        <v>36.322969999999998</v>
      </c>
      <c r="T53" s="235">
        <v>9.210090000000001</v>
      </c>
      <c r="U53" s="235">
        <v>5.7764899999999999</v>
      </c>
      <c r="V53" s="235">
        <v>9.2872199999999996</v>
      </c>
      <c r="W53" s="235">
        <v>8.1139899999999994</v>
      </c>
      <c r="X53" s="235">
        <v>9.8301200000000009</v>
      </c>
      <c r="Y53" s="235">
        <v>14.49926</v>
      </c>
      <c r="Z53" s="235">
        <v>12.03308</v>
      </c>
      <c r="AA53" s="235">
        <v>4.5342399999999996</v>
      </c>
      <c r="AB53" s="235">
        <v>19.332849999999997</v>
      </c>
      <c r="AC53" s="235">
        <v>6.37479</v>
      </c>
      <c r="AD53" s="235">
        <v>9.2942099999999996</v>
      </c>
      <c r="AE53" s="235">
        <v>12.6425</v>
      </c>
      <c r="AF53" s="235">
        <v>6.9361999999999995</v>
      </c>
      <c r="AG53" s="235">
        <v>-7.20953</v>
      </c>
      <c r="AH53" s="235">
        <v>6.0787702509799999</v>
      </c>
      <c r="AI53" s="252">
        <v>6.5442801642999999</v>
      </c>
      <c r="AJ53" s="252">
        <v>13.23695</v>
      </c>
      <c r="AK53" s="252">
        <v>24.268612000000001</v>
      </c>
      <c r="AL53" s="252">
        <v>48.256724000000006</v>
      </c>
      <c r="AM53" s="252">
        <v>19.746093999999999</v>
      </c>
      <c r="AN53" s="211"/>
      <c r="AO53" s="211"/>
      <c r="AP53" s="211"/>
      <c r="AQ53" s="211"/>
      <c r="AR53" s="211"/>
      <c r="AS53" s="211"/>
      <c r="AT53" s="211"/>
      <c r="AU53" s="211"/>
      <c r="AV53" s="211"/>
      <c r="AW53" s="211"/>
      <c r="AX53" s="211"/>
      <c r="AY53" s="211"/>
    </row>
    <row r="54" spans="1:1005" ht="15" x14ac:dyDescent="0.25">
      <c r="A54" s="191">
        <f>YampaRiverInflow.TotalOutflow!A54</f>
        <v>44652</v>
      </c>
      <c r="B54" s="165"/>
      <c r="C54" s="165"/>
      <c r="D54" s="165">
        <v>7.87</v>
      </c>
      <c r="E54" s="235">
        <v>28.551597999999998</v>
      </c>
      <c r="F54" s="235">
        <v>23.343438000000003</v>
      </c>
      <c r="G54" s="235">
        <v>20.623002</v>
      </c>
      <c r="H54" s="235">
        <v>25.851988000000002</v>
      </c>
      <c r="I54" s="235">
        <v>12.903330000000002</v>
      </c>
      <c r="J54" s="235">
        <v>4.1301540000000001</v>
      </c>
      <c r="K54" s="235">
        <v>18.282956000000002</v>
      </c>
      <c r="L54" s="235">
        <v>29.463320000000003</v>
      </c>
      <c r="M54" s="235">
        <v>41.182446000000006</v>
      </c>
      <c r="N54" s="235">
        <v>7.3053060000000007</v>
      </c>
      <c r="O54" s="235">
        <v>14.457518</v>
      </c>
      <c r="P54" s="235">
        <v>23.573840000000001</v>
      </c>
      <c r="Q54" s="235">
        <v>6.8406400000000005</v>
      </c>
      <c r="R54" s="235">
        <v>-2.2138499999999999</v>
      </c>
      <c r="S54" s="235">
        <v>19.547470000000001</v>
      </c>
      <c r="T54" s="235">
        <v>11.52768</v>
      </c>
      <c r="U54" s="235">
        <v>17.343669999999999</v>
      </c>
      <c r="V54" s="235">
        <v>13.49269</v>
      </c>
      <c r="W54" s="235">
        <v>4.6643299999999996</v>
      </c>
      <c r="X54" s="235">
        <v>2.3306399999999998</v>
      </c>
      <c r="Y54" s="235">
        <v>9.179590000000001</v>
      </c>
      <c r="Z54" s="235">
        <v>14.534559999999999</v>
      </c>
      <c r="AA54" s="235">
        <v>4.0880400000000003</v>
      </c>
      <c r="AB54" s="235">
        <v>13.018870000000001</v>
      </c>
      <c r="AC54" s="235">
        <v>7.4774700000000003</v>
      </c>
      <c r="AD54" s="235">
        <v>12.525</v>
      </c>
      <c r="AE54" s="235">
        <v>22.5366</v>
      </c>
      <c r="AF54" s="235">
        <v>5.4335800000000001</v>
      </c>
      <c r="AG54" s="235">
        <v>-1.42597</v>
      </c>
      <c r="AH54" s="235">
        <v>9.8916652885999987</v>
      </c>
      <c r="AI54" s="252">
        <v>9.7270710717399993</v>
      </c>
      <c r="AJ54" s="252">
        <v>7.0186580000000003</v>
      </c>
      <c r="AK54" s="252">
        <v>14.715734000000001</v>
      </c>
      <c r="AL54" s="252">
        <v>24.234504000000001</v>
      </c>
      <c r="AM54" s="252">
        <v>24.849282000000002</v>
      </c>
      <c r="AN54" s="211"/>
      <c r="AO54" s="211"/>
      <c r="AP54" s="211"/>
      <c r="AQ54" s="211"/>
      <c r="AR54" s="211"/>
      <c r="AS54" s="211"/>
      <c r="AT54" s="211"/>
      <c r="AU54" s="211"/>
      <c r="AV54" s="211"/>
      <c r="AW54" s="211"/>
      <c r="AX54" s="211"/>
      <c r="AY54" s="211"/>
    </row>
    <row r="55" spans="1:1005" ht="15" x14ac:dyDescent="0.25">
      <c r="A55" s="191">
        <f>YampaRiverInflow.TotalOutflow!A55</f>
        <v>44682</v>
      </c>
      <c r="B55" s="165"/>
      <c r="C55" s="165"/>
      <c r="D55" s="165">
        <v>5.97</v>
      </c>
      <c r="E55" s="235">
        <v>-0.94377600000000006</v>
      </c>
      <c r="F55" s="235">
        <v>-16.180436</v>
      </c>
      <c r="G55" s="235">
        <v>10.488404000000001</v>
      </c>
      <c r="H55" s="235">
        <v>15.254056</v>
      </c>
      <c r="I55" s="235">
        <v>-6.721960000000001</v>
      </c>
      <c r="J55" s="235">
        <v>-3.2702260000000001</v>
      </c>
      <c r="K55" s="235">
        <v>9.1846580000000007</v>
      </c>
      <c r="L55" s="235">
        <v>17.554766000000001</v>
      </c>
      <c r="M55" s="235">
        <v>30.019752000000004</v>
      </c>
      <c r="N55" s="235">
        <v>9.2131399999999992</v>
      </c>
      <c r="O55" s="235">
        <v>29.214484000000002</v>
      </c>
      <c r="P55" s="235">
        <v>5.437558000000001</v>
      </c>
      <c r="Q55" s="235">
        <v>8.0619300000000003</v>
      </c>
      <c r="R55" s="235">
        <v>-4.66012</v>
      </c>
      <c r="S55" s="235">
        <v>9.683209999999999</v>
      </c>
      <c r="T55" s="235">
        <v>23.337949999999999</v>
      </c>
      <c r="U55" s="235">
        <v>11.09249</v>
      </c>
      <c r="V55" s="235">
        <v>14.89179</v>
      </c>
      <c r="W55" s="235">
        <v>9.6852700000000009</v>
      </c>
      <c r="X55" s="235">
        <v>5.5847100000000003</v>
      </c>
      <c r="Y55" s="235">
        <v>4.1686000000000005</v>
      </c>
      <c r="Z55" s="235">
        <v>14.016170000000001</v>
      </c>
      <c r="AA55" s="235">
        <v>5.02379</v>
      </c>
      <c r="AB55" s="235">
        <v>16.882990000000003</v>
      </c>
      <c r="AC55" s="235">
        <v>3.9549799999999999</v>
      </c>
      <c r="AD55" s="235">
        <v>10.53945</v>
      </c>
      <c r="AE55" s="235">
        <v>19.5229</v>
      </c>
      <c r="AF55" s="235">
        <v>4.9809799999999997</v>
      </c>
      <c r="AG55" s="235">
        <v>1.2309300000000001</v>
      </c>
      <c r="AH55" s="235">
        <v>4.9848289250300004</v>
      </c>
      <c r="AI55" s="252">
        <v>9.396245455739999</v>
      </c>
      <c r="AJ55" s="252">
        <v>8.1567039999999995</v>
      </c>
      <c r="AK55" s="252">
        <v>18.447317999999999</v>
      </c>
      <c r="AL55" s="252">
        <v>41.574200000000005</v>
      </c>
      <c r="AM55" s="252">
        <v>8.2423100000000016</v>
      </c>
      <c r="AN55" s="211"/>
      <c r="AO55" s="211"/>
      <c r="AP55" s="211"/>
      <c r="AQ55" s="211"/>
      <c r="AR55" s="211"/>
      <c r="AS55" s="211"/>
      <c r="AT55" s="211"/>
      <c r="AU55" s="211"/>
      <c r="AV55" s="211"/>
      <c r="AW55" s="211"/>
      <c r="AX55" s="211"/>
      <c r="AY55" s="211"/>
    </row>
    <row r="56" spans="1:1005" ht="15" x14ac:dyDescent="0.25">
      <c r="A56" s="191">
        <f>YampaRiverInflow.TotalOutflow!A56</f>
        <v>44713</v>
      </c>
      <c r="B56" s="165"/>
      <c r="C56" s="165"/>
      <c r="D56" s="165">
        <v>5.77</v>
      </c>
      <c r="E56" s="235">
        <v>19.771796000000002</v>
      </c>
      <c r="F56" s="235">
        <v>13.807872000000001</v>
      </c>
      <c r="G56" s="235">
        <v>13.991372000000002</v>
      </c>
      <c r="H56" s="235">
        <v>2.7903960000000003</v>
      </c>
      <c r="I56" s="235">
        <v>1.7769000000000001</v>
      </c>
      <c r="J56" s="235">
        <v>9.8541160000000012</v>
      </c>
      <c r="K56" s="235">
        <v>19.475346000000002</v>
      </c>
      <c r="L56" s="235">
        <v>1.10209</v>
      </c>
      <c r="M56" s="235">
        <v>4.6148199999999999</v>
      </c>
      <c r="N56" s="235">
        <v>-1.086592</v>
      </c>
      <c r="O56" s="235">
        <v>16.840010000000003</v>
      </c>
      <c r="P56" s="235">
        <v>1.326284</v>
      </c>
      <c r="Q56" s="235">
        <v>-0.79383999999999999</v>
      </c>
      <c r="R56" s="235">
        <v>-23.251810000000003</v>
      </c>
      <c r="S56" s="235">
        <v>12.69872</v>
      </c>
      <c r="T56" s="235">
        <v>19.039000000000001</v>
      </c>
      <c r="U56" s="235">
        <v>6.8687700000000005</v>
      </c>
      <c r="V56" s="235">
        <v>14.246139999999999</v>
      </c>
      <c r="W56" s="235">
        <v>18.845080000000003</v>
      </c>
      <c r="X56" s="235">
        <v>7.4909099999999995</v>
      </c>
      <c r="Y56" s="235">
        <v>13.8124</v>
      </c>
      <c r="Z56" s="235">
        <v>24.775919999999999</v>
      </c>
      <c r="AA56" s="235">
        <v>9.7531100000000013</v>
      </c>
      <c r="AB56" s="235">
        <v>18.740459999999999</v>
      </c>
      <c r="AC56" s="235">
        <v>5.9942099999999998</v>
      </c>
      <c r="AD56" s="235">
        <v>10.93661</v>
      </c>
      <c r="AE56" s="235">
        <v>14.07673</v>
      </c>
      <c r="AF56" s="235">
        <v>3.5599699999999999</v>
      </c>
      <c r="AG56" s="235">
        <v>6.4226899999999993</v>
      </c>
      <c r="AH56" s="235">
        <v>10.5932776866</v>
      </c>
      <c r="AI56" s="252">
        <v>1.32194380099</v>
      </c>
      <c r="AJ56" s="252">
        <v>3.633238</v>
      </c>
      <c r="AK56" s="252">
        <v>2.8407460000000002</v>
      </c>
      <c r="AL56" s="252">
        <v>-4.0965480000000003</v>
      </c>
      <c r="AM56" s="252">
        <v>7.6460300000000005</v>
      </c>
      <c r="AN56" s="211"/>
      <c r="AO56" s="211"/>
      <c r="AP56" s="211"/>
      <c r="AQ56" s="211"/>
      <c r="AR56" s="211"/>
      <c r="AS56" s="211"/>
      <c r="AT56" s="211"/>
      <c r="AU56" s="211"/>
      <c r="AV56" s="211"/>
      <c r="AW56" s="211"/>
      <c r="AX56" s="211"/>
      <c r="AY56" s="211"/>
    </row>
    <row r="57" spans="1:1005" ht="15" x14ac:dyDescent="0.25">
      <c r="A57" s="191">
        <f>YampaRiverInflow.TotalOutflow!A57</f>
        <v>44743</v>
      </c>
      <c r="B57" s="165"/>
      <c r="C57" s="165"/>
      <c r="D57" s="165">
        <v>15.22</v>
      </c>
      <c r="E57" s="235">
        <v>13.864426000000002</v>
      </c>
      <c r="F57" s="235">
        <v>-9.1669640000000001</v>
      </c>
      <c r="G57" s="235">
        <v>15.815042000000002</v>
      </c>
      <c r="H57" s="235">
        <v>8.4649699999999992</v>
      </c>
      <c r="I57" s="235">
        <v>24.215660000000003</v>
      </c>
      <c r="J57" s="235">
        <v>8.3205360000000006</v>
      </c>
      <c r="K57" s="235">
        <v>3.3371660000000007</v>
      </c>
      <c r="L57" s="235">
        <v>15.630164000000002</v>
      </c>
      <c r="M57" s="235">
        <v>1.9055500000000001</v>
      </c>
      <c r="N57" s="235">
        <v>8.3211859999999991</v>
      </c>
      <c r="O57" s="235">
        <v>21.002715999999999</v>
      </c>
      <c r="P57" s="235">
        <v>17.809748000000003</v>
      </c>
      <c r="Q57" s="235">
        <v>11.63293</v>
      </c>
      <c r="R57" s="235">
        <v>-12.476629999999998</v>
      </c>
      <c r="S57" s="235">
        <v>23.625509999999998</v>
      </c>
      <c r="T57" s="235">
        <v>20.54889</v>
      </c>
      <c r="U57" s="235">
        <v>8.319090000000001</v>
      </c>
      <c r="V57" s="235">
        <v>20.105460000000001</v>
      </c>
      <c r="W57" s="235">
        <v>19.50067</v>
      </c>
      <c r="X57" s="235">
        <v>8.3446700000000007</v>
      </c>
      <c r="Y57" s="235">
        <v>18.455950000000001</v>
      </c>
      <c r="Z57" s="235">
        <v>31.79073</v>
      </c>
      <c r="AA57" s="235">
        <v>14.55987</v>
      </c>
      <c r="AB57" s="235">
        <v>21.886839999999999</v>
      </c>
      <c r="AC57" s="235">
        <v>25.583909999999999</v>
      </c>
      <c r="AD57" s="235">
        <v>21.074020000000001</v>
      </c>
      <c r="AE57" s="235">
        <v>18.544400000000003</v>
      </c>
      <c r="AF57" s="235">
        <v>6.6031899999999997</v>
      </c>
      <c r="AG57" s="235">
        <v>14.91146</v>
      </c>
      <c r="AH57" s="235">
        <v>14.383509092599999</v>
      </c>
      <c r="AI57" s="252">
        <v>27.613380167700001</v>
      </c>
      <c r="AJ57" s="252">
        <v>1.747992</v>
      </c>
      <c r="AK57" s="252">
        <v>12.233666000000001</v>
      </c>
      <c r="AL57" s="252">
        <v>40.837490000000003</v>
      </c>
      <c r="AM57" s="252">
        <v>46.478228000000001</v>
      </c>
      <c r="AN57" s="211"/>
      <c r="AO57" s="211"/>
      <c r="AP57" s="211"/>
      <c r="AQ57" s="211"/>
      <c r="AR57" s="211"/>
      <c r="AS57" s="211"/>
      <c r="AT57" s="211"/>
      <c r="AU57" s="211"/>
      <c r="AV57" s="211"/>
      <c r="AW57" s="211"/>
      <c r="AX57" s="211"/>
      <c r="AY57" s="211"/>
    </row>
    <row r="58" spans="1:1005" ht="15" x14ac:dyDescent="0.25">
      <c r="A58" s="191">
        <f>YampaRiverInflow.TotalOutflow!A58</f>
        <v>44774</v>
      </c>
      <c r="B58" s="165"/>
      <c r="C58" s="165"/>
      <c r="D58" s="165">
        <v>13.96</v>
      </c>
      <c r="E58" s="235">
        <v>0.76430000000000009</v>
      </c>
      <c r="F58" s="235">
        <v>14.463595999999999</v>
      </c>
      <c r="G58" s="235">
        <v>32.157184000000008</v>
      </c>
      <c r="H58" s="235">
        <v>18.745439999999999</v>
      </c>
      <c r="I58" s="235">
        <v>18.415265999999999</v>
      </c>
      <c r="J58" s="235">
        <v>16.546260000000004</v>
      </c>
      <c r="K58" s="235">
        <v>21.988494000000003</v>
      </c>
      <c r="L58" s="235">
        <v>28.928684000000004</v>
      </c>
      <c r="M58" s="235">
        <v>19.984940000000002</v>
      </c>
      <c r="N58" s="235">
        <v>10.897600000000001</v>
      </c>
      <c r="O58" s="235">
        <v>20.870480000000001</v>
      </c>
      <c r="P58" s="235">
        <v>13.847151999999999</v>
      </c>
      <c r="Q58" s="235">
        <v>9.7706299999999988</v>
      </c>
      <c r="R58" s="235">
        <v>7.4435000000000002</v>
      </c>
      <c r="S58" s="235">
        <v>20.504860000000001</v>
      </c>
      <c r="T58" s="235">
        <v>22.135639999999999</v>
      </c>
      <c r="U58" s="235">
        <v>5.2130799999999997</v>
      </c>
      <c r="V58" s="235">
        <v>14.802440000000001</v>
      </c>
      <c r="W58" s="235">
        <v>21.94164</v>
      </c>
      <c r="X58" s="235">
        <v>8.4181799999999996</v>
      </c>
      <c r="Y58" s="235">
        <v>21.659500000000001</v>
      </c>
      <c r="Z58" s="235">
        <v>35.8294</v>
      </c>
      <c r="AA58" s="235">
        <v>14.210139999999999</v>
      </c>
      <c r="AB58" s="235">
        <v>24.195160000000001</v>
      </c>
      <c r="AC58" s="235">
        <v>26.496269999999999</v>
      </c>
      <c r="AD58" s="235">
        <v>24.024999999999999</v>
      </c>
      <c r="AE58" s="235">
        <v>22.344560000000001</v>
      </c>
      <c r="AF58" s="235">
        <v>9.8857900000000001</v>
      </c>
      <c r="AG58" s="235">
        <v>13.84548</v>
      </c>
      <c r="AH58" s="235">
        <v>16.9342231406</v>
      </c>
      <c r="AI58" s="252">
        <v>14.489780994299998</v>
      </c>
      <c r="AJ58" s="252">
        <v>23.217804000000005</v>
      </c>
      <c r="AK58" s="252">
        <v>21.390052000000001</v>
      </c>
      <c r="AL58" s="252">
        <v>33.227021999999998</v>
      </c>
      <c r="AM58" s="252">
        <v>46.634092000000003</v>
      </c>
      <c r="AN58" s="211"/>
      <c r="AO58" s="211"/>
      <c r="AP58" s="211"/>
      <c r="AQ58" s="211"/>
      <c r="AR58" s="211"/>
      <c r="AS58" s="211"/>
      <c r="AT58" s="211"/>
      <c r="AU58" s="211"/>
      <c r="AV58" s="211"/>
      <c r="AW58" s="211"/>
      <c r="AX58" s="211"/>
      <c r="AY58" s="211"/>
    </row>
    <row r="59" spans="1:1005" ht="15" x14ac:dyDescent="0.25">
      <c r="A59" s="191">
        <f>YampaRiverInflow.TotalOutflow!A59</f>
        <v>44805</v>
      </c>
      <c r="B59" s="165"/>
      <c r="C59" s="165"/>
      <c r="D59" s="165">
        <v>8.7100000000000009</v>
      </c>
      <c r="E59" s="235">
        <v>12.313067999999999</v>
      </c>
      <c r="F59" s="235">
        <v>12.236552000000001</v>
      </c>
      <c r="G59" s="235">
        <v>13.633801999999999</v>
      </c>
      <c r="H59" s="235">
        <v>13.98475</v>
      </c>
      <c r="I59" s="235">
        <v>17.459476000000002</v>
      </c>
      <c r="J59" s="235">
        <v>36.845714000000001</v>
      </c>
      <c r="K59" s="235">
        <v>21.666070000000005</v>
      </c>
      <c r="L59" s="235">
        <v>26.497226000000001</v>
      </c>
      <c r="M59" s="235">
        <v>15.862907999999999</v>
      </c>
      <c r="N59" s="235">
        <v>14.997952</v>
      </c>
      <c r="O59" s="235">
        <v>15.244622000000001</v>
      </c>
      <c r="P59" s="235">
        <v>10.894964</v>
      </c>
      <c r="Q59" s="235">
        <v>-6.0112700000000006</v>
      </c>
      <c r="R59" s="235">
        <v>19.914009999999998</v>
      </c>
      <c r="S59" s="235">
        <v>13.555149999999999</v>
      </c>
      <c r="T59" s="235">
        <v>15.397549999999999</v>
      </c>
      <c r="U59" s="235">
        <v>7.1036899999999994</v>
      </c>
      <c r="V59" s="235">
        <v>8.6973899999999986</v>
      </c>
      <c r="W59" s="235">
        <v>11.841569999999999</v>
      </c>
      <c r="X59" s="235">
        <v>3.6388400000000001</v>
      </c>
      <c r="Y59" s="235">
        <v>18.084299999999999</v>
      </c>
      <c r="Z59" s="235">
        <v>24.926950000000001</v>
      </c>
      <c r="AA59" s="235">
        <v>13.032249999999999</v>
      </c>
      <c r="AB59" s="235">
        <v>14.707469999999999</v>
      </c>
      <c r="AC59" s="235">
        <v>15.101129999999999</v>
      </c>
      <c r="AD59" s="235">
        <v>9.3519199999999998</v>
      </c>
      <c r="AE59" s="235">
        <v>35.037589999999994</v>
      </c>
      <c r="AF59" s="235">
        <v>-2.8570500000000001</v>
      </c>
      <c r="AG59" s="235">
        <v>6.7481800000000005</v>
      </c>
      <c r="AH59" s="235">
        <v>15.024452891200001</v>
      </c>
      <c r="AI59" s="252">
        <v>11.451161157</v>
      </c>
      <c r="AJ59" s="252">
        <v>15.371198000000001</v>
      </c>
      <c r="AK59" s="252">
        <v>22.553249999999998</v>
      </c>
      <c r="AL59" s="252">
        <v>8.4984000000000002</v>
      </c>
      <c r="AM59" s="252">
        <v>20.619562000000002</v>
      </c>
      <c r="AN59" s="211"/>
      <c r="AO59" s="211"/>
      <c r="AP59" s="211"/>
      <c r="AQ59" s="211"/>
      <c r="AR59" s="211"/>
      <c r="AS59" s="211"/>
      <c r="AT59" s="211"/>
      <c r="AU59" s="211"/>
      <c r="AV59" s="211"/>
      <c r="AW59" s="211"/>
      <c r="AX59" s="211"/>
      <c r="AY59" s="211"/>
    </row>
    <row r="60" spans="1:1005" ht="15" x14ac:dyDescent="0.25">
      <c r="A60" s="191">
        <f>YampaRiverInflow.TotalOutflow!A60</f>
        <v>44835</v>
      </c>
      <c r="B60" s="165"/>
      <c r="C60" s="165"/>
      <c r="D60" s="165">
        <v>6.35</v>
      </c>
      <c r="E60" s="235">
        <v>15.493984000000001</v>
      </c>
      <c r="F60" s="235">
        <v>17.385394000000002</v>
      </c>
      <c r="G60" s="235">
        <v>15.188998000000002</v>
      </c>
      <c r="H60" s="235">
        <v>19.329960000000003</v>
      </c>
      <c r="I60" s="235">
        <v>13.292282000000002</v>
      </c>
      <c r="J60" s="235">
        <v>4.6153680000000001</v>
      </c>
      <c r="K60" s="235">
        <v>8.5067520000000005</v>
      </c>
      <c r="L60" s="235">
        <v>18.000779999999999</v>
      </c>
      <c r="M60" s="235">
        <v>11.691694000000002</v>
      </c>
      <c r="N60" s="235">
        <v>11.765064000000001</v>
      </c>
      <c r="O60" s="235">
        <v>12.468330000000002</v>
      </c>
      <c r="P60" s="235">
        <v>6.5313160000000003</v>
      </c>
      <c r="Q60" s="235">
        <v>-7.82599</v>
      </c>
      <c r="R60" s="235">
        <v>24.362849999999998</v>
      </c>
      <c r="S60" s="235">
        <v>10.95425</v>
      </c>
      <c r="T60" s="235">
        <v>11.723360000000001</v>
      </c>
      <c r="U60" s="235">
        <v>4.6145899999999997</v>
      </c>
      <c r="V60" s="235">
        <v>6.6953500000000004</v>
      </c>
      <c r="W60" s="235">
        <v>9.5123700000000007</v>
      </c>
      <c r="X60" s="235">
        <v>-0.49925999999999998</v>
      </c>
      <c r="Y60" s="235">
        <v>18.132660000000001</v>
      </c>
      <c r="Z60" s="235">
        <v>19.22006</v>
      </c>
      <c r="AA60" s="235">
        <v>10.97871</v>
      </c>
      <c r="AB60" s="235">
        <v>13.21185</v>
      </c>
      <c r="AC60" s="235">
        <v>14.04824</v>
      </c>
      <c r="AD60" s="235">
        <v>6.9533999999999994</v>
      </c>
      <c r="AE60" s="235">
        <v>23.35398</v>
      </c>
      <c r="AF60" s="235">
        <v>-2.8584200000000002</v>
      </c>
      <c r="AG60" s="235">
        <v>2.3012199999999998</v>
      </c>
      <c r="AH60" s="235">
        <v>14.734685122999998</v>
      </c>
      <c r="AI60" s="252">
        <v>8.5052611573600014</v>
      </c>
      <c r="AJ60" s="252">
        <v>11.385834000000001</v>
      </c>
      <c r="AK60" s="252">
        <v>-0.71860800000000002</v>
      </c>
      <c r="AL60" s="252">
        <v>25.419446000000001</v>
      </c>
      <c r="AM60" s="252">
        <v>21.178598000000001</v>
      </c>
      <c r="AN60" s="211"/>
      <c r="AO60" s="211"/>
      <c r="AP60" s="211"/>
      <c r="AQ60" s="211"/>
      <c r="AR60" s="211"/>
      <c r="AS60" s="211"/>
      <c r="AT60" s="211"/>
      <c r="AU60" s="211"/>
      <c r="AV60" s="211"/>
      <c r="AW60" s="211"/>
      <c r="AX60" s="211"/>
      <c r="AY60" s="211"/>
    </row>
    <row r="61" spans="1:1005" ht="15" x14ac:dyDescent="0.25">
      <c r="A61" s="191">
        <f>YampaRiverInflow.TotalOutflow!A61</f>
        <v>44866</v>
      </c>
      <c r="B61" s="165"/>
      <c r="C61" s="165"/>
      <c r="D61" s="165">
        <v>3.54</v>
      </c>
      <c r="E61" s="235">
        <v>16.448476000000003</v>
      </c>
      <c r="F61" s="235">
        <v>11.181172</v>
      </c>
      <c r="G61" s="235">
        <v>25.764479999999999</v>
      </c>
      <c r="H61" s="235">
        <v>8.3348259999999996</v>
      </c>
      <c r="I61" s="235">
        <v>1.544602</v>
      </c>
      <c r="J61" s="235">
        <v>4.4751840000000005</v>
      </c>
      <c r="K61" s="235">
        <v>9.0973780000000009</v>
      </c>
      <c r="L61" s="235">
        <v>11.138052000000002</v>
      </c>
      <c r="M61" s="235">
        <v>12.686196000000002</v>
      </c>
      <c r="N61" s="235">
        <v>3.2208140000000003</v>
      </c>
      <c r="O61" s="235">
        <v>16.414173999999999</v>
      </c>
      <c r="P61" s="235">
        <v>14.713260000000002</v>
      </c>
      <c r="Q61" s="235">
        <v>-12.37326</v>
      </c>
      <c r="R61" s="235">
        <v>14.93168</v>
      </c>
      <c r="S61" s="235">
        <v>-5.1652700000000005</v>
      </c>
      <c r="T61" s="235">
        <v>10.395850000000001</v>
      </c>
      <c r="U61" s="235">
        <v>4.0648400000000002</v>
      </c>
      <c r="V61" s="235">
        <v>3.5380700000000003</v>
      </c>
      <c r="W61" s="235">
        <v>7.5272700000000006</v>
      </c>
      <c r="X61" s="235">
        <v>13.11669</v>
      </c>
      <c r="Y61" s="235">
        <v>15.47784</v>
      </c>
      <c r="Z61" s="235">
        <v>21.893450000000001</v>
      </c>
      <c r="AA61" s="235">
        <v>12.1463</v>
      </c>
      <c r="AB61" s="235">
        <v>8.651209999999999</v>
      </c>
      <c r="AC61" s="235">
        <v>9.7618099999999988</v>
      </c>
      <c r="AD61" s="235">
        <v>16.488720000000001</v>
      </c>
      <c r="AE61" s="235">
        <v>4.6226700000000003</v>
      </c>
      <c r="AF61" s="235">
        <v>5.9796400000000007</v>
      </c>
      <c r="AG61" s="235">
        <v>-1.0023</v>
      </c>
      <c r="AH61" s="235">
        <v>2.8527603286000001</v>
      </c>
      <c r="AI61" s="252">
        <v>5.8921380145499995</v>
      </c>
      <c r="AJ61" s="252">
        <v>14.328964000000001</v>
      </c>
      <c r="AK61" s="252">
        <v>10.843160000000001</v>
      </c>
      <c r="AL61" s="252">
        <v>18.386371999999998</v>
      </c>
      <c r="AM61" s="252">
        <v>19.311062000000003</v>
      </c>
      <c r="AN61" s="211"/>
      <c r="AO61" s="211"/>
      <c r="AP61" s="211"/>
      <c r="AQ61" s="211"/>
      <c r="AR61" s="211"/>
      <c r="AS61" s="211"/>
      <c r="AT61" s="211"/>
      <c r="AU61" s="211"/>
      <c r="AV61" s="211"/>
      <c r="AW61" s="211"/>
      <c r="AX61" s="211"/>
      <c r="AY61" s="211"/>
    </row>
    <row r="62" spans="1:1005" ht="15" x14ac:dyDescent="0.25">
      <c r="A62" s="191">
        <f>YampaRiverInflow.TotalOutflow!A62</f>
        <v>44896</v>
      </c>
      <c r="B62" s="165"/>
      <c r="C62" s="165"/>
      <c r="D62" s="165">
        <v>5.81</v>
      </c>
      <c r="E62" s="235">
        <v>17.678011999999999</v>
      </c>
      <c r="F62" s="235">
        <v>14.243404000000002</v>
      </c>
      <c r="G62" s="235">
        <v>14.415404000000002</v>
      </c>
      <c r="H62" s="235">
        <v>12.408850000000001</v>
      </c>
      <c r="I62" s="235">
        <v>14.457278000000001</v>
      </c>
      <c r="J62" s="235">
        <v>8.5560460000000003</v>
      </c>
      <c r="K62" s="235">
        <v>16.481124000000001</v>
      </c>
      <c r="L62" s="235">
        <v>23.186820000000004</v>
      </c>
      <c r="M62" s="235">
        <v>12.631855999999999</v>
      </c>
      <c r="N62" s="235">
        <v>18.82638</v>
      </c>
      <c r="O62" s="235">
        <v>16.553794000000003</v>
      </c>
      <c r="P62" s="235">
        <v>6.4272099999999996</v>
      </c>
      <c r="Q62" s="235">
        <v>-16.238409999999998</v>
      </c>
      <c r="R62" s="235">
        <v>12.00187</v>
      </c>
      <c r="S62" s="235">
        <v>6.5915499999999998</v>
      </c>
      <c r="T62" s="235">
        <v>12.228569999999999</v>
      </c>
      <c r="U62" s="235">
        <v>1.01868</v>
      </c>
      <c r="V62" s="235">
        <v>6.6875100000000005</v>
      </c>
      <c r="W62" s="235">
        <v>11.483219999999999</v>
      </c>
      <c r="X62" s="235">
        <v>-2.7016499999999999</v>
      </c>
      <c r="Y62" s="235">
        <v>25.948370000000001</v>
      </c>
      <c r="Z62" s="235">
        <v>22.778939999999999</v>
      </c>
      <c r="AA62" s="235">
        <v>11.792920000000001</v>
      </c>
      <c r="AB62" s="235">
        <v>17.610810000000001</v>
      </c>
      <c r="AC62" s="235">
        <v>24.307770000000001</v>
      </c>
      <c r="AD62" s="235">
        <v>18.407709999999998</v>
      </c>
      <c r="AE62" s="235">
        <v>2.61571</v>
      </c>
      <c r="AF62" s="235">
        <v>-1.39621</v>
      </c>
      <c r="AG62" s="235">
        <v>-6.0315000000000003</v>
      </c>
      <c r="AH62" s="235">
        <v>15.691479341899999</v>
      </c>
      <c r="AI62" s="252">
        <v>6.0863140477999993</v>
      </c>
      <c r="AJ62" s="252">
        <v>11.088239999999999</v>
      </c>
      <c r="AK62" s="252">
        <v>24.479745999999999</v>
      </c>
      <c r="AL62" s="252">
        <v>28.815221999999999</v>
      </c>
      <c r="AM62" s="252">
        <v>25.261752000000001</v>
      </c>
      <c r="AN62" s="211"/>
      <c r="AO62" s="211"/>
      <c r="AP62" s="211"/>
      <c r="AQ62" s="211"/>
      <c r="AR62" s="211"/>
      <c r="AS62" s="211"/>
      <c r="AT62" s="211"/>
      <c r="AU62" s="211"/>
      <c r="AV62" s="211"/>
      <c r="AW62" s="211"/>
      <c r="AX62" s="211"/>
      <c r="AY62" s="211"/>
    </row>
    <row r="63" spans="1:1005" ht="15" x14ac:dyDescent="0.25">
      <c r="A63" s="191">
        <f>YampaRiverInflow.TotalOutflow!A63</f>
        <v>44927</v>
      </c>
      <c r="B63" s="165"/>
      <c r="C63" s="165"/>
      <c r="D63" s="165">
        <v>5.67</v>
      </c>
      <c r="E63" s="235">
        <v>13.523328000000001</v>
      </c>
      <c r="F63" s="235">
        <v>7.4926059999999994</v>
      </c>
      <c r="G63" s="235">
        <v>17.595858</v>
      </c>
      <c r="H63" s="235">
        <v>17.257884000000001</v>
      </c>
      <c r="I63" s="235">
        <v>17.505234000000002</v>
      </c>
      <c r="J63" s="235">
        <v>16.421226000000001</v>
      </c>
      <c r="K63" s="235">
        <v>18.741642000000002</v>
      </c>
      <c r="L63" s="235">
        <v>102.681246</v>
      </c>
      <c r="M63" s="235">
        <v>14.341926000000001</v>
      </c>
      <c r="N63" s="235">
        <v>36.095982000000006</v>
      </c>
      <c r="O63" s="235">
        <v>11.681832000000002</v>
      </c>
      <c r="P63" s="235">
        <v>13.022328000000002</v>
      </c>
      <c r="Q63" s="235">
        <v>-12.26146</v>
      </c>
      <c r="R63" s="235">
        <v>9.9685600000000001</v>
      </c>
      <c r="S63" s="235">
        <v>3.9182399999999999</v>
      </c>
      <c r="T63" s="235">
        <v>5.2524799999999994</v>
      </c>
      <c r="U63" s="235">
        <v>0.65434000000000003</v>
      </c>
      <c r="V63" s="235">
        <v>10.38495</v>
      </c>
      <c r="W63" s="235">
        <v>14.23559</v>
      </c>
      <c r="X63" s="235">
        <v>9.8203300000000002</v>
      </c>
      <c r="Y63" s="235">
        <v>24.700430000000001</v>
      </c>
      <c r="Z63" s="235">
        <v>22.069479999999999</v>
      </c>
      <c r="AA63" s="235">
        <v>12.57952</v>
      </c>
      <c r="AB63" s="235">
        <v>19.210369999999998</v>
      </c>
      <c r="AC63" s="235">
        <v>24.414390000000001</v>
      </c>
      <c r="AD63" s="235">
        <v>14.356399999999999</v>
      </c>
      <c r="AE63" s="235">
        <v>-5.5044899999999997</v>
      </c>
      <c r="AF63" s="235">
        <v>8.7599999999999997E-2</v>
      </c>
      <c r="AG63" s="235">
        <v>10.5211983485</v>
      </c>
      <c r="AH63" s="235">
        <v>15.800985125999999</v>
      </c>
      <c r="AI63" s="252">
        <v>6.6924780000000004</v>
      </c>
      <c r="AJ63" s="252">
        <v>12.522880000000001</v>
      </c>
      <c r="AK63" s="252">
        <v>13.408282000000002</v>
      </c>
      <c r="AL63" s="252">
        <v>20.393000000000001</v>
      </c>
      <c r="AM63" s="252">
        <v>26.830200000000001</v>
      </c>
      <c r="AN63" s="211"/>
      <c r="AO63" s="211"/>
      <c r="AP63" s="211"/>
      <c r="AQ63" s="211"/>
      <c r="AR63" s="211"/>
      <c r="AS63" s="211"/>
      <c r="AT63" s="211"/>
      <c r="AU63" s="211"/>
      <c r="AV63" s="211"/>
      <c r="AW63" s="211"/>
      <c r="AX63" s="211"/>
      <c r="AY63" s="211"/>
    </row>
    <row r="64" spans="1:1005" ht="15" x14ac:dyDescent="0.25">
      <c r="A64" s="191">
        <f>YampaRiverInflow.TotalOutflow!A64</f>
        <v>44958</v>
      </c>
      <c r="B64" s="165"/>
      <c r="C64" s="165"/>
      <c r="D64" s="165">
        <v>2.35</v>
      </c>
      <c r="E64" s="235">
        <v>24.478035999999999</v>
      </c>
      <c r="F64" s="235">
        <v>22.606304000000005</v>
      </c>
      <c r="G64" s="235">
        <v>20.049504000000002</v>
      </c>
      <c r="H64" s="235">
        <v>20.566192000000004</v>
      </c>
      <c r="I64" s="235">
        <v>7.6632420000000003</v>
      </c>
      <c r="J64" s="235">
        <v>19.546256</v>
      </c>
      <c r="K64" s="235">
        <v>27.797172</v>
      </c>
      <c r="L64" s="235">
        <v>76.617378000000016</v>
      </c>
      <c r="M64" s="235">
        <v>14.917342000000003</v>
      </c>
      <c r="N64" s="235">
        <v>33.866841999999998</v>
      </c>
      <c r="O64" s="235">
        <v>10.731888000000001</v>
      </c>
      <c r="P64" s="235">
        <v>-2.5262600000000002</v>
      </c>
      <c r="Q64" s="235">
        <v>-10.192350000000001</v>
      </c>
      <c r="R64" s="235">
        <v>6.2821099999999994</v>
      </c>
      <c r="S64" s="235">
        <v>3.13246</v>
      </c>
      <c r="T64" s="235">
        <v>4.1601400000000002</v>
      </c>
      <c r="U64" s="235">
        <v>2.8380700000000001</v>
      </c>
      <c r="V64" s="235">
        <v>9.7490100000000002</v>
      </c>
      <c r="W64" s="235">
        <v>16.001570000000001</v>
      </c>
      <c r="X64" s="235">
        <v>9.5720700000000001</v>
      </c>
      <c r="Y64" s="235">
        <v>21.740169999999999</v>
      </c>
      <c r="Z64" s="235">
        <v>14.98456</v>
      </c>
      <c r="AA64" s="235">
        <v>10.01197</v>
      </c>
      <c r="AB64" s="235">
        <v>10.48507</v>
      </c>
      <c r="AC64" s="235">
        <v>13.671299999999999</v>
      </c>
      <c r="AD64" s="235">
        <v>11.7835</v>
      </c>
      <c r="AE64" s="235">
        <v>1.58589</v>
      </c>
      <c r="AF64" s="235">
        <v>-4.5615100000000002</v>
      </c>
      <c r="AG64" s="235">
        <v>4.3773033031399997</v>
      </c>
      <c r="AH64" s="235">
        <v>6.3041165275999997</v>
      </c>
      <c r="AI64" s="252">
        <v>11.420924000000001</v>
      </c>
      <c r="AJ64" s="252">
        <v>22.01473</v>
      </c>
      <c r="AK64" s="252">
        <v>19.386094</v>
      </c>
      <c r="AL64" s="252">
        <v>18.080170000000003</v>
      </c>
      <c r="AM64" s="252">
        <v>21.570738000000002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44986</v>
      </c>
      <c r="B65" s="165"/>
      <c r="C65" s="165"/>
      <c r="D65" s="165">
        <v>5.05</v>
      </c>
      <c r="E65" s="235">
        <v>21.701271999999999</v>
      </c>
      <c r="F65" s="235">
        <v>7.1830860000000003</v>
      </c>
      <c r="G65" s="235">
        <v>10.043988000000001</v>
      </c>
      <c r="H65" s="235">
        <v>4.5826419999999999</v>
      </c>
      <c r="I65" s="235">
        <v>9.10426</v>
      </c>
      <c r="J65" s="235">
        <v>26.727903999999999</v>
      </c>
      <c r="K65" s="235">
        <v>40.118170000000006</v>
      </c>
      <c r="L65" s="235">
        <v>66.972800000000007</v>
      </c>
      <c r="M65" s="235">
        <v>17.273148000000003</v>
      </c>
      <c r="N65" s="235">
        <v>62.610502000000011</v>
      </c>
      <c r="O65" s="235">
        <v>-10.463220000000002</v>
      </c>
      <c r="P65" s="235">
        <v>-5.3588699999999996</v>
      </c>
      <c r="Q65" s="235">
        <v>-15.49112</v>
      </c>
      <c r="R65" s="235">
        <v>36.322969999999998</v>
      </c>
      <c r="S65" s="235">
        <v>9.210090000000001</v>
      </c>
      <c r="T65" s="235">
        <v>5.7764899999999999</v>
      </c>
      <c r="U65" s="235">
        <v>9.2872199999999996</v>
      </c>
      <c r="V65" s="235">
        <v>8.1139899999999994</v>
      </c>
      <c r="W65" s="235">
        <v>9.8301200000000009</v>
      </c>
      <c r="X65" s="235">
        <v>14.49926</v>
      </c>
      <c r="Y65" s="235">
        <v>12.03308</v>
      </c>
      <c r="Z65" s="235">
        <v>4.5342399999999996</v>
      </c>
      <c r="AA65" s="235">
        <v>19.332849999999997</v>
      </c>
      <c r="AB65" s="235">
        <v>6.37479</v>
      </c>
      <c r="AC65" s="235">
        <v>9.2942099999999996</v>
      </c>
      <c r="AD65" s="235">
        <v>12.6425</v>
      </c>
      <c r="AE65" s="235">
        <v>6.9361999999999995</v>
      </c>
      <c r="AF65" s="235">
        <v>-7.20953</v>
      </c>
      <c r="AG65" s="235">
        <v>6.0787702509799999</v>
      </c>
      <c r="AH65" s="235">
        <v>6.5442801642999999</v>
      </c>
      <c r="AI65" s="252">
        <v>13.23695</v>
      </c>
      <c r="AJ65" s="252">
        <v>24.268612000000001</v>
      </c>
      <c r="AK65" s="252">
        <v>48.256724000000006</v>
      </c>
      <c r="AL65" s="252">
        <v>19.746093999999999</v>
      </c>
      <c r="AM65" s="252">
        <v>35.103420000000007</v>
      </c>
      <c r="AN65" s="211"/>
      <c r="AO65" s="211"/>
      <c r="AP65" s="211"/>
      <c r="AQ65" s="211"/>
      <c r="AR65" s="211"/>
      <c r="AS65" s="211"/>
      <c r="AT65" s="211"/>
      <c r="AU65" s="211"/>
      <c r="AV65" s="211"/>
      <c r="AW65" s="211"/>
      <c r="AX65" s="211"/>
      <c r="AY65" s="211"/>
      <c r="ALQ65" s="216" t="e">
        <v>#N/A</v>
      </c>
    </row>
    <row r="66" spans="1:1005" ht="15" x14ac:dyDescent="0.25">
      <c r="A66" s="191">
        <f>YampaRiverInflow.TotalOutflow!A66</f>
        <v>45017</v>
      </c>
      <c r="B66" s="165"/>
      <c r="C66" s="165"/>
      <c r="D66" s="165">
        <v>7.87</v>
      </c>
      <c r="E66" s="235">
        <v>23.343438000000003</v>
      </c>
      <c r="F66" s="235">
        <v>20.623002</v>
      </c>
      <c r="G66" s="235">
        <v>25.851988000000002</v>
      </c>
      <c r="H66" s="235">
        <v>12.903330000000002</v>
      </c>
      <c r="I66" s="235">
        <v>4.1301540000000001</v>
      </c>
      <c r="J66" s="235">
        <v>18.282956000000002</v>
      </c>
      <c r="K66" s="235">
        <v>29.463320000000003</v>
      </c>
      <c r="L66" s="235">
        <v>41.182446000000006</v>
      </c>
      <c r="M66" s="235">
        <v>7.3053060000000007</v>
      </c>
      <c r="N66" s="235">
        <v>14.457518</v>
      </c>
      <c r="O66" s="235">
        <v>23.573840000000001</v>
      </c>
      <c r="P66" s="235">
        <v>6.8406400000000005</v>
      </c>
      <c r="Q66" s="235">
        <v>-2.2138499999999999</v>
      </c>
      <c r="R66" s="235">
        <v>19.547470000000001</v>
      </c>
      <c r="S66" s="235">
        <v>11.52768</v>
      </c>
      <c r="T66" s="235">
        <v>17.343669999999999</v>
      </c>
      <c r="U66" s="235">
        <v>13.49269</v>
      </c>
      <c r="V66" s="235">
        <v>4.6643299999999996</v>
      </c>
      <c r="W66" s="235">
        <v>2.3306399999999998</v>
      </c>
      <c r="X66" s="235">
        <v>9.179590000000001</v>
      </c>
      <c r="Y66" s="235">
        <v>14.534559999999999</v>
      </c>
      <c r="Z66" s="235">
        <v>4.0880400000000003</v>
      </c>
      <c r="AA66" s="235">
        <v>13.018870000000001</v>
      </c>
      <c r="AB66" s="235">
        <v>7.4774700000000003</v>
      </c>
      <c r="AC66" s="235">
        <v>12.525</v>
      </c>
      <c r="AD66" s="235">
        <v>22.5366</v>
      </c>
      <c r="AE66" s="235">
        <v>5.4335800000000001</v>
      </c>
      <c r="AF66" s="235">
        <v>-1.42597</v>
      </c>
      <c r="AG66" s="235">
        <v>9.8916652885999987</v>
      </c>
      <c r="AH66" s="235">
        <v>9.7270710717399993</v>
      </c>
      <c r="AI66" s="252">
        <v>7.0186580000000003</v>
      </c>
      <c r="AJ66" s="252">
        <v>14.715734000000001</v>
      </c>
      <c r="AK66" s="252">
        <v>24.234504000000001</v>
      </c>
      <c r="AL66" s="252">
        <v>24.849282000000002</v>
      </c>
      <c r="AM66" s="252">
        <v>28.551597999999998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45047</v>
      </c>
      <c r="B67" s="165"/>
      <c r="C67" s="165"/>
      <c r="D67" s="165">
        <v>5.97</v>
      </c>
      <c r="E67" s="235">
        <v>-16.180436</v>
      </c>
      <c r="F67" s="235">
        <v>10.488404000000001</v>
      </c>
      <c r="G67" s="235">
        <v>15.254056</v>
      </c>
      <c r="H67" s="235">
        <v>-6.721960000000001</v>
      </c>
      <c r="I67" s="235">
        <v>-3.2702260000000001</v>
      </c>
      <c r="J67" s="235">
        <v>9.1846580000000007</v>
      </c>
      <c r="K67" s="235">
        <v>17.554766000000001</v>
      </c>
      <c r="L67" s="235">
        <v>30.019752000000004</v>
      </c>
      <c r="M67" s="235">
        <v>9.2131399999999992</v>
      </c>
      <c r="N67" s="235">
        <v>29.214484000000002</v>
      </c>
      <c r="O67" s="235">
        <v>5.437558000000001</v>
      </c>
      <c r="P67" s="235">
        <v>8.0619300000000003</v>
      </c>
      <c r="Q67" s="235">
        <v>-4.66012</v>
      </c>
      <c r="R67" s="235">
        <v>9.683209999999999</v>
      </c>
      <c r="S67" s="235">
        <v>23.337949999999999</v>
      </c>
      <c r="T67" s="235">
        <v>11.09249</v>
      </c>
      <c r="U67" s="235">
        <v>14.89179</v>
      </c>
      <c r="V67" s="235">
        <v>9.6852700000000009</v>
      </c>
      <c r="W67" s="235">
        <v>5.5847100000000003</v>
      </c>
      <c r="X67" s="235">
        <v>4.1686000000000005</v>
      </c>
      <c r="Y67" s="235">
        <v>14.016170000000001</v>
      </c>
      <c r="Z67" s="235">
        <v>5.02379</v>
      </c>
      <c r="AA67" s="235">
        <v>16.882990000000003</v>
      </c>
      <c r="AB67" s="235">
        <v>3.9549799999999999</v>
      </c>
      <c r="AC67" s="235">
        <v>10.53945</v>
      </c>
      <c r="AD67" s="235">
        <v>19.5229</v>
      </c>
      <c r="AE67" s="235">
        <v>4.9809799999999997</v>
      </c>
      <c r="AF67" s="235">
        <v>1.2309300000000001</v>
      </c>
      <c r="AG67" s="235">
        <v>4.9848289250300004</v>
      </c>
      <c r="AH67" s="235">
        <v>9.396245455739999</v>
      </c>
      <c r="AI67" s="252">
        <v>8.1567039999999995</v>
      </c>
      <c r="AJ67" s="252">
        <v>18.447317999999999</v>
      </c>
      <c r="AK67" s="252">
        <v>41.574200000000005</v>
      </c>
      <c r="AL67" s="252">
        <v>8.2423100000000016</v>
      </c>
      <c r="AM67" s="252">
        <v>-0.94377600000000006</v>
      </c>
      <c r="AN67" s="211"/>
      <c r="AO67" s="211"/>
      <c r="AP67" s="211"/>
      <c r="AQ67" s="211"/>
      <c r="AR67" s="211"/>
      <c r="AS67" s="211"/>
      <c r="AT67" s="211"/>
      <c r="AU67" s="211"/>
      <c r="AV67" s="211"/>
      <c r="AW67" s="211"/>
      <c r="AX67" s="211"/>
      <c r="AY67" s="211"/>
      <c r="ALQ67" s="216" t="e">
        <v>#N/A</v>
      </c>
    </row>
    <row r="68" spans="1:1005" ht="15" x14ac:dyDescent="0.25">
      <c r="A68" s="191">
        <f>YampaRiverInflow.TotalOutflow!A68</f>
        <v>45078</v>
      </c>
      <c r="B68" s="165"/>
      <c r="C68" s="165"/>
      <c r="D68" s="165">
        <v>5.77</v>
      </c>
      <c r="E68" s="235">
        <v>13.807872000000001</v>
      </c>
      <c r="F68" s="235">
        <v>13.991372000000002</v>
      </c>
      <c r="G68" s="235">
        <v>2.7903960000000003</v>
      </c>
      <c r="H68" s="235">
        <v>1.7769000000000001</v>
      </c>
      <c r="I68" s="235">
        <v>9.8541160000000012</v>
      </c>
      <c r="J68" s="235">
        <v>19.475346000000002</v>
      </c>
      <c r="K68" s="235">
        <v>1.10209</v>
      </c>
      <c r="L68" s="235">
        <v>4.6148199999999999</v>
      </c>
      <c r="M68" s="235">
        <v>-1.086592</v>
      </c>
      <c r="N68" s="235">
        <v>16.840010000000003</v>
      </c>
      <c r="O68" s="235">
        <v>1.326284</v>
      </c>
      <c r="P68" s="235">
        <v>-0.79383999999999999</v>
      </c>
      <c r="Q68" s="235">
        <v>-23.251810000000003</v>
      </c>
      <c r="R68" s="235">
        <v>12.69872</v>
      </c>
      <c r="S68" s="235">
        <v>19.039000000000001</v>
      </c>
      <c r="T68" s="235">
        <v>6.8687700000000005</v>
      </c>
      <c r="U68" s="235">
        <v>14.246139999999999</v>
      </c>
      <c r="V68" s="235">
        <v>18.845080000000003</v>
      </c>
      <c r="W68" s="235">
        <v>7.4909099999999995</v>
      </c>
      <c r="X68" s="235">
        <v>13.8124</v>
      </c>
      <c r="Y68" s="235">
        <v>24.775919999999999</v>
      </c>
      <c r="Z68" s="235">
        <v>9.7531100000000013</v>
      </c>
      <c r="AA68" s="235">
        <v>18.740459999999999</v>
      </c>
      <c r="AB68" s="235">
        <v>5.9942099999999998</v>
      </c>
      <c r="AC68" s="235">
        <v>10.93661</v>
      </c>
      <c r="AD68" s="235">
        <v>14.07673</v>
      </c>
      <c r="AE68" s="235">
        <v>3.5599699999999999</v>
      </c>
      <c r="AF68" s="235">
        <v>6.4226899999999993</v>
      </c>
      <c r="AG68" s="235">
        <v>10.5932776866</v>
      </c>
      <c r="AH68" s="235">
        <v>1.32194380099</v>
      </c>
      <c r="AI68" s="252">
        <v>3.633238</v>
      </c>
      <c r="AJ68" s="252">
        <v>2.8407460000000002</v>
      </c>
      <c r="AK68" s="252">
        <v>-4.0965480000000003</v>
      </c>
      <c r="AL68" s="252">
        <v>7.6460300000000005</v>
      </c>
      <c r="AM68" s="252">
        <v>19.771796000000002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45108</v>
      </c>
      <c r="B69" s="165"/>
      <c r="C69" s="165"/>
      <c r="D69" s="165">
        <v>15.22</v>
      </c>
      <c r="E69" s="235">
        <v>-9.1669640000000001</v>
      </c>
      <c r="F69" s="235">
        <v>15.815042000000002</v>
      </c>
      <c r="G69" s="235">
        <v>8.4649699999999992</v>
      </c>
      <c r="H69" s="235">
        <v>24.215660000000003</v>
      </c>
      <c r="I69" s="235">
        <v>8.3205360000000006</v>
      </c>
      <c r="J69" s="235">
        <v>3.3371660000000007</v>
      </c>
      <c r="K69" s="235">
        <v>15.630164000000002</v>
      </c>
      <c r="L69" s="235">
        <v>1.9055500000000001</v>
      </c>
      <c r="M69" s="235">
        <v>8.3211859999999991</v>
      </c>
      <c r="N69" s="235">
        <v>21.002715999999999</v>
      </c>
      <c r="O69" s="235">
        <v>17.809748000000003</v>
      </c>
      <c r="P69" s="235">
        <v>11.63293</v>
      </c>
      <c r="Q69" s="235">
        <v>-12.476629999999998</v>
      </c>
      <c r="R69" s="235">
        <v>23.625509999999998</v>
      </c>
      <c r="S69" s="235">
        <v>20.54889</v>
      </c>
      <c r="T69" s="235">
        <v>8.319090000000001</v>
      </c>
      <c r="U69" s="235">
        <v>20.105460000000001</v>
      </c>
      <c r="V69" s="235">
        <v>19.50067</v>
      </c>
      <c r="W69" s="235">
        <v>8.3446700000000007</v>
      </c>
      <c r="X69" s="235">
        <v>18.455950000000001</v>
      </c>
      <c r="Y69" s="235">
        <v>31.79073</v>
      </c>
      <c r="Z69" s="235">
        <v>14.55987</v>
      </c>
      <c r="AA69" s="235">
        <v>21.886839999999999</v>
      </c>
      <c r="AB69" s="235">
        <v>25.583909999999999</v>
      </c>
      <c r="AC69" s="235">
        <v>21.074020000000001</v>
      </c>
      <c r="AD69" s="235">
        <v>18.544400000000003</v>
      </c>
      <c r="AE69" s="235">
        <v>6.6031899999999997</v>
      </c>
      <c r="AF69" s="235">
        <v>14.91146</v>
      </c>
      <c r="AG69" s="235">
        <v>14.383509092599999</v>
      </c>
      <c r="AH69" s="235">
        <v>27.613380167700001</v>
      </c>
      <c r="AI69" s="252">
        <v>1.747992</v>
      </c>
      <c r="AJ69" s="252">
        <v>12.233666000000001</v>
      </c>
      <c r="AK69" s="252">
        <v>40.837490000000003</v>
      </c>
      <c r="AL69" s="252">
        <v>46.478228000000001</v>
      </c>
      <c r="AM69" s="252">
        <v>13.864426000000002</v>
      </c>
      <c r="AN69" s="211"/>
      <c r="AO69" s="211"/>
      <c r="AP69" s="211"/>
      <c r="AQ69" s="211"/>
      <c r="AR69" s="211"/>
      <c r="AS69" s="211"/>
      <c r="AT69" s="211"/>
      <c r="AU69" s="211"/>
      <c r="AV69" s="211"/>
      <c r="AW69" s="211"/>
      <c r="AX69" s="211"/>
      <c r="AY69" s="211"/>
      <c r="ALQ69" s="216" t="e">
        <v>#N/A</v>
      </c>
    </row>
    <row r="70" spans="1:1005" ht="15" x14ac:dyDescent="0.25">
      <c r="A70" s="191">
        <f>YampaRiverInflow.TotalOutflow!A70</f>
        <v>45139</v>
      </c>
      <c r="B70" s="165"/>
      <c r="C70" s="165"/>
      <c r="D70" s="165">
        <v>13.96</v>
      </c>
      <c r="E70" s="235">
        <v>14.463595999999999</v>
      </c>
      <c r="F70" s="235">
        <v>32.157184000000008</v>
      </c>
      <c r="G70" s="235">
        <v>18.745439999999999</v>
      </c>
      <c r="H70" s="235">
        <v>18.415265999999999</v>
      </c>
      <c r="I70" s="235">
        <v>16.546260000000004</v>
      </c>
      <c r="J70" s="235">
        <v>21.988494000000003</v>
      </c>
      <c r="K70" s="235">
        <v>28.928684000000004</v>
      </c>
      <c r="L70" s="235">
        <v>19.984940000000002</v>
      </c>
      <c r="M70" s="235">
        <v>10.897600000000001</v>
      </c>
      <c r="N70" s="235">
        <v>20.870480000000001</v>
      </c>
      <c r="O70" s="235">
        <v>13.847151999999999</v>
      </c>
      <c r="P70" s="235">
        <v>9.7706299999999988</v>
      </c>
      <c r="Q70" s="235">
        <v>7.4435000000000002</v>
      </c>
      <c r="R70" s="235">
        <v>20.504860000000001</v>
      </c>
      <c r="S70" s="235">
        <v>22.135639999999999</v>
      </c>
      <c r="T70" s="235">
        <v>5.2130799999999997</v>
      </c>
      <c r="U70" s="235">
        <v>14.802440000000001</v>
      </c>
      <c r="V70" s="235">
        <v>21.94164</v>
      </c>
      <c r="W70" s="235">
        <v>8.4181799999999996</v>
      </c>
      <c r="X70" s="235">
        <v>21.659500000000001</v>
      </c>
      <c r="Y70" s="235">
        <v>35.8294</v>
      </c>
      <c r="Z70" s="235">
        <v>14.210139999999999</v>
      </c>
      <c r="AA70" s="235">
        <v>24.195160000000001</v>
      </c>
      <c r="AB70" s="235">
        <v>26.496269999999999</v>
      </c>
      <c r="AC70" s="235">
        <v>24.024999999999999</v>
      </c>
      <c r="AD70" s="235">
        <v>22.344560000000001</v>
      </c>
      <c r="AE70" s="235">
        <v>9.8857900000000001</v>
      </c>
      <c r="AF70" s="235">
        <v>13.84548</v>
      </c>
      <c r="AG70" s="235">
        <v>16.9342231406</v>
      </c>
      <c r="AH70" s="235">
        <v>14.489780994299998</v>
      </c>
      <c r="AI70" s="252">
        <v>23.217804000000005</v>
      </c>
      <c r="AJ70" s="252">
        <v>21.390052000000001</v>
      </c>
      <c r="AK70" s="252">
        <v>33.227021999999998</v>
      </c>
      <c r="AL70" s="252">
        <v>46.634092000000003</v>
      </c>
      <c r="AM70" s="252">
        <v>0.76430000000000009</v>
      </c>
      <c r="AN70" s="211"/>
      <c r="AO70" s="211"/>
      <c r="AP70" s="211"/>
      <c r="AQ70" s="211"/>
      <c r="AR70" s="211"/>
      <c r="AS70" s="211"/>
      <c r="AT70" s="211"/>
      <c r="AU70" s="211"/>
      <c r="AV70" s="211"/>
      <c r="AW70" s="211"/>
      <c r="AX70" s="211"/>
      <c r="AY70" s="211"/>
      <c r="ALQ70" s="216" t="e">
        <v>#N/A</v>
      </c>
    </row>
    <row r="71" spans="1:1005" ht="15" x14ac:dyDescent="0.25">
      <c r="A71" s="191">
        <f>YampaRiverInflow.TotalOutflow!A71</f>
        <v>45170</v>
      </c>
      <c r="B71" s="165"/>
      <c r="C71" s="165"/>
      <c r="D71" s="165">
        <v>8.7100000000000009</v>
      </c>
      <c r="E71" s="235">
        <v>12.236552000000001</v>
      </c>
      <c r="F71" s="235">
        <v>13.633801999999999</v>
      </c>
      <c r="G71" s="235">
        <v>13.98475</v>
      </c>
      <c r="H71" s="235">
        <v>17.459476000000002</v>
      </c>
      <c r="I71" s="235">
        <v>36.845714000000001</v>
      </c>
      <c r="J71" s="235">
        <v>21.666070000000005</v>
      </c>
      <c r="K71" s="235">
        <v>26.497226000000001</v>
      </c>
      <c r="L71" s="235">
        <v>15.862907999999999</v>
      </c>
      <c r="M71" s="235">
        <v>14.997952</v>
      </c>
      <c r="N71" s="235">
        <v>15.244622000000001</v>
      </c>
      <c r="O71" s="235">
        <v>10.894964</v>
      </c>
      <c r="P71" s="235">
        <v>-6.0112700000000006</v>
      </c>
      <c r="Q71" s="235">
        <v>19.914009999999998</v>
      </c>
      <c r="R71" s="235">
        <v>13.555149999999999</v>
      </c>
      <c r="S71" s="235">
        <v>15.397549999999999</v>
      </c>
      <c r="T71" s="235">
        <v>7.1036899999999994</v>
      </c>
      <c r="U71" s="235">
        <v>8.6973899999999986</v>
      </c>
      <c r="V71" s="235">
        <v>11.841569999999999</v>
      </c>
      <c r="W71" s="235">
        <v>3.6388400000000001</v>
      </c>
      <c r="X71" s="235">
        <v>18.084299999999999</v>
      </c>
      <c r="Y71" s="235">
        <v>24.926950000000001</v>
      </c>
      <c r="Z71" s="235">
        <v>13.032249999999999</v>
      </c>
      <c r="AA71" s="235">
        <v>14.707469999999999</v>
      </c>
      <c r="AB71" s="235">
        <v>15.101129999999999</v>
      </c>
      <c r="AC71" s="235">
        <v>9.3519199999999998</v>
      </c>
      <c r="AD71" s="235">
        <v>35.037589999999994</v>
      </c>
      <c r="AE71" s="235">
        <v>-2.8570500000000001</v>
      </c>
      <c r="AF71" s="235">
        <v>6.7481800000000005</v>
      </c>
      <c r="AG71" s="235">
        <v>15.024452891200001</v>
      </c>
      <c r="AH71" s="235">
        <v>11.451161157</v>
      </c>
      <c r="AI71" s="252">
        <v>15.371198000000001</v>
      </c>
      <c r="AJ71" s="252">
        <v>22.553249999999998</v>
      </c>
      <c r="AK71" s="252">
        <v>8.4984000000000002</v>
      </c>
      <c r="AL71" s="252">
        <v>20.619562000000002</v>
      </c>
      <c r="AM71" s="252">
        <v>12.313067999999999</v>
      </c>
      <c r="AN71" s="211"/>
      <c r="AO71" s="211"/>
      <c r="AP71" s="211"/>
      <c r="AQ71" s="211"/>
      <c r="AR71" s="211"/>
      <c r="AS71" s="211"/>
      <c r="AT71" s="211"/>
      <c r="AU71" s="211"/>
      <c r="AV71" s="211"/>
      <c r="AW71" s="211"/>
      <c r="AX71" s="211"/>
      <c r="AY71" s="211"/>
      <c r="ALQ71" s="216" t="e">
        <v>#N/A</v>
      </c>
    </row>
    <row r="72" spans="1:1005" ht="12.75" customHeight="1" x14ac:dyDescent="0.25">
      <c r="ALQ72" s="216" t="e">
        <v>#N/A</v>
      </c>
    </row>
    <row r="101" spans="4:4" ht="12.75" customHeight="1" x14ac:dyDescent="0.25">
      <c r="D101" s="216">
        <v>5.05</v>
      </c>
    </row>
    <row r="102" spans="4:4" ht="12.75" customHeight="1" x14ac:dyDescent="0.25">
      <c r="D102" s="216">
        <v>7.87</v>
      </c>
    </row>
    <row r="103" spans="4:4" ht="12.75" customHeight="1" x14ac:dyDescent="0.25">
      <c r="D103" s="216">
        <v>5.97</v>
      </c>
    </row>
    <row r="104" spans="4:4" ht="12.75" customHeight="1" x14ac:dyDescent="0.25">
      <c r="D104" s="216">
        <v>5.77</v>
      </c>
    </row>
    <row r="105" spans="4:4" ht="12.75" customHeight="1" x14ac:dyDescent="0.25">
      <c r="D105" s="216">
        <v>15.22</v>
      </c>
    </row>
    <row r="106" spans="4:4" ht="12.75" customHeight="1" x14ac:dyDescent="0.25">
      <c r="D106" s="216">
        <v>13.96</v>
      </c>
    </row>
    <row r="107" spans="4:4" ht="12.75" customHeight="1" x14ac:dyDescent="0.25">
      <c r="D107" s="216">
        <v>8.7100000000000009</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107"/>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43132</v>
      </c>
      <c r="B4" s="165"/>
      <c r="C4" s="165"/>
      <c r="D4" s="165">
        <v>-0.92</v>
      </c>
      <c r="E4" s="235">
        <f ca="1">INDEX(INDIRECT("ImpToMex_"&amp;E$2+YEAR($A4)-YEAR($A$4)),MONTH($A4))/1000</f>
        <v>14.496</v>
      </c>
      <c r="F4" s="235">
        <f t="shared" ref="F4:AI12" ca="1" si="0">INDEX(INDIRECT("ImpToMex_"&amp;F$2+YEAR($A4)-YEAR($A$4)),MONTH($A4))/1000</f>
        <v>17.045999999999999</v>
      </c>
      <c r="G4" s="235">
        <f t="shared" ca="1" si="0"/>
        <v>28.591000000000001</v>
      </c>
      <c r="H4" s="235">
        <f t="shared" ca="1" si="0"/>
        <v>33.414000000000001</v>
      </c>
      <c r="I4" s="235">
        <f t="shared" ca="1" si="0"/>
        <v>22.41</v>
      </c>
      <c r="J4" s="235">
        <f t="shared" ca="1" si="0"/>
        <v>32.200000000000003</v>
      </c>
      <c r="K4" s="235">
        <f t="shared" ca="1" si="0"/>
        <v>-3.0870000000000002</v>
      </c>
      <c r="L4" s="235">
        <f t="shared" ca="1" si="0"/>
        <v>5.883</v>
      </c>
      <c r="M4" s="235">
        <f t="shared" ca="1" si="0"/>
        <v>-0.33700000000000002</v>
      </c>
      <c r="N4" s="235">
        <f t="shared" ca="1" si="0"/>
        <v>5.5730000000000004</v>
      </c>
      <c r="O4" s="235">
        <f t="shared" ca="1" si="0"/>
        <v>9.9540000000000006</v>
      </c>
      <c r="P4" s="235">
        <f t="shared" ca="1" si="0"/>
        <v>4.1059999999999999</v>
      </c>
      <c r="Q4" s="235">
        <f t="shared" ca="1" si="0"/>
        <v>-45.491</v>
      </c>
      <c r="R4" s="235">
        <f t="shared" ca="1" si="0"/>
        <v>-8.9390000000000001</v>
      </c>
      <c r="S4" s="235">
        <f t="shared" ca="1" si="0"/>
        <v>14.935</v>
      </c>
      <c r="T4" s="235">
        <f t="shared" ca="1" si="0"/>
        <v>-2.7170000000000001</v>
      </c>
      <c r="U4" s="235">
        <f t="shared" ca="1" si="0"/>
        <v>1.121</v>
      </c>
      <c r="V4" s="235">
        <f t="shared" ca="1" si="0"/>
        <v>-12.965</v>
      </c>
      <c r="W4" s="235">
        <f t="shared" ca="1" si="0"/>
        <v>0.91800000000000004</v>
      </c>
      <c r="X4" s="235">
        <f t="shared" ca="1" si="0"/>
        <v>1.9139999999999999</v>
      </c>
      <c r="Y4" s="235">
        <f t="shared" ca="1" si="0"/>
        <v>-9.2040000000000006</v>
      </c>
      <c r="Z4" s="235">
        <f t="shared" ca="1" si="0"/>
        <v>-8.66</v>
      </c>
      <c r="AA4" s="235">
        <f t="shared" ca="1" si="0"/>
        <v>-7.7130000000000001</v>
      </c>
      <c r="AB4" s="235">
        <f t="shared" ca="1" si="0"/>
        <v>-7.8449999999999998</v>
      </c>
      <c r="AC4" s="235">
        <f t="shared" ca="1" si="0"/>
        <v>-18.251999999999999</v>
      </c>
      <c r="AD4" s="235">
        <f t="shared" ca="1" si="0"/>
        <v>-3.117</v>
      </c>
      <c r="AE4" s="235">
        <f t="shared" ca="1" si="0"/>
        <v>-7.3280000000000003</v>
      </c>
      <c r="AF4" s="235">
        <f t="shared" ca="1" si="0"/>
        <v>1.02</v>
      </c>
      <c r="AG4" s="235">
        <f t="shared" ca="1" si="0"/>
        <v>-14.303000000000001</v>
      </c>
      <c r="AH4" s="235">
        <f t="shared" ca="1" si="0"/>
        <v>-13.95496</v>
      </c>
      <c r="AI4" s="235">
        <f t="shared" ca="1" si="0"/>
        <v>-11.963200000000001</v>
      </c>
      <c r="AJ4" s="235">
        <f t="shared" ref="AJ4:AM19" ca="1" si="1">INDEX(INDIRECT("ImpToMex_"&amp;AJ$2+YEAR($A4)-YEAR($A$4)),MONTH($A4))/1000</f>
        <v>-5.2006099999999993</v>
      </c>
      <c r="AK4" s="235">
        <f t="shared" ca="1" si="1"/>
        <v>-1.8404100000000001</v>
      </c>
      <c r="AL4" s="235">
        <f t="shared" ca="1" si="1"/>
        <v>4.1879586768900001</v>
      </c>
      <c r="AM4" s="235">
        <f t="shared" ca="1" si="1"/>
        <v>8.4784876017200013</v>
      </c>
      <c r="AN4" s="211"/>
      <c r="AO4" s="211"/>
      <c r="AP4" s="211"/>
      <c r="AQ4" s="211"/>
      <c r="AR4" s="211"/>
      <c r="AS4" s="211"/>
      <c r="AT4" s="211"/>
      <c r="AU4" s="211"/>
      <c r="AV4" s="211"/>
      <c r="AW4" s="211"/>
      <c r="AX4" s="211"/>
      <c r="AY4" s="211"/>
    </row>
    <row r="5" spans="1:54" ht="15" x14ac:dyDescent="0.25">
      <c r="A5" s="193">
        <f>YampaRiverInflow.TotalOutflow!A5</f>
        <v>43160</v>
      </c>
      <c r="B5" s="165"/>
      <c r="C5" s="165"/>
      <c r="D5" s="165">
        <v>-7.24</v>
      </c>
      <c r="E5" s="235">
        <v>8.0129999999999999</v>
      </c>
      <c r="F5" s="235">
        <v>6.1710000000000003</v>
      </c>
      <c r="G5" s="235">
        <v>11.651999999999999</v>
      </c>
      <c r="H5" s="235">
        <v>31.146000000000001</v>
      </c>
      <c r="I5" s="235">
        <v>5.4130000000000003</v>
      </c>
      <c r="J5" s="235">
        <v>22.428000000000001</v>
      </c>
      <c r="K5" s="235">
        <v>-10.952999999999999</v>
      </c>
      <c r="L5" s="235">
        <v>-3.7189999999999999</v>
      </c>
      <c r="M5" s="235">
        <v>-8.3870000000000005</v>
      </c>
      <c r="N5" s="235">
        <v>14.401999999999999</v>
      </c>
      <c r="O5" s="235">
        <v>2.5150000000000001</v>
      </c>
      <c r="P5" s="235">
        <v>-1.482</v>
      </c>
      <c r="Q5" s="235">
        <v>-85.617000000000004</v>
      </c>
      <c r="R5" s="235">
        <v>-18.977</v>
      </c>
      <c r="S5" s="235">
        <v>-3.0750000000000002</v>
      </c>
      <c r="T5" s="235">
        <v>33.225999999999999</v>
      </c>
      <c r="U5" s="235">
        <v>11.038</v>
      </c>
      <c r="V5" s="235">
        <v>4.673</v>
      </c>
      <c r="W5" s="235">
        <v>4.1000000000000002E-2</v>
      </c>
      <c r="X5" s="235">
        <v>8.1969999999999992</v>
      </c>
      <c r="Y5" s="235">
        <v>5.577</v>
      </c>
      <c r="Z5" s="235">
        <v>-5.0199999999999996</v>
      </c>
      <c r="AA5" s="235">
        <v>-3.68</v>
      </c>
      <c r="AB5" s="235">
        <v>-25.69</v>
      </c>
      <c r="AC5" s="235">
        <v>16.045999999999999</v>
      </c>
      <c r="AD5" s="235">
        <v>-10.304</v>
      </c>
      <c r="AE5" s="235">
        <v>-11.891999999999999</v>
      </c>
      <c r="AF5" s="235">
        <v>0.318</v>
      </c>
      <c r="AG5" s="235">
        <v>-9.7430000000000003</v>
      </c>
      <c r="AH5" s="235">
        <v>-12.145200000000001</v>
      </c>
      <c r="AI5" s="252">
        <v>-6.3741000000000003</v>
      </c>
      <c r="AJ5" s="252">
        <v>-11.246979999999999</v>
      </c>
      <c r="AK5" s="252">
        <v>-5.8244099999999994</v>
      </c>
      <c r="AL5" s="252">
        <v>-14.067462812699999</v>
      </c>
      <c r="AM5" s="252">
        <v>-0.28571900964999997</v>
      </c>
      <c r="AN5" s="211"/>
      <c r="AO5" s="211"/>
      <c r="AP5" s="211"/>
      <c r="AQ5" s="211"/>
      <c r="AR5" s="211"/>
      <c r="AS5" s="211"/>
      <c r="AT5" s="211"/>
      <c r="AU5" s="211"/>
      <c r="AV5" s="211"/>
      <c r="AW5" s="211"/>
      <c r="AX5" s="211"/>
      <c r="AY5" s="211"/>
    </row>
    <row r="6" spans="1:54" ht="15" x14ac:dyDescent="0.25">
      <c r="A6" s="193">
        <f>YampaRiverInflow.TotalOutflow!A6</f>
        <v>43191</v>
      </c>
      <c r="B6" s="165"/>
      <c r="C6" s="165"/>
      <c r="D6" s="165">
        <v>-4.49</v>
      </c>
      <c r="E6" s="235">
        <v>13.148999999999999</v>
      </c>
      <c r="F6" s="235">
        <v>7.52</v>
      </c>
      <c r="G6" s="235">
        <v>-11.246</v>
      </c>
      <c r="H6" s="235">
        <v>4.5250000000000004</v>
      </c>
      <c r="I6" s="235">
        <v>-15.333</v>
      </c>
      <c r="J6" s="235">
        <v>18.954000000000001</v>
      </c>
      <c r="K6" s="235">
        <v>-3.2869999999999999</v>
      </c>
      <c r="L6" s="235">
        <v>-15.096</v>
      </c>
      <c r="M6" s="235">
        <v>0.37</v>
      </c>
      <c r="N6" s="235">
        <v>14.292</v>
      </c>
      <c r="O6" s="235">
        <v>5.7640000000000002</v>
      </c>
      <c r="P6" s="235">
        <v>12.843999999999999</v>
      </c>
      <c r="Q6" s="235">
        <v>-51.061999999999998</v>
      </c>
      <c r="R6" s="235">
        <v>-15.113</v>
      </c>
      <c r="S6" s="235">
        <v>-4.2430000000000003</v>
      </c>
      <c r="T6" s="235">
        <v>-7.5759999999999996</v>
      </c>
      <c r="U6" s="235">
        <v>15.396000000000001</v>
      </c>
      <c r="V6" s="235">
        <v>39.173999999999999</v>
      </c>
      <c r="W6" s="235">
        <v>-0.41699999999999998</v>
      </c>
      <c r="X6" s="235">
        <v>-3.9380000000000002</v>
      </c>
      <c r="Y6" s="235">
        <v>0.93100000000000005</v>
      </c>
      <c r="Z6" s="235">
        <v>-11.872999999999999</v>
      </c>
      <c r="AA6" s="235">
        <v>-13.384</v>
      </c>
      <c r="AB6" s="235">
        <v>-6.9089999999999998</v>
      </c>
      <c r="AC6" s="235">
        <v>4.298</v>
      </c>
      <c r="AD6" s="235">
        <v>-1.605</v>
      </c>
      <c r="AE6" s="235">
        <v>-3.3879999999999999</v>
      </c>
      <c r="AF6" s="235">
        <v>-8.2620000000000005</v>
      </c>
      <c r="AG6" s="235">
        <v>-14.076000000000001</v>
      </c>
      <c r="AH6" s="235">
        <v>-15.64438</v>
      </c>
      <c r="AI6" s="252">
        <v>-20.393439999999998</v>
      </c>
      <c r="AJ6" s="252">
        <v>-12.259069999999999</v>
      </c>
      <c r="AK6" s="252">
        <v>-6.0398699999999996</v>
      </c>
      <c r="AL6" s="252">
        <v>14.1864628099</v>
      </c>
      <c r="AM6" s="252">
        <v>-8.4453140515699996</v>
      </c>
      <c r="AN6" s="211"/>
      <c r="AO6" s="211"/>
      <c r="AP6" s="211"/>
      <c r="AQ6" s="211"/>
      <c r="AR6" s="211"/>
      <c r="AS6" s="211"/>
      <c r="AT6" s="211"/>
      <c r="AU6" s="211"/>
      <c r="AV6" s="211"/>
      <c r="AW6" s="211"/>
      <c r="AX6" s="211"/>
      <c r="AY6" s="211"/>
    </row>
    <row r="7" spans="1:54" ht="15" x14ac:dyDescent="0.25">
      <c r="A7" s="193">
        <f>YampaRiverInflow.TotalOutflow!A7</f>
        <v>43221</v>
      </c>
      <c r="B7" s="165"/>
      <c r="C7" s="165"/>
      <c r="D7" s="165">
        <v>3.77</v>
      </c>
      <c r="E7" s="235">
        <v>15.768000000000001</v>
      </c>
      <c r="F7" s="235">
        <v>12.454000000000001</v>
      </c>
      <c r="G7" s="235">
        <v>4.819</v>
      </c>
      <c r="H7" s="235">
        <v>26.466999999999999</v>
      </c>
      <c r="I7" s="235">
        <v>-2.0129999999999999</v>
      </c>
      <c r="J7" s="235">
        <v>-11.66</v>
      </c>
      <c r="K7" s="235">
        <v>0.27800000000000002</v>
      </c>
      <c r="L7" s="235">
        <v>-5.2439999999999998</v>
      </c>
      <c r="M7" s="235">
        <v>-3.9220000000000002</v>
      </c>
      <c r="N7" s="235">
        <v>17</v>
      </c>
      <c r="O7" s="235">
        <v>7.5990000000000002</v>
      </c>
      <c r="P7" s="235">
        <v>4.7030000000000003</v>
      </c>
      <c r="Q7" s="235">
        <v>-61.749000000000002</v>
      </c>
      <c r="R7" s="235">
        <v>-4.7960000000000003</v>
      </c>
      <c r="S7" s="235">
        <v>-13.974</v>
      </c>
      <c r="T7" s="235">
        <v>-8.2089999999999996</v>
      </c>
      <c r="U7" s="235">
        <v>11.73</v>
      </c>
      <c r="V7" s="235">
        <v>21.998999999999999</v>
      </c>
      <c r="W7" s="235">
        <v>0.111</v>
      </c>
      <c r="X7" s="235">
        <v>-14.868</v>
      </c>
      <c r="Y7" s="235">
        <v>-7.181</v>
      </c>
      <c r="Z7" s="235">
        <v>-5.67</v>
      </c>
      <c r="AA7" s="235">
        <v>-33.700000000000003</v>
      </c>
      <c r="AB7" s="235">
        <v>-4.7220000000000004</v>
      </c>
      <c r="AC7" s="235">
        <v>-17.382000000000001</v>
      </c>
      <c r="AD7" s="235">
        <v>-33.279000000000003</v>
      </c>
      <c r="AE7" s="235">
        <v>-5.4210000000000003</v>
      </c>
      <c r="AF7" s="235">
        <v>-5.2460000000000004</v>
      </c>
      <c r="AG7" s="235">
        <v>3.149</v>
      </c>
      <c r="AH7" s="235">
        <v>-9.5569299999999995</v>
      </c>
      <c r="AI7" s="252">
        <v>4.5381899999999993</v>
      </c>
      <c r="AJ7" s="252">
        <v>2.7454499999999999</v>
      </c>
      <c r="AK7" s="252">
        <v>4.5651899999999994</v>
      </c>
      <c r="AL7" s="252">
        <v>0.109545453554</v>
      </c>
      <c r="AM7" s="252">
        <v>8.5840991759299996</v>
      </c>
      <c r="AN7" s="211"/>
      <c r="AO7" s="211"/>
      <c r="AP7" s="211"/>
      <c r="AQ7" s="211"/>
      <c r="AR7" s="211"/>
      <c r="AS7" s="211"/>
      <c r="AT7" s="211"/>
      <c r="AU7" s="211"/>
      <c r="AV7" s="211"/>
      <c r="AW7" s="211"/>
      <c r="AX7" s="211"/>
      <c r="AY7" s="211"/>
    </row>
    <row r="8" spans="1:54" ht="15" x14ac:dyDescent="0.25">
      <c r="A8" s="193">
        <f>YampaRiverInflow.TotalOutflow!A8</f>
        <v>43252</v>
      </c>
      <c r="B8" s="165"/>
      <c r="C8" s="165"/>
      <c r="D8" s="165">
        <v>-3</v>
      </c>
      <c r="E8" s="235">
        <v>10.185</v>
      </c>
      <c r="F8" s="235">
        <v>8.9730000000000008</v>
      </c>
      <c r="G8" s="235">
        <v>-56.872</v>
      </c>
      <c r="H8" s="235">
        <v>29.183</v>
      </c>
      <c r="I8" s="235">
        <v>-2.262</v>
      </c>
      <c r="J8" s="235">
        <v>-2.2789999999999999</v>
      </c>
      <c r="K8" s="235">
        <v>1.631</v>
      </c>
      <c r="L8" s="235">
        <v>-6.1520000000000001</v>
      </c>
      <c r="M8" s="235">
        <v>-8.4760000000000009</v>
      </c>
      <c r="N8" s="235">
        <v>24.515999999999998</v>
      </c>
      <c r="O8" s="235">
        <v>4.5979999999999999</v>
      </c>
      <c r="P8" s="235">
        <v>13.497999999999999</v>
      </c>
      <c r="Q8" s="235">
        <v>-26.187000000000001</v>
      </c>
      <c r="R8" s="235">
        <v>-3.3490000000000002</v>
      </c>
      <c r="S8" s="235">
        <v>4.0839999999999996</v>
      </c>
      <c r="T8" s="235">
        <v>-11.676</v>
      </c>
      <c r="U8" s="235">
        <v>-4.1000000000000002E-2</v>
      </c>
      <c r="V8" s="235">
        <v>5.609</v>
      </c>
      <c r="W8" s="235">
        <v>-3.698</v>
      </c>
      <c r="X8" s="235">
        <v>-11.834</v>
      </c>
      <c r="Y8" s="235">
        <v>-9.2289999999999992</v>
      </c>
      <c r="Z8" s="235">
        <v>-8.5180000000000007</v>
      </c>
      <c r="AA8" s="235">
        <v>-26.905999999999999</v>
      </c>
      <c r="AB8" s="235">
        <v>-30.081</v>
      </c>
      <c r="AC8" s="235">
        <v>1.8560000000000001</v>
      </c>
      <c r="AD8" s="235">
        <v>-14.717000000000001</v>
      </c>
      <c r="AE8" s="235">
        <v>-14.012</v>
      </c>
      <c r="AF8" s="235">
        <v>-1.52</v>
      </c>
      <c r="AG8" s="235">
        <v>-16.565999999999999</v>
      </c>
      <c r="AH8" s="235">
        <v>-17.778869999999998</v>
      </c>
      <c r="AI8" s="252">
        <v>-8.3348700000000004</v>
      </c>
      <c r="AJ8" s="252">
        <v>-5.4185299999999996</v>
      </c>
      <c r="AK8" s="252">
        <v>-7.2006999999999994</v>
      </c>
      <c r="AL8" s="252">
        <v>-0.73851239867699991</v>
      </c>
      <c r="AM8" s="252">
        <v>3.31216528727</v>
      </c>
      <c r="AN8" s="211"/>
      <c r="AO8" s="211"/>
      <c r="AP8" s="211"/>
      <c r="AQ8" s="211"/>
      <c r="AR8" s="211"/>
      <c r="AS8" s="211"/>
      <c r="AT8" s="211"/>
      <c r="AU8" s="211"/>
      <c r="AV8" s="211"/>
      <c r="AW8" s="211"/>
      <c r="AX8" s="211"/>
      <c r="AY8" s="211"/>
    </row>
    <row r="9" spans="1:54" ht="15" x14ac:dyDescent="0.25">
      <c r="A9" s="193">
        <f>YampaRiverInflow.TotalOutflow!A9</f>
        <v>43282</v>
      </c>
      <c r="B9" s="165"/>
      <c r="C9" s="165"/>
      <c r="D9" s="165">
        <v>-8.56</v>
      </c>
      <c r="E9" s="235">
        <v>9.4459999999999997</v>
      </c>
      <c r="F9" s="235">
        <v>7.9630000000000001</v>
      </c>
      <c r="G9" s="235">
        <v>79.977000000000004</v>
      </c>
      <c r="H9" s="235">
        <v>-11.765000000000001</v>
      </c>
      <c r="I9" s="235">
        <v>-10.845000000000001</v>
      </c>
      <c r="J9" s="235">
        <v>-4.5999999999999999E-2</v>
      </c>
      <c r="K9" s="235">
        <v>-5.7720000000000002</v>
      </c>
      <c r="L9" s="235">
        <v>-9.9499999999999993</v>
      </c>
      <c r="M9" s="235">
        <v>-11.750999999999999</v>
      </c>
      <c r="N9" s="235">
        <v>20.866</v>
      </c>
      <c r="O9" s="235">
        <v>1.85</v>
      </c>
      <c r="P9" s="235">
        <v>3.0960000000000001</v>
      </c>
      <c r="Q9" s="235">
        <v>-10.608000000000001</v>
      </c>
      <c r="R9" s="235">
        <v>-7.6440000000000001</v>
      </c>
      <c r="S9" s="235">
        <v>8.1270000000000007</v>
      </c>
      <c r="T9" s="235">
        <v>-11.493</v>
      </c>
      <c r="U9" s="235">
        <v>10.728</v>
      </c>
      <c r="V9" s="235">
        <v>8.7200000000000006</v>
      </c>
      <c r="W9" s="235">
        <v>-1.2669999999999999</v>
      </c>
      <c r="X9" s="235">
        <v>-11.347</v>
      </c>
      <c r="Y9" s="235">
        <v>-18.335999999999999</v>
      </c>
      <c r="Z9" s="235">
        <v>-2.9430000000000001</v>
      </c>
      <c r="AA9" s="235">
        <v>-31.49</v>
      </c>
      <c r="AB9" s="235">
        <v>-20.471</v>
      </c>
      <c r="AC9" s="235">
        <v>-11.896000000000001</v>
      </c>
      <c r="AD9" s="235">
        <v>-5.8959999999999999</v>
      </c>
      <c r="AE9" s="235">
        <v>-9.4190000000000005</v>
      </c>
      <c r="AF9" s="235">
        <v>-9.65</v>
      </c>
      <c r="AG9" s="235">
        <v>-13.497</v>
      </c>
      <c r="AH9" s="235">
        <v>-20.782049999999998</v>
      </c>
      <c r="AI9" s="252">
        <v>-5.3935699999999995</v>
      </c>
      <c r="AJ9" s="252">
        <v>-16.034389999999998</v>
      </c>
      <c r="AK9" s="252">
        <v>-7.2505600000000001</v>
      </c>
      <c r="AL9" s="252">
        <v>-12.2247933908</v>
      </c>
      <c r="AM9" s="252">
        <v>-1.1186446296900001</v>
      </c>
      <c r="AN9" s="211"/>
      <c r="AO9" s="211"/>
      <c r="AP9" s="211"/>
      <c r="AQ9" s="211"/>
      <c r="AR9" s="211"/>
      <c r="AS9" s="211"/>
      <c r="AT9" s="211"/>
      <c r="AU9" s="211"/>
      <c r="AV9" s="211"/>
      <c r="AW9" s="211"/>
      <c r="AX9" s="211"/>
      <c r="AY9" s="211"/>
    </row>
    <row r="10" spans="1:54" ht="15" x14ac:dyDescent="0.25">
      <c r="A10" s="193">
        <f>YampaRiverInflow.TotalOutflow!A10</f>
        <v>43313</v>
      </c>
      <c r="B10" s="165"/>
      <c r="C10" s="165"/>
      <c r="D10" s="165">
        <v>1.36</v>
      </c>
      <c r="E10" s="235">
        <v>5.1120000000000001</v>
      </c>
      <c r="F10" s="235">
        <v>10.664999999999999</v>
      </c>
      <c r="G10" s="235">
        <v>5.9720000000000004</v>
      </c>
      <c r="H10" s="235">
        <v>-4.8890000000000002</v>
      </c>
      <c r="I10" s="235">
        <v>-3.1019999999999999</v>
      </c>
      <c r="J10" s="235">
        <v>12.827999999999999</v>
      </c>
      <c r="K10" s="235">
        <v>-4.125</v>
      </c>
      <c r="L10" s="235">
        <v>-0.66400000000000003</v>
      </c>
      <c r="M10" s="235">
        <v>-1.9179999999999999</v>
      </c>
      <c r="N10" s="235">
        <v>27.553999999999998</v>
      </c>
      <c r="O10" s="235">
        <v>4.3259999999999996</v>
      </c>
      <c r="P10" s="235">
        <v>3.7869999999999999</v>
      </c>
      <c r="Q10" s="235">
        <v>-3.95</v>
      </c>
      <c r="R10" s="235">
        <v>-0.94599999999999995</v>
      </c>
      <c r="S10" s="235">
        <v>2.1970000000000001</v>
      </c>
      <c r="T10" s="235">
        <v>-4.3259999999999996</v>
      </c>
      <c r="U10" s="235">
        <v>-10.675000000000001</v>
      </c>
      <c r="V10" s="235">
        <v>1.804</v>
      </c>
      <c r="W10" s="235">
        <v>4.2789999999999999</v>
      </c>
      <c r="X10" s="235">
        <v>-12.226000000000001</v>
      </c>
      <c r="Y10" s="235">
        <v>-3.8130000000000002</v>
      </c>
      <c r="Z10" s="235">
        <v>-0.78500000000000003</v>
      </c>
      <c r="AA10" s="235">
        <v>-7.6040000000000001</v>
      </c>
      <c r="AB10" s="235">
        <v>-5.4119999999999999</v>
      </c>
      <c r="AC10" s="235">
        <v>-13.86</v>
      </c>
      <c r="AD10" s="235">
        <v>-14.737</v>
      </c>
      <c r="AE10" s="235">
        <v>-6.2569999999999997</v>
      </c>
      <c r="AF10" s="235">
        <v>-22.553999999999998</v>
      </c>
      <c r="AG10" s="235">
        <v>-2.4489999999999998</v>
      </c>
      <c r="AH10" s="235">
        <v>-15.135450000000001</v>
      </c>
      <c r="AI10" s="252">
        <v>2.9768400000000002</v>
      </c>
      <c r="AJ10" s="252">
        <v>5.9177799999999996</v>
      </c>
      <c r="AK10" s="252">
        <v>3.3304999999999998</v>
      </c>
      <c r="AL10" s="252">
        <v>10.5769677696</v>
      </c>
      <c r="AM10" s="252">
        <v>-6.3205289276000007</v>
      </c>
      <c r="AN10" s="211"/>
      <c r="AO10" s="211"/>
      <c r="AP10" s="211"/>
      <c r="AQ10" s="211"/>
      <c r="AR10" s="211"/>
      <c r="AS10" s="211"/>
      <c r="AT10" s="211"/>
      <c r="AU10" s="211"/>
      <c r="AV10" s="211"/>
      <c r="AW10" s="211"/>
      <c r="AX10" s="211"/>
      <c r="AY10" s="211"/>
    </row>
    <row r="11" spans="1:54" ht="15" x14ac:dyDescent="0.25">
      <c r="A11" s="193">
        <f>YampaRiverInflow.TotalOutflow!A11</f>
        <v>43344</v>
      </c>
      <c r="B11" s="165"/>
      <c r="C11" s="165"/>
      <c r="D11" s="165">
        <v>-0.2</v>
      </c>
      <c r="E11" s="235">
        <v>12.664999999999999</v>
      </c>
      <c r="F11" s="235">
        <v>7.843</v>
      </c>
      <c r="G11" s="235">
        <v>21.111000000000001</v>
      </c>
      <c r="H11" s="235">
        <v>-9.8369999999999997</v>
      </c>
      <c r="I11" s="235">
        <v>10.523999999999999</v>
      </c>
      <c r="J11" s="235">
        <v>-8.4480000000000004</v>
      </c>
      <c r="K11" s="235">
        <v>-5.992</v>
      </c>
      <c r="L11" s="235">
        <v>7.3310000000000004</v>
      </c>
      <c r="M11" s="235">
        <v>-4.6890000000000001</v>
      </c>
      <c r="N11" s="235">
        <v>14.712999999999999</v>
      </c>
      <c r="O11" s="235">
        <v>2.484</v>
      </c>
      <c r="P11" s="235">
        <v>5.2409999999999997</v>
      </c>
      <c r="Q11" s="235">
        <v>-12.904</v>
      </c>
      <c r="R11" s="235">
        <v>8.5779999999999994</v>
      </c>
      <c r="S11" s="235">
        <v>15.861000000000001</v>
      </c>
      <c r="T11" s="235">
        <v>4.218</v>
      </c>
      <c r="U11" s="235">
        <v>2.15</v>
      </c>
      <c r="V11" s="235">
        <v>-6.8959999999999999</v>
      </c>
      <c r="W11" s="235">
        <v>-12.975</v>
      </c>
      <c r="X11" s="235">
        <v>-7.1189999999999998</v>
      </c>
      <c r="Y11" s="235">
        <v>-2.2879999999999998</v>
      </c>
      <c r="Z11" s="235">
        <v>-15.519</v>
      </c>
      <c r="AA11" s="235">
        <v>-21.178000000000001</v>
      </c>
      <c r="AB11" s="235">
        <v>-6.0739999999999998</v>
      </c>
      <c r="AC11" s="235">
        <v>-3.6960000000000002</v>
      </c>
      <c r="AD11" s="235">
        <v>0.23</v>
      </c>
      <c r="AE11" s="235">
        <v>-2.0470000000000002</v>
      </c>
      <c r="AF11" s="235">
        <v>-1.55</v>
      </c>
      <c r="AG11" s="235">
        <v>8.7729999999999997</v>
      </c>
      <c r="AH11" s="235">
        <v>-8.4957199999999986</v>
      </c>
      <c r="AI11" s="252">
        <v>10.460270000000001</v>
      </c>
      <c r="AJ11" s="252">
        <v>-5.7617600000000007</v>
      </c>
      <c r="AK11" s="252">
        <v>-2.9507099999999999</v>
      </c>
      <c r="AL11" s="252">
        <v>5.5732644647899994</v>
      </c>
      <c r="AM11" s="252">
        <v>7.3737107418200001</v>
      </c>
      <c r="AN11" s="211"/>
      <c r="AO11" s="211"/>
      <c r="AP11" s="211"/>
      <c r="AQ11" s="211"/>
      <c r="AR11" s="211"/>
      <c r="AS11" s="211"/>
      <c r="AT11" s="211"/>
      <c r="AU11" s="211"/>
      <c r="AV11" s="211"/>
      <c r="AW11" s="211"/>
      <c r="AX11" s="211"/>
      <c r="AY11" s="211"/>
    </row>
    <row r="12" spans="1:54" ht="15" x14ac:dyDescent="0.25">
      <c r="A12" s="193">
        <f>YampaRiverInflow.TotalOutflow!A12</f>
        <v>43374</v>
      </c>
      <c r="B12" s="165"/>
      <c r="C12" s="165"/>
      <c r="D12" s="165">
        <v>3.67</v>
      </c>
      <c r="E12" s="235">
        <v>14.252000000000001</v>
      </c>
      <c r="F12" s="235">
        <v>9.3710000000000004</v>
      </c>
      <c r="G12" s="235">
        <v>15.488</v>
      </c>
      <c r="H12" s="235">
        <v>-6.1580000000000004</v>
      </c>
      <c r="I12" s="235">
        <v>3.9750000000000001</v>
      </c>
      <c r="J12" s="235">
        <v>-1.39</v>
      </c>
      <c r="K12" s="235">
        <v>1.2050000000000001</v>
      </c>
      <c r="L12" s="235">
        <v>5.649</v>
      </c>
      <c r="M12" s="235">
        <v>-0.52300000000000002</v>
      </c>
      <c r="N12" s="235">
        <v>14.474</v>
      </c>
      <c r="O12" s="235">
        <v>4.5730000000000004</v>
      </c>
      <c r="P12" s="235">
        <v>16.068000000000001</v>
      </c>
      <c r="Q12" s="235">
        <v>-0.16700000000000001</v>
      </c>
      <c r="R12" s="235">
        <v>3.9340000000000002</v>
      </c>
      <c r="S12" s="235">
        <v>-8.1950000000000003</v>
      </c>
      <c r="T12" s="235">
        <v>1.153</v>
      </c>
      <c r="U12" s="235">
        <v>4.8550000000000004</v>
      </c>
      <c r="V12" s="235">
        <v>-2.7719999999999998</v>
      </c>
      <c r="W12" s="235">
        <v>10.111000000000001</v>
      </c>
      <c r="X12" s="235">
        <v>-7.88</v>
      </c>
      <c r="Y12" s="235">
        <v>4.2610000000000001</v>
      </c>
      <c r="Z12" s="235">
        <v>-9.0299999999999994</v>
      </c>
      <c r="AA12" s="235">
        <v>-19.219000000000001</v>
      </c>
      <c r="AB12" s="235">
        <v>-22.152000000000001</v>
      </c>
      <c r="AC12" s="235">
        <v>1.0089999999999999</v>
      </c>
      <c r="AD12" s="235">
        <v>-7.5469999999999997</v>
      </c>
      <c r="AE12" s="235">
        <v>3.0539999999999998</v>
      </c>
      <c r="AF12" s="235">
        <v>-0.55300000000000005</v>
      </c>
      <c r="AG12" s="235">
        <v>-10.613</v>
      </c>
      <c r="AH12" s="235">
        <v>-11.085850000000001</v>
      </c>
      <c r="AI12" s="252">
        <v>5.77902</v>
      </c>
      <c r="AJ12" s="252">
        <v>-2.5799099999999999</v>
      </c>
      <c r="AK12" s="252">
        <v>11.36007</v>
      </c>
      <c r="AL12" s="252">
        <v>13.2843884321</v>
      </c>
      <c r="AM12" s="252">
        <v>-7.7399921552699995</v>
      </c>
      <c r="AN12" s="211"/>
      <c r="AO12" s="211"/>
      <c r="AP12" s="211"/>
      <c r="AQ12" s="211"/>
      <c r="AR12" s="211"/>
      <c r="AS12" s="211"/>
      <c r="AT12" s="211"/>
      <c r="AU12" s="211"/>
      <c r="AV12" s="211"/>
      <c r="AW12" s="211"/>
      <c r="AX12" s="211"/>
      <c r="AY12" s="211"/>
    </row>
    <row r="13" spans="1:54" ht="15" x14ac:dyDescent="0.25">
      <c r="A13" s="193">
        <f>YampaRiverInflow.TotalOutflow!A13</f>
        <v>43405</v>
      </c>
      <c r="B13" s="165"/>
      <c r="C13" s="165"/>
      <c r="D13" s="165">
        <v>7.18</v>
      </c>
      <c r="E13" s="235">
        <v>10.364000000000001</v>
      </c>
      <c r="F13" s="235">
        <v>11.958</v>
      </c>
      <c r="G13" s="235">
        <v>26.683</v>
      </c>
      <c r="H13" s="235">
        <v>-13.926</v>
      </c>
      <c r="I13" s="235">
        <v>-7.468</v>
      </c>
      <c r="J13" s="235">
        <v>-28.899000000000001</v>
      </c>
      <c r="K13" s="235">
        <v>2.085</v>
      </c>
      <c r="L13" s="235">
        <v>8.407</v>
      </c>
      <c r="M13" s="235">
        <v>-0.58899999999999997</v>
      </c>
      <c r="N13" s="235">
        <v>22.443999999999999</v>
      </c>
      <c r="O13" s="235">
        <v>6.7830000000000004</v>
      </c>
      <c r="P13" s="235">
        <v>12.221</v>
      </c>
      <c r="Q13" s="235">
        <v>-13.337999999999999</v>
      </c>
      <c r="R13" s="235">
        <v>4.8029999999999999</v>
      </c>
      <c r="S13" s="235">
        <v>7.5140000000000002</v>
      </c>
      <c r="T13" s="235">
        <v>2.7349999999999999</v>
      </c>
      <c r="U13" s="235">
        <v>6.601</v>
      </c>
      <c r="V13" s="235">
        <v>0.97699999999999998</v>
      </c>
      <c r="W13" s="235">
        <v>8.3629999999999995</v>
      </c>
      <c r="X13" s="235">
        <v>1.911</v>
      </c>
      <c r="Y13" s="235">
        <v>-3.2410000000000001</v>
      </c>
      <c r="Z13" s="235">
        <v>2.9350000000000001</v>
      </c>
      <c r="AA13" s="235">
        <v>-7.6369999999999996</v>
      </c>
      <c r="AB13" s="235">
        <v>3.4329999999999998</v>
      </c>
      <c r="AC13" s="235">
        <v>5.0679999999999996</v>
      </c>
      <c r="AD13" s="235">
        <v>-2.4470000000000001</v>
      </c>
      <c r="AE13" s="235">
        <v>9.4309999999999992</v>
      </c>
      <c r="AF13" s="235">
        <v>-7.2889999999999997</v>
      </c>
      <c r="AG13" s="235">
        <v>-3.6389999999999998</v>
      </c>
      <c r="AH13" s="235">
        <v>0.89403999999999995</v>
      </c>
      <c r="AI13" s="252">
        <v>10.06827</v>
      </c>
      <c r="AJ13" s="252">
        <v>6.3182299999999998</v>
      </c>
      <c r="AK13" s="252">
        <v>14.429110000000001</v>
      </c>
      <c r="AL13" s="252">
        <v>13.142818181799999</v>
      </c>
      <c r="AM13" s="252">
        <v>-3.7337908998399998</v>
      </c>
      <c r="AN13" s="211"/>
      <c r="AO13" s="211"/>
      <c r="AP13" s="211"/>
      <c r="AQ13" s="211"/>
      <c r="AR13" s="211"/>
      <c r="AS13" s="211"/>
      <c r="AT13" s="211"/>
      <c r="AU13" s="211"/>
      <c r="AV13" s="211"/>
      <c r="AW13" s="211"/>
      <c r="AX13" s="211"/>
      <c r="AY13" s="211"/>
    </row>
    <row r="14" spans="1:54" ht="15" x14ac:dyDescent="0.25">
      <c r="A14" s="193">
        <f>YampaRiverInflow.TotalOutflow!A14</f>
        <v>43435</v>
      </c>
      <c r="B14" s="165"/>
      <c r="C14" s="165"/>
      <c r="D14" s="165">
        <v>6.94</v>
      </c>
      <c r="E14" s="235">
        <v>17.004000000000001</v>
      </c>
      <c r="F14" s="235">
        <v>9.5869999999999997</v>
      </c>
      <c r="G14" s="235">
        <v>0.30399999999999999</v>
      </c>
      <c r="H14" s="235">
        <v>-3.339</v>
      </c>
      <c r="I14" s="235">
        <v>-11.507999999999999</v>
      </c>
      <c r="J14" s="235">
        <v>-10.381</v>
      </c>
      <c r="K14" s="235">
        <v>5.13</v>
      </c>
      <c r="L14" s="235">
        <v>6.2859999999999996</v>
      </c>
      <c r="M14" s="235">
        <v>3.5110000000000001</v>
      </c>
      <c r="N14" s="235">
        <v>17.72</v>
      </c>
      <c r="O14" s="235">
        <v>8.3699999999999992</v>
      </c>
      <c r="P14" s="235">
        <v>26.24</v>
      </c>
      <c r="Q14" s="235">
        <v>9.7059999999999995</v>
      </c>
      <c r="R14" s="235">
        <v>15.848000000000001</v>
      </c>
      <c r="S14" s="235">
        <v>94.941000000000003</v>
      </c>
      <c r="T14" s="235">
        <v>-1.6679999999999999</v>
      </c>
      <c r="U14" s="235">
        <v>27.11</v>
      </c>
      <c r="V14" s="235">
        <v>15.473000000000001</v>
      </c>
      <c r="W14" s="235">
        <v>23.396999999999998</v>
      </c>
      <c r="X14" s="235">
        <v>-21.466999999999999</v>
      </c>
      <c r="Y14" s="235">
        <v>-1.9690000000000001</v>
      </c>
      <c r="Z14" s="235">
        <v>6.1689999999999996</v>
      </c>
      <c r="AA14" s="235">
        <v>-8.734</v>
      </c>
      <c r="AB14" s="235">
        <v>2.1890000000000001</v>
      </c>
      <c r="AC14" s="235">
        <v>6.22</v>
      </c>
      <c r="AD14" s="235">
        <v>-1.919</v>
      </c>
      <c r="AE14" s="235">
        <v>-0.40100000000000002</v>
      </c>
      <c r="AF14" s="235">
        <v>-10.759</v>
      </c>
      <c r="AG14" s="235">
        <v>-7.3310000000000004</v>
      </c>
      <c r="AH14" s="235">
        <v>7.5781999999999998</v>
      </c>
      <c r="AI14" s="252">
        <v>10.29767</v>
      </c>
      <c r="AJ14" s="252">
        <v>-5.8699700000000004</v>
      </c>
      <c r="AK14" s="252">
        <v>24.633080000000003</v>
      </c>
      <c r="AL14" s="252">
        <v>23.363190082799999</v>
      </c>
      <c r="AM14" s="252">
        <v>-4.4305979113900005</v>
      </c>
      <c r="AN14" s="211"/>
      <c r="AO14" s="211"/>
      <c r="AP14" s="211"/>
      <c r="AQ14" s="211"/>
      <c r="AR14" s="211"/>
      <c r="AS14" s="211"/>
      <c r="AT14" s="211"/>
      <c r="AU14" s="211"/>
      <c r="AV14" s="211"/>
      <c r="AW14" s="211"/>
      <c r="AX14" s="211"/>
      <c r="AY14" s="211"/>
    </row>
    <row r="15" spans="1:54" ht="15" x14ac:dyDescent="0.25">
      <c r="A15" s="193">
        <f>YampaRiverInflow.TotalOutflow!A15</f>
        <v>43466</v>
      </c>
      <c r="B15" s="165"/>
      <c r="C15" s="165"/>
      <c r="D15" s="165">
        <v>-3.28</v>
      </c>
      <c r="E15" s="235">
        <v>20.103999999999999</v>
      </c>
      <c r="F15" s="235">
        <v>1.06</v>
      </c>
      <c r="G15" s="235">
        <v>-6.7050000000000001</v>
      </c>
      <c r="H15" s="235">
        <v>5.38</v>
      </c>
      <c r="I15" s="235">
        <v>6.5129999999999999</v>
      </c>
      <c r="J15" s="235">
        <v>-4.4320000000000004</v>
      </c>
      <c r="K15" s="235">
        <v>5.085</v>
      </c>
      <c r="L15" s="235">
        <v>4.3979999999999997</v>
      </c>
      <c r="M15" s="235">
        <v>1.542</v>
      </c>
      <c r="N15" s="235">
        <v>7.4649999999999999</v>
      </c>
      <c r="O15" s="235">
        <v>6.9909999999999997</v>
      </c>
      <c r="P15" s="235">
        <v>-30.036999999999999</v>
      </c>
      <c r="Q15" s="235">
        <v>0.34799999999999998</v>
      </c>
      <c r="R15" s="235">
        <v>8.1069999999999993</v>
      </c>
      <c r="S15" s="235">
        <v>-4.0170000000000003</v>
      </c>
      <c r="T15" s="235">
        <v>-0.42499999999999999</v>
      </c>
      <c r="U15" s="235">
        <v>-9.2249999999999996</v>
      </c>
      <c r="V15" s="235">
        <v>16.908000000000001</v>
      </c>
      <c r="W15" s="235">
        <v>1.482</v>
      </c>
      <c r="X15" s="235">
        <v>-11.156000000000001</v>
      </c>
      <c r="Y15" s="235">
        <v>-10.212999999999999</v>
      </c>
      <c r="Z15" s="235">
        <v>-20.742999999999999</v>
      </c>
      <c r="AA15" s="235">
        <v>-9.2750000000000004</v>
      </c>
      <c r="AB15" s="235">
        <v>-13.997999999999999</v>
      </c>
      <c r="AC15" s="235">
        <v>-0.47799999999999998</v>
      </c>
      <c r="AD15" s="235">
        <v>-2.403</v>
      </c>
      <c r="AE15" s="235">
        <v>3.4119999999999999</v>
      </c>
      <c r="AF15" s="235">
        <v>-10.265000000000001</v>
      </c>
      <c r="AG15" s="235">
        <v>17.93282</v>
      </c>
      <c r="AH15" s="235">
        <v>-2.55436</v>
      </c>
      <c r="AI15" s="252">
        <v>-2.7433800000000002</v>
      </c>
      <c r="AJ15" s="252">
        <v>-21.323439999999998</v>
      </c>
      <c r="AK15" s="252">
        <v>2.6227190070699997</v>
      </c>
      <c r="AL15" s="252">
        <v>1.4601900836399999</v>
      </c>
      <c r="AM15" s="252">
        <v>18.143000000000001</v>
      </c>
      <c r="AN15" s="211"/>
      <c r="AO15" s="211"/>
      <c r="AP15" s="211"/>
      <c r="AQ15" s="211"/>
      <c r="AR15" s="211"/>
      <c r="AS15" s="211"/>
      <c r="AT15" s="211"/>
      <c r="AU15" s="211"/>
      <c r="AV15" s="211"/>
      <c r="AW15" s="211"/>
      <c r="AX15" s="211"/>
      <c r="AY15" s="211"/>
    </row>
    <row r="16" spans="1:54" ht="15" x14ac:dyDescent="0.25">
      <c r="A16" s="193">
        <f>YampaRiverInflow.TotalOutflow!A16</f>
        <v>43497</v>
      </c>
      <c r="B16" s="165"/>
      <c r="C16" s="165"/>
      <c r="D16" s="165">
        <v>-0.92</v>
      </c>
      <c r="E16" s="235">
        <v>17.045999999999999</v>
      </c>
      <c r="F16" s="235">
        <v>28.591000000000001</v>
      </c>
      <c r="G16" s="235">
        <v>33.414000000000001</v>
      </c>
      <c r="H16" s="235">
        <v>22.41</v>
      </c>
      <c r="I16" s="235">
        <v>32.200000000000003</v>
      </c>
      <c r="J16" s="235">
        <v>-3.0870000000000002</v>
      </c>
      <c r="K16" s="235">
        <v>5.883</v>
      </c>
      <c r="L16" s="235">
        <v>-0.33700000000000002</v>
      </c>
      <c r="M16" s="235">
        <v>5.5730000000000004</v>
      </c>
      <c r="N16" s="235">
        <v>9.9540000000000006</v>
      </c>
      <c r="O16" s="235">
        <v>4.1059999999999999</v>
      </c>
      <c r="P16" s="235">
        <v>-45.491</v>
      </c>
      <c r="Q16" s="235">
        <v>-8.9390000000000001</v>
      </c>
      <c r="R16" s="235">
        <v>14.935</v>
      </c>
      <c r="S16" s="235">
        <v>-2.7170000000000001</v>
      </c>
      <c r="T16" s="235">
        <v>1.121</v>
      </c>
      <c r="U16" s="235">
        <v>-12.965</v>
      </c>
      <c r="V16" s="235">
        <v>0.91800000000000004</v>
      </c>
      <c r="W16" s="235">
        <v>1.9139999999999999</v>
      </c>
      <c r="X16" s="235">
        <v>-9.2040000000000006</v>
      </c>
      <c r="Y16" s="235">
        <v>-8.66</v>
      </c>
      <c r="Z16" s="235">
        <v>-7.7130000000000001</v>
      </c>
      <c r="AA16" s="235">
        <v>-7.8449999999999998</v>
      </c>
      <c r="AB16" s="235">
        <v>-18.251999999999999</v>
      </c>
      <c r="AC16" s="235">
        <v>-3.117</v>
      </c>
      <c r="AD16" s="235">
        <v>-7.3280000000000003</v>
      </c>
      <c r="AE16" s="235">
        <v>1.02</v>
      </c>
      <c r="AF16" s="235">
        <v>-14.303000000000001</v>
      </c>
      <c r="AG16" s="235">
        <v>-13.95496</v>
      </c>
      <c r="AH16" s="235">
        <v>-11.963200000000001</v>
      </c>
      <c r="AI16" s="252">
        <v>-5.2006099999999993</v>
      </c>
      <c r="AJ16" s="252">
        <v>-1.8404100000000001</v>
      </c>
      <c r="AK16" s="252">
        <v>4.1879586768900001</v>
      </c>
      <c r="AL16" s="252">
        <v>8.4784876017200013</v>
      </c>
      <c r="AM16" s="252">
        <v>14.496</v>
      </c>
      <c r="AN16" s="211"/>
      <c r="AO16" s="211"/>
      <c r="AP16" s="211"/>
      <c r="AQ16" s="211"/>
      <c r="AR16" s="211"/>
      <c r="AS16" s="211"/>
      <c r="AT16" s="211"/>
      <c r="AU16" s="211"/>
      <c r="AV16" s="211"/>
      <c r="AW16" s="211"/>
      <c r="AX16" s="211"/>
      <c r="AY16" s="211"/>
    </row>
    <row r="17" spans="1:51" ht="15" x14ac:dyDescent="0.25">
      <c r="A17" s="193">
        <f>YampaRiverInflow.TotalOutflow!A17</f>
        <v>43525</v>
      </c>
      <c r="B17" s="165"/>
      <c r="C17" s="165"/>
      <c r="D17" s="165">
        <v>-7.24</v>
      </c>
      <c r="E17" s="235">
        <v>6.1710000000000003</v>
      </c>
      <c r="F17" s="235">
        <v>11.651999999999999</v>
      </c>
      <c r="G17" s="235">
        <v>31.146000000000001</v>
      </c>
      <c r="H17" s="235">
        <v>5.4130000000000003</v>
      </c>
      <c r="I17" s="235">
        <v>22.428000000000001</v>
      </c>
      <c r="J17" s="235">
        <v>-10.952999999999999</v>
      </c>
      <c r="K17" s="235">
        <v>-3.7189999999999999</v>
      </c>
      <c r="L17" s="235">
        <v>-8.3870000000000005</v>
      </c>
      <c r="M17" s="235">
        <v>14.401999999999999</v>
      </c>
      <c r="N17" s="235">
        <v>2.5150000000000001</v>
      </c>
      <c r="O17" s="235">
        <v>-1.482</v>
      </c>
      <c r="P17" s="235">
        <v>-85.617000000000004</v>
      </c>
      <c r="Q17" s="235">
        <v>-18.977</v>
      </c>
      <c r="R17" s="235">
        <v>-3.0750000000000002</v>
      </c>
      <c r="S17" s="235">
        <v>33.225999999999999</v>
      </c>
      <c r="T17" s="235">
        <v>11.038</v>
      </c>
      <c r="U17" s="235">
        <v>4.673</v>
      </c>
      <c r="V17" s="235">
        <v>4.1000000000000002E-2</v>
      </c>
      <c r="W17" s="235">
        <v>8.1969999999999992</v>
      </c>
      <c r="X17" s="235">
        <v>5.577</v>
      </c>
      <c r="Y17" s="235">
        <v>-5.0199999999999996</v>
      </c>
      <c r="Z17" s="235">
        <v>-3.68</v>
      </c>
      <c r="AA17" s="235">
        <v>-25.69</v>
      </c>
      <c r="AB17" s="235">
        <v>16.045999999999999</v>
      </c>
      <c r="AC17" s="235">
        <v>-10.304</v>
      </c>
      <c r="AD17" s="235">
        <v>-11.891999999999999</v>
      </c>
      <c r="AE17" s="235">
        <v>0.318</v>
      </c>
      <c r="AF17" s="235">
        <v>-9.7430000000000003</v>
      </c>
      <c r="AG17" s="235">
        <v>-12.145200000000001</v>
      </c>
      <c r="AH17" s="235">
        <v>-6.3741000000000003</v>
      </c>
      <c r="AI17" s="252">
        <v>-11.246979999999999</v>
      </c>
      <c r="AJ17" s="252">
        <v>-5.8244099999999994</v>
      </c>
      <c r="AK17" s="252">
        <v>-14.067462812699999</v>
      </c>
      <c r="AL17" s="252">
        <v>-0.28571900964999997</v>
      </c>
      <c r="AM17" s="252">
        <v>8.0129999999999999</v>
      </c>
      <c r="AN17" s="211"/>
      <c r="AO17" s="211"/>
      <c r="AP17" s="211"/>
      <c r="AQ17" s="211"/>
      <c r="AR17" s="211"/>
      <c r="AS17" s="211"/>
      <c r="AT17" s="211"/>
      <c r="AU17" s="211"/>
      <c r="AV17" s="211"/>
      <c r="AW17" s="211"/>
      <c r="AX17" s="211"/>
      <c r="AY17" s="211"/>
    </row>
    <row r="18" spans="1:51" ht="15" x14ac:dyDescent="0.25">
      <c r="A18" s="193">
        <f>YampaRiverInflow.TotalOutflow!A18</f>
        <v>43556</v>
      </c>
      <c r="B18" s="165"/>
      <c r="C18" s="165"/>
      <c r="D18" s="165">
        <v>-4.49</v>
      </c>
      <c r="E18" s="235">
        <v>7.52</v>
      </c>
      <c r="F18" s="235">
        <v>-11.246</v>
      </c>
      <c r="G18" s="235">
        <v>4.5250000000000004</v>
      </c>
      <c r="H18" s="235">
        <v>-15.333</v>
      </c>
      <c r="I18" s="235">
        <v>18.954000000000001</v>
      </c>
      <c r="J18" s="235">
        <v>-3.2869999999999999</v>
      </c>
      <c r="K18" s="235">
        <v>-15.096</v>
      </c>
      <c r="L18" s="235">
        <v>0.37</v>
      </c>
      <c r="M18" s="235">
        <v>14.292</v>
      </c>
      <c r="N18" s="235">
        <v>5.7640000000000002</v>
      </c>
      <c r="O18" s="235">
        <v>12.843999999999999</v>
      </c>
      <c r="P18" s="235">
        <v>-51.061999999999998</v>
      </c>
      <c r="Q18" s="235">
        <v>-15.113</v>
      </c>
      <c r="R18" s="235">
        <v>-4.2430000000000003</v>
      </c>
      <c r="S18" s="235">
        <v>-7.5759999999999996</v>
      </c>
      <c r="T18" s="235">
        <v>15.396000000000001</v>
      </c>
      <c r="U18" s="235">
        <v>39.173999999999999</v>
      </c>
      <c r="V18" s="235">
        <v>-0.41699999999999998</v>
      </c>
      <c r="W18" s="235">
        <v>-3.9380000000000002</v>
      </c>
      <c r="X18" s="235">
        <v>0.93100000000000005</v>
      </c>
      <c r="Y18" s="235">
        <v>-11.872999999999999</v>
      </c>
      <c r="Z18" s="235">
        <v>-13.384</v>
      </c>
      <c r="AA18" s="235">
        <v>-6.9089999999999998</v>
      </c>
      <c r="AB18" s="235">
        <v>4.298</v>
      </c>
      <c r="AC18" s="235">
        <v>-1.605</v>
      </c>
      <c r="AD18" s="235">
        <v>-3.3879999999999999</v>
      </c>
      <c r="AE18" s="235">
        <v>-8.2620000000000005</v>
      </c>
      <c r="AF18" s="235">
        <v>-14.076000000000001</v>
      </c>
      <c r="AG18" s="235">
        <v>-15.64438</v>
      </c>
      <c r="AH18" s="235">
        <v>-20.393439999999998</v>
      </c>
      <c r="AI18" s="252">
        <v>-12.259069999999999</v>
      </c>
      <c r="AJ18" s="252">
        <v>-6.0398699999999996</v>
      </c>
      <c r="AK18" s="252">
        <v>14.1864628099</v>
      </c>
      <c r="AL18" s="252">
        <v>-8.4453140515699996</v>
      </c>
      <c r="AM18" s="252">
        <v>13.148999999999999</v>
      </c>
      <c r="AN18" s="211"/>
      <c r="AO18" s="211"/>
      <c r="AP18" s="211"/>
      <c r="AQ18" s="211"/>
      <c r="AR18" s="211"/>
      <c r="AS18" s="211"/>
      <c r="AT18" s="211"/>
      <c r="AU18" s="211"/>
      <c r="AV18" s="211"/>
      <c r="AW18" s="211"/>
      <c r="AX18" s="211"/>
      <c r="AY18" s="211"/>
    </row>
    <row r="19" spans="1:51" ht="15" x14ac:dyDescent="0.25">
      <c r="A19" s="193">
        <f>YampaRiverInflow.TotalOutflow!A19</f>
        <v>43586</v>
      </c>
      <c r="B19" s="165"/>
      <c r="C19" s="165"/>
      <c r="D19" s="165">
        <v>3.77</v>
      </c>
      <c r="E19" s="235">
        <v>12.454000000000001</v>
      </c>
      <c r="F19" s="235">
        <v>4.819</v>
      </c>
      <c r="G19" s="235">
        <v>26.466999999999999</v>
      </c>
      <c r="H19" s="235">
        <v>-2.0129999999999999</v>
      </c>
      <c r="I19" s="235">
        <v>-11.66</v>
      </c>
      <c r="J19" s="235">
        <v>0.27800000000000002</v>
      </c>
      <c r="K19" s="235">
        <v>-5.2439999999999998</v>
      </c>
      <c r="L19" s="235">
        <v>-3.9220000000000002</v>
      </c>
      <c r="M19" s="235">
        <v>17</v>
      </c>
      <c r="N19" s="235">
        <v>7.5990000000000002</v>
      </c>
      <c r="O19" s="235">
        <v>4.7030000000000003</v>
      </c>
      <c r="P19" s="235">
        <v>-61.749000000000002</v>
      </c>
      <c r="Q19" s="235">
        <v>-4.7960000000000003</v>
      </c>
      <c r="R19" s="235">
        <v>-13.974</v>
      </c>
      <c r="S19" s="235">
        <v>-8.2089999999999996</v>
      </c>
      <c r="T19" s="235">
        <v>11.73</v>
      </c>
      <c r="U19" s="235">
        <v>21.998999999999999</v>
      </c>
      <c r="V19" s="235">
        <v>0.111</v>
      </c>
      <c r="W19" s="235">
        <v>-14.868</v>
      </c>
      <c r="X19" s="235">
        <v>-7.181</v>
      </c>
      <c r="Y19" s="235">
        <v>-5.67</v>
      </c>
      <c r="Z19" s="235">
        <v>-33.700000000000003</v>
      </c>
      <c r="AA19" s="235">
        <v>-4.7220000000000004</v>
      </c>
      <c r="AB19" s="235">
        <v>-17.382000000000001</v>
      </c>
      <c r="AC19" s="235">
        <v>-33.279000000000003</v>
      </c>
      <c r="AD19" s="235">
        <v>-5.4210000000000003</v>
      </c>
      <c r="AE19" s="235">
        <v>-5.2460000000000004</v>
      </c>
      <c r="AF19" s="235">
        <v>3.149</v>
      </c>
      <c r="AG19" s="235">
        <v>-9.5569299999999995</v>
      </c>
      <c r="AH19" s="235">
        <v>4.5381899999999993</v>
      </c>
      <c r="AI19" s="252">
        <v>2.7454499999999999</v>
      </c>
      <c r="AJ19" s="252">
        <v>4.5651899999999994</v>
      </c>
      <c r="AK19" s="252">
        <v>0.109545453554</v>
      </c>
      <c r="AL19" s="252">
        <v>8.5840991759299996</v>
      </c>
      <c r="AM19" s="252">
        <v>15.768000000000001</v>
      </c>
      <c r="AN19" s="211"/>
      <c r="AO19" s="211"/>
      <c r="AP19" s="211"/>
      <c r="AQ19" s="211"/>
      <c r="AR19" s="211"/>
      <c r="AS19" s="211"/>
      <c r="AT19" s="211"/>
      <c r="AU19" s="211"/>
      <c r="AV19" s="211"/>
      <c r="AW19" s="211"/>
      <c r="AX19" s="211"/>
      <c r="AY19" s="211"/>
    </row>
    <row r="20" spans="1:51" ht="15" x14ac:dyDescent="0.25">
      <c r="A20" s="193">
        <f>YampaRiverInflow.TotalOutflow!A20</f>
        <v>43617</v>
      </c>
      <c r="B20" s="165"/>
      <c r="C20" s="165"/>
      <c r="D20" s="165">
        <v>-3</v>
      </c>
      <c r="E20" s="235">
        <v>8.9730000000000008</v>
      </c>
      <c r="F20" s="235">
        <v>-56.872</v>
      </c>
      <c r="G20" s="235">
        <v>29.183</v>
      </c>
      <c r="H20" s="235">
        <v>-2.262</v>
      </c>
      <c r="I20" s="235">
        <v>-2.2789999999999999</v>
      </c>
      <c r="J20" s="235">
        <v>1.631</v>
      </c>
      <c r="K20" s="235">
        <v>-6.1520000000000001</v>
      </c>
      <c r="L20" s="235">
        <v>-8.4760000000000009</v>
      </c>
      <c r="M20" s="235">
        <v>24.515999999999998</v>
      </c>
      <c r="N20" s="235">
        <v>4.5979999999999999</v>
      </c>
      <c r="O20" s="235">
        <v>13.497999999999999</v>
      </c>
      <c r="P20" s="235">
        <v>-26.187000000000001</v>
      </c>
      <c r="Q20" s="235">
        <v>-3.3490000000000002</v>
      </c>
      <c r="R20" s="235">
        <v>4.0839999999999996</v>
      </c>
      <c r="S20" s="235">
        <v>-11.676</v>
      </c>
      <c r="T20" s="235">
        <v>-4.1000000000000002E-2</v>
      </c>
      <c r="U20" s="235">
        <v>5.609</v>
      </c>
      <c r="V20" s="235">
        <v>-3.698</v>
      </c>
      <c r="W20" s="235">
        <v>-11.834</v>
      </c>
      <c r="X20" s="235">
        <v>-9.2289999999999992</v>
      </c>
      <c r="Y20" s="235">
        <v>-8.5180000000000007</v>
      </c>
      <c r="Z20" s="235">
        <v>-26.905999999999999</v>
      </c>
      <c r="AA20" s="235">
        <v>-30.081</v>
      </c>
      <c r="AB20" s="235">
        <v>1.8560000000000001</v>
      </c>
      <c r="AC20" s="235">
        <v>-14.717000000000001</v>
      </c>
      <c r="AD20" s="235">
        <v>-14.012</v>
      </c>
      <c r="AE20" s="235">
        <v>-1.52</v>
      </c>
      <c r="AF20" s="235">
        <v>-16.565999999999999</v>
      </c>
      <c r="AG20" s="235">
        <v>-17.778869999999998</v>
      </c>
      <c r="AH20" s="235">
        <v>-8.3348700000000004</v>
      </c>
      <c r="AI20" s="252">
        <v>-5.4185299999999996</v>
      </c>
      <c r="AJ20" s="252">
        <v>-7.2006999999999994</v>
      </c>
      <c r="AK20" s="252">
        <v>-0.73851239867699991</v>
      </c>
      <c r="AL20" s="252">
        <v>3.31216528727</v>
      </c>
      <c r="AM20" s="252">
        <v>10.185</v>
      </c>
      <c r="AN20" s="211"/>
      <c r="AO20" s="211"/>
      <c r="AP20" s="211"/>
      <c r="AQ20" s="211"/>
      <c r="AR20" s="211"/>
      <c r="AS20" s="211"/>
      <c r="AT20" s="211"/>
      <c r="AU20" s="211"/>
      <c r="AV20" s="211"/>
      <c r="AW20" s="211"/>
      <c r="AX20" s="211"/>
      <c r="AY20" s="211"/>
    </row>
    <row r="21" spans="1:51" ht="15" x14ac:dyDescent="0.25">
      <c r="A21" s="193">
        <f>YampaRiverInflow.TotalOutflow!A21</f>
        <v>43647</v>
      </c>
      <c r="B21" s="165"/>
      <c r="C21" s="165"/>
      <c r="D21" s="165">
        <v>-8.56</v>
      </c>
      <c r="E21" s="235">
        <v>7.9630000000000001</v>
      </c>
      <c r="F21" s="235">
        <v>79.977000000000004</v>
      </c>
      <c r="G21" s="235">
        <v>-11.765000000000001</v>
      </c>
      <c r="H21" s="235">
        <v>-10.845000000000001</v>
      </c>
      <c r="I21" s="235">
        <v>-4.5999999999999999E-2</v>
      </c>
      <c r="J21" s="235">
        <v>-5.7720000000000002</v>
      </c>
      <c r="K21" s="235">
        <v>-9.9499999999999993</v>
      </c>
      <c r="L21" s="235">
        <v>-11.750999999999999</v>
      </c>
      <c r="M21" s="235">
        <v>20.866</v>
      </c>
      <c r="N21" s="235">
        <v>1.85</v>
      </c>
      <c r="O21" s="235">
        <v>3.0960000000000001</v>
      </c>
      <c r="P21" s="235">
        <v>-10.608000000000001</v>
      </c>
      <c r="Q21" s="235">
        <v>-7.6440000000000001</v>
      </c>
      <c r="R21" s="235">
        <v>8.1270000000000007</v>
      </c>
      <c r="S21" s="235">
        <v>-11.493</v>
      </c>
      <c r="T21" s="235">
        <v>10.728</v>
      </c>
      <c r="U21" s="235">
        <v>8.7200000000000006</v>
      </c>
      <c r="V21" s="235">
        <v>-1.2669999999999999</v>
      </c>
      <c r="W21" s="235">
        <v>-11.347</v>
      </c>
      <c r="X21" s="235">
        <v>-18.335999999999999</v>
      </c>
      <c r="Y21" s="235">
        <v>-2.9430000000000001</v>
      </c>
      <c r="Z21" s="235">
        <v>-31.49</v>
      </c>
      <c r="AA21" s="235">
        <v>-20.471</v>
      </c>
      <c r="AB21" s="235">
        <v>-11.896000000000001</v>
      </c>
      <c r="AC21" s="235">
        <v>-5.8959999999999999</v>
      </c>
      <c r="AD21" s="235">
        <v>-9.4190000000000005</v>
      </c>
      <c r="AE21" s="235">
        <v>-9.65</v>
      </c>
      <c r="AF21" s="235">
        <v>-13.497</v>
      </c>
      <c r="AG21" s="235">
        <v>-20.782049999999998</v>
      </c>
      <c r="AH21" s="235">
        <v>-5.3935699999999995</v>
      </c>
      <c r="AI21" s="252">
        <v>-16.034389999999998</v>
      </c>
      <c r="AJ21" s="252">
        <v>-7.2505600000000001</v>
      </c>
      <c r="AK21" s="252">
        <v>-12.2247933908</v>
      </c>
      <c r="AL21" s="252">
        <v>-1.1186446296900001</v>
      </c>
      <c r="AM21" s="252">
        <v>9.4459999999999997</v>
      </c>
      <c r="AN21" s="211"/>
      <c r="AO21" s="211"/>
      <c r="AP21" s="211"/>
      <c r="AQ21" s="211"/>
      <c r="AR21" s="211"/>
      <c r="AS21" s="211"/>
      <c r="AT21" s="211"/>
      <c r="AU21" s="211"/>
      <c r="AV21" s="211"/>
      <c r="AW21" s="211"/>
      <c r="AX21" s="211"/>
      <c r="AY21" s="211"/>
    </row>
    <row r="22" spans="1:51" ht="15" x14ac:dyDescent="0.25">
      <c r="A22" s="193">
        <f>YampaRiverInflow.TotalOutflow!A22</f>
        <v>43678</v>
      </c>
      <c r="B22" s="165"/>
      <c r="C22" s="165"/>
      <c r="D22" s="165">
        <v>1.36</v>
      </c>
      <c r="E22" s="235">
        <v>10.664999999999999</v>
      </c>
      <c r="F22" s="235">
        <v>5.9720000000000004</v>
      </c>
      <c r="G22" s="235">
        <v>-4.8890000000000002</v>
      </c>
      <c r="H22" s="235">
        <v>-3.1019999999999999</v>
      </c>
      <c r="I22" s="235">
        <v>12.827999999999999</v>
      </c>
      <c r="J22" s="235">
        <v>-4.125</v>
      </c>
      <c r="K22" s="235">
        <v>-0.66400000000000003</v>
      </c>
      <c r="L22" s="235">
        <v>-1.9179999999999999</v>
      </c>
      <c r="M22" s="235">
        <v>27.553999999999998</v>
      </c>
      <c r="N22" s="235">
        <v>4.3259999999999996</v>
      </c>
      <c r="O22" s="235">
        <v>3.7869999999999999</v>
      </c>
      <c r="P22" s="235">
        <v>-3.95</v>
      </c>
      <c r="Q22" s="235">
        <v>-0.94599999999999995</v>
      </c>
      <c r="R22" s="235">
        <v>2.1970000000000001</v>
      </c>
      <c r="S22" s="235">
        <v>-4.3259999999999996</v>
      </c>
      <c r="T22" s="235">
        <v>-10.675000000000001</v>
      </c>
      <c r="U22" s="235">
        <v>1.804</v>
      </c>
      <c r="V22" s="235">
        <v>4.2789999999999999</v>
      </c>
      <c r="W22" s="235">
        <v>-12.226000000000001</v>
      </c>
      <c r="X22" s="235">
        <v>-3.8130000000000002</v>
      </c>
      <c r="Y22" s="235">
        <v>-0.78500000000000003</v>
      </c>
      <c r="Z22" s="235">
        <v>-7.6040000000000001</v>
      </c>
      <c r="AA22" s="235">
        <v>-5.4119999999999999</v>
      </c>
      <c r="AB22" s="235">
        <v>-13.86</v>
      </c>
      <c r="AC22" s="235">
        <v>-14.737</v>
      </c>
      <c r="AD22" s="235">
        <v>-6.2569999999999997</v>
      </c>
      <c r="AE22" s="235">
        <v>-22.553999999999998</v>
      </c>
      <c r="AF22" s="235">
        <v>-2.4489999999999998</v>
      </c>
      <c r="AG22" s="235">
        <v>-15.135450000000001</v>
      </c>
      <c r="AH22" s="235">
        <v>2.9768400000000002</v>
      </c>
      <c r="AI22" s="252">
        <v>5.9177799999999996</v>
      </c>
      <c r="AJ22" s="252">
        <v>3.3304999999999998</v>
      </c>
      <c r="AK22" s="252">
        <v>10.5769677696</v>
      </c>
      <c r="AL22" s="252">
        <v>-6.3205289276000007</v>
      </c>
      <c r="AM22" s="252">
        <v>5.1120000000000001</v>
      </c>
      <c r="AN22" s="211"/>
      <c r="AO22" s="211"/>
      <c r="AP22" s="211"/>
      <c r="AQ22" s="211"/>
      <c r="AR22" s="211"/>
      <c r="AS22" s="211"/>
      <c r="AT22" s="211"/>
      <c r="AU22" s="211"/>
      <c r="AV22" s="211"/>
      <c r="AW22" s="211"/>
      <c r="AX22" s="211"/>
      <c r="AY22" s="211"/>
    </row>
    <row r="23" spans="1:51" ht="15" x14ac:dyDescent="0.25">
      <c r="A23" s="193">
        <f>YampaRiverInflow.TotalOutflow!A23</f>
        <v>43709</v>
      </c>
      <c r="B23" s="165"/>
      <c r="C23" s="165"/>
      <c r="D23" s="165">
        <v>-0.2</v>
      </c>
      <c r="E23" s="235">
        <v>7.843</v>
      </c>
      <c r="F23" s="235">
        <v>21.111000000000001</v>
      </c>
      <c r="G23" s="235">
        <v>-9.8369999999999997</v>
      </c>
      <c r="H23" s="235">
        <v>10.523999999999999</v>
      </c>
      <c r="I23" s="235">
        <v>-8.4480000000000004</v>
      </c>
      <c r="J23" s="235">
        <v>-5.992</v>
      </c>
      <c r="K23" s="235">
        <v>7.3310000000000004</v>
      </c>
      <c r="L23" s="235">
        <v>-4.6890000000000001</v>
      </c>
      <c r="M23" s="235">
        <v>14.712999999999999</v>
      </c>
      <c r="N23" s="235">
        <v>2.484</v>
      </c>
      <c r="O23" s="235">
        <v>5.2409999999999997</v>
      </c>
      <c r="P23" s="235">
        <v>-12.904</v>
      </c>
      <c r="Q23" s="235">
        <v>8.5779999999999994</v>
      </c>
      <c r="R23" s="235">
        <v>15.861000000000001</v>
      </c>
      <c r="S23" s="235">
        <v>4.218</v>
      </c>
      <c r="T23" s="235">
        <v>2.15</v>
      </c>
      <c r="U23" s="235">
        <v>-6.8959999999999999</v>
      </c>
      <c r="V23" s="235">
        <v>-12.975</v>
      </c>
      <c r="W23" s="235">
        <v>-7.1189999999999998</v>
      </c>
      <c r="X23" s="235">
        <v>-2.2879999999999998</v>
      </c>
      <c r="Y23" s="235">
        <v>-15.519</v>
      </c>
      <c r="Z23" s="235">
        <v>-21.178000000000001</v>
      </c>
      <c r="AA23" s="235">
        <v>-6.0739999999999998</v>
      </c>
      <c r="AB23" s="235">
        <v>-3.6960000000000002</v>
      </c>
      <c r="AC23" s="235">
        <v>0.23</v>
      </c>
      <c r="AD23" s="235">
        <v>-2.0470000000000002</v>
      </c>
      <c r="AE23" s="235">
        <v>-1.55</v>
      </c>
      <c r="AF23" s="235">
        <v>8.7729999999999997</v>
      </c>
      <c r="AG23" s="235">
        <v>-8.4957199999999986</v>
      </c>
      <c r="AH23" s="235">
        <v>10.460270000000001</v>
      </c>
      <c r="AI23" s="252">
        <v>-5.7617600000000007</v>
      </c>
      <c r="AJ23" s="252">
        <v>-2.9507099999999999</v>
      </c>
      <c r="AK23" s="252">
        <v>5.5732644647899994</v>
      </c>
      <c r="AL23" s="252">
        <v>7.3737107418200001</v>
      </c>
      <c r="AM23" s="252">
        <v>12.664999999999999</v>
      </c>
      <c r="AN23" s="211"/>
      <c r="AO23" s="211"/>
      <c r="AP23" s="211"/>
      <c r="AQ23" s="211"/>
      <c r="AR23" s="211"/>
      <c r="AS23" s="211"/>
      <c r="AT23" s="211"/>
      <c r="AU23" s="211"/>
      <c r="AV23" s="211"/>
      <c r="AW23" s="211"/>
      <c r="AX23" s="211"/>
      <c r="AY23" s="211"/>
    </row>
    <row r="24" spans="1:51" ht="15" x14ac:dyDescent="0.25">
      <c r="A24" s="193">
        <f>YampaRiverInflow.TotalOutflow!A24</f>
        <v>43739</v>
      </c>
      <c r="B24" s="165"/>
      <c r="C24" s="165"/>
      <c r="D24" s="165">
        <v>3.67</v>
      </c>
      <c r="E24" s="235">
        <v>9.3710000000000004</v>
      </c>
      <c r="F24" s="235">
        <v>15.488</v>
      </c>
      <c r="G24" s="235">
        <v>-6.1580000000000004</v>
      </c>
      <c r="H24" s="235">
        <v>3.9750000000000001</v>
      </c>
      <c r="I24" s="235">
        <v>-1.39</v>
      </c>
      <c r="J24" s="235">
        <v>1.2050000000000001</v>
      </c>
      <c r="K24" s="235">
        <v>5.649</v>
      </c>
      <c r="L24" s="235">
        <v>-0.52300000000000002</v>
      </c>
      <c r="M24" s="235">
        <v>14.474</v>
      </c>
      <c r="N24" s="235">
        <v>4.5730000000000004</v>
      </c>
      <c r="O24" s="235">
        <v>16.068000000000001</v>
      </c>
      <c r="P24" s="235">
        <v>-0.16700000000000001</v>
      </c>
      <c r="Q24" s="235">
        <v>3.9340000000000002</v>
      </c>
      <c r="R24" s="235">
        <v>-8.1950000000000003</v>
      </c>
      <c r="S24" s="235">
        <v>1.153</v>
      </c>
      <c r="T24" s="235">
        <v>4.8550000000000004</v>
      </c>
      <c r="U24" s="235">
        <v>-2.7719999999999998</v>
      </c>
      <c r="V24" s="235">
        <v>10.111000000000001</v>
      </c>
      <c r="W24" s="235">
        <v>-7.88</v>
      </c>
      <c r="X24" s="235">
        <v>4.2610000000000001</v>
      </c>
      <c r="Y24" s="235">
        <v>-9.0299999999999994</v>
      </c>
      <c r="Z24" s="235">
        <v>-19.219000000000001</v>
      </c>
      <c r="AA24" s="235">
        <v>-22.152000000000001</v>
      </c>
      <c r="AB24" s="235">
        <v>1.0089999999999999</v>
      </c>
      <c r="AC24" s="235">
        <v>-7.5469999999999997</v>
      </c>
      <c r="AD24" s="235">
        <v>3.0539999999999998</v>
      </c>
      <c r="AE24" s="235">
        <v>-0.55300000000000005</v>
      </c>
      <c r="AF24" s="235">
        <v>-10.613</v>
      </c>
      <c r="AG24" s="235">
        <v>-11.085850000000001</v>
      </c>
      <c r="AH24" s="235">
        <v>5.77902</v>
      </c>
      <c r="AI24" s="252">
        <v>-2.5799099999999999</v>
      </c>
      <c r="AJ24" s="252">
        <v>11.36007</v>
      </c>
      <c r="AK24" s="252">
        <v>13.2843884321</v>
      </c>
      <c r="AL24" s="252">
        <v>-7.7399921552699995</v>
      </c>
      <c r="AM24" s="252">
        <v>14.252000000000001</v>
      </c>
      <c r="AN24" s="211"/>
      <c r="AO24" s="211"/>
      <c r="AP24" s="211"/>
      <c r="AQ24" s="211"/>
      <c r="AR24" s="211"/>
      <c r="AS24" s="211"/>
      <c r="AT24" s="211"/>
      <c r="AU24" s="211"/>
      <c r="AV24" s="211"/>
      <c r="AW24" s="211"/>
      <c r="AX24" s="211"/>
      <c r="AY24" s="211"/>
    </row>
    <row r="25" spans="1:51" ht="15" x14ac:dyDescent="0.25">
      <c r="A25" s="193">
        <f>YampaRiverInflow.TotalOutflow!A25</f>
        <v>43770</v>
      </c>
      <c r="B25" s="165"/>
      <c r="C25" s="165"/>
      <c r="D25" s="165">
        <v>7.18</v>
      </c>
      <c r="E25" s="235">
        <v>11.958</v>
      </c>
      <c r="F25" s="235">
        <v>26.683</v>
      </c>
      <c r="G25" s="235">
        <v>-13.926</v>
      </c>
      <c r="H25" s="235">
        <v>-7.468</v>
      </c>
      <c r="I25" s="235">
        <v>-28.899000000000001</v>
      </c>
      <c r="J25" s="235">
        <v>2.085</v>
      </c>
      <c r="K25" s="235">
        <v>8.407</v>
      </c>
      <c r="L25" s="235">
        <v>-0.58899999999999997</v>
      </c>
      <c r="M25" s="235">
        <v>22.443999999999999</v>
      </c>
      <c r="N25" s="235">
        <v>6.7830000000000004</v>
      </c>
      <c r="O25" s="235">
        <v>12.221</v>
      </c>
      <c r="P25" s="235">
        <v>-13.337999999999999</v>
      </c>
      <c r="Q25" s="235">
        <v>4.8029999999999999</v>
      </c>
      <c r="R25" s="235">
        <v>7.5140000000000002</v>
      </c>
      <c r="S25" s="235">
        <v>2.7349999999999999</v>
      </c>
      <c r="T25" s="235">
        <v>6.601</v>
      </c>
      <c r="U25" s="235">
        <v>0.97699999999999998</v>
      </c>
      <c r="V25" s="235">
        <v>8.3629999999999995</v>
      </c>
      <c r="W25" s="235">
        <v>1.911</v>
      </c>
      <c r="X25" s="235">
        <v>-3.2410000000000001</v>
      </c>
      <c r="Y25" s="235">
        <v>2.9350000000000001</v>
      </c>
      <c r="Z25" s="235">
        <v>-7.6369999999999996</v>
      </c>
      <c r="AA25" s="235">
        <v>3.4329999999999998</v>
      </c>
      <c r="AB25" s="235">
        <v>5.0679999999999996</v>
      </c>
      <c r="AC25" s="235">
        <v>-2.4470000000000001</v>
      </c>
      <c r="AD25" s="235">
        <v>9.4309999999999992</v>
      </c>
      <c r="AE25" s="235">
        <v>-7.2889999999999997</v>
      </c>
      <c r="AF25" s="235">
        <v>-3.6389999999999998</v>
      </c>
      <c r="AG25" s="235">
        <v>0.89403999999999995</v>
      </c>
      <c r="AH25" s="235">
        <v>10.06827</v>
      </c>
      <c r="AI25" s="252">
        <v>6.3182299999999998</v>
      </c>
      <c r="AJ25" s="252">
        <v>14.429110000000001</v>
      </c>
      <c r="AK25" s="252">
        <v>13.142818181799999</v>
      </c>
      <c r="AL25" s="252">
        <v>-3.7337908998399998</v>
      </c>
      <c r="AM25" s="252">
        <v>10.364000000000001</v>
      </c>
      <c r="AN25" s="211"/>
      <c r="AO25" s="211"/>
      <c r="AP25" s="211"/>
      <c r="AQ25" s="211"/>
      <c r="AR25" s="211"/>
      <c r="AS25" s="211"/>
      <c r="AT25" s="211"/>
      <c r="AU25" s="211"/>
      <c r="AV25" s="211"/>
      <c r="AW25" s="211"/>
      <c r="AX25" s="211"/>
      <c r="AY25" s="211"/>
    </row>
    <row r="26" spans="1:51" ht="15" x14ac:dyDescent="0.25">
      <c r="A26" s="193">
        <f>YampaRiverInflow.TotalOutflow!A26</f>
        <v>43800</v>
      </c>
      <c r="B26" s="165"/>
      <c r="C26" s="165"/>
      <c r="D26" s="165">
        <v>6.94</v>
      </c>
      <c r="E26" s="235">
        <v>9.5869999999999997</v>
      </c>
      <c r="F26" s="235">
        <v>0.30399999999999999</v>
      </c>
      <c r="G26" s="235">
        <v>-3.339</v>
      </c>
      <c r="H26" s="235">
        <v>-11.507999999999999</v>
      </c>
      <c r="I26" s="235">
        <v>-10.381</v>
      </c>
      <c r="J26" s="235">
        <v>5.13</v>
      </c>
      <c r="K26" s="235">
        <v>6.2859999999999996</v>
      </c>
      <c r="L26" s="235">
        <v>3.5110000000000001</v>
      </c>
      <c r="M26" s="235">
        <v>17.72</v>
      </c>
      <c r="N26" s="235">
        <v>8.3699999999999992</v>
      </c>
      <c r="O26" s="235">
        <v>26.24</v>
      </c>
      <c r="P26" s="235">
        <v>9.7059999999999995</v>
      </c>
      <c r="Q26" s="235">
        <v>15.848000000000001</v>
      </c>
      <c r="R26" s="235">
        <v>94.941000000000003</v>
      </c>
      <c r="S26" s="235">
        <v>-1.6679999999999999</v>
      </c>
      <c r="T26" s="235">
        <v>27.11</v>
      </c>
      <c r="U26" s="235">
        <v>15.473000000000001</v>
      </c>
      <c r="V26" s="235">
        <v>23.396999999999998</v>
      </c>
      <c r="W26" s="235">
        <v>-21.466999999999999</v>
      </c>
      <c r="X26" s="235">
        <v>-1.9690000000000001</v>
      </c>
      <c r="Y26" s="235">
        <v>6.1689999999999996</v>
      </c>
      <c r="Z26" s="235">
        <v>-8.734</v>
      </c>
      <c r="AA26" s="235">
        <v>2.1890000000000001</v>
      </c>
      <c r="AB26" s="235">
        <v>6.22</v>
      </c>
      <c r="AC26" s="235">
        <v>-1.919</v>
      </c>
      <c r="AD26" s="235">
        <v>-0.40100000000000002</v>
      </c>
      <c r="AE26" s="235">
        <v>-10.759</v>
      </c>
      <c r="AF26" s="235">
        <v>-7.3310000000000004</v>
      </c>
      <c r="AG26" s="235">
        <v>7.5781999999999998</v>
      </c>
      <c r="AH26" s="235">
        <v>10.29767</v>
      </c>
      <c r="AI26" s="252">
        <v>-5.8699700000000004</v>
      </c>
      <c r="AJ26" s="252">
        <v>24.633080000000003</v>
      </c>
      <c r="AK26" s="252">
        <v>23.363190082799999</v>
      </c>
      <c r="AL26" s="252">
        <v>-4.4305979113900005</v>
      </c>
      <c r="AM26" s="252">
        <v>17.004000000000001</v>
      </c>
      <c r="AN26" s="211"/>
      <c r="AO26" s="211"/>
      <c r="AP26" s="211"/>
      <c r="AQ26" s="211"/>
      <c r="AR26" s="211"/>
      <c r="AS26" s="211"/>
      <c r="AT26" s="211"/>
      <c r="AU26" s="211"/>
      <c r="AV26" s="211"/>
      <c r="AW26" s="211"/>
      <c r="AX26" s="211"/>
      <c r="AY26" s="211"/>
    </row>
    <row r="27" spans="1:51" ht="15" x14ac:dyDescent="0.25">
      <c r="A27" s="193">
        <f>YampaRiverInflow.TotalOutflow!A27</f>
        <v>43831</v>
      </c>
      <c r="B27" s="165"/>
      <c r="C27" s="165"/>
      <c r="D27" s="165">
        <v>-13.141999999999999</v>
      </c>
      <c r="E27" s="235">
        <v>1.06</v>
      </c>
      <c r="F27" s="235">
        <v>-6.7050000000000001</v>
      </c>
      <c r="G27" s="235">
        <v>5.38</v>
      </c>
      <c r="H27" s="235">
        <v>6.5129999999999999</v>
      </c>
      <c r="I27" s="235">
        <v>-4.4320000000000004</v>
      </c>
      <c r="J27" s="235">
        <v>5.085</v>
      </c>
      <c r="K27" s="235">
        <v>4.3979999999999997</v>
      </c>
      <c r="L27" s="235">
        <v>1.542</v>
      </c>
      <c r="M27" s="235">
        <v>7.4649999999999999</v>
      </c>
      <c r="N27" s="235">
        <v>6.9909999999999997</v>
      </c>
      <c r="O27" s="235">
        <v>-30.036999999999999</v>
      </c>
      <c r="P27" s="235">
        <v>0.34799999999999998</v>
      </c>
      <c r="Q27" s="235">
        <v>8.1069999999999993</v>
      </c>
      <c r="R27" s="235">
        <v>-4.0170000000000003</v>
      </c>
      <c r="S27" s="235">
        <v>-0.42499999999999999</v>
      </c>
      <c r="T27" s="235">
        <v>-9.2249999999999996</v>
      </c>
      <c r="U27" s="235">
        <v>16.908000000000001</v>
      </c>
      <c r="V27" s="235">
        <v>1.482</v>
      </c>
      <c r="W27" s="235">
        <v>-11.156000000000001</v>
      </c>
      <c r="X27" s="235">
        <v>-10.212999999999999</v>
      </c>
      <c r="Y27" s="235">
        <v>-20.742999999999999</v>
      </c>
      <c r="Z27" s="235">
        <v>-9.2750000000000004</v>
      </c>
      <c r="AA27" s="235">
        <v>-13.997999999999999</v>
      </c>
      <c r="AB27" s="235">
        <v>-0.47799999999999998</v>
      </c>
      <c r="AC27" s="235">
        <v>-2.403</v>
      </c>
      <c r="AD27" s="235">
        <v>3.4119999999999999</v>
      </c>
      <c r="AE27" s="235">
        <v>-10.265000000000001</v>
      </c>
      <c r="AF27" s="235">
        <v>17.93282</v>
      </c>
      <c r="AG27" s="235">
        <v>-2.55436</v>
      </c>
      <c r="AH27" s="235">
        <v>-2.7433800000000002</v>
      </c>
      <c r="AI27" s="252">
        <v>-21.323439999999998</v>
      </c>
      <c r="AJ27" s="252">
        <v>2.6227190070699997</v>
      </c>
      <c r="AK27" s="252">
        <v>1.4601900836399999</v>
      </c>
      <c r="AL27" s="252">
        <v>18.143000000000001</v>
      </c>
      <c r="AM27" s="252">
        <v>20.103999999999999</v>
      </c>
      <c r="AN27" s="211"/>
      <c r="AO27" s="211"/>
      <c r="AP27" s="211"/>
      <c r="AQ27" s="211"/>
      <c r="AR27" s="211"/>
      <c r="AS27" s="211"/>
      <c r="AT27" s="211"/>
      <c r="AU27" s="211"/>
      <c r="AV27" s="211"/>
      <c r="AW27" s="211"/>
      <c r="AX27" s="211"/>
      <c r="AY27" s="211"/>
    </row>
    <row r="28" spans="1:51" ht="15" x14ac:dyDescent="0.25">
      <c r="A28" s="193">
        <f>YampaRiverInflow.TotalOutflow!A28</f>
        <v>43862</v>
      </c>
      <c r="B28" s="165"/>
      <c r="C28" s="165"/>
      <c r="D28" s="165">
        <v>-33.884</v>
      </c>
      <c r="E28" s="235">
        <v>28.591000000000001</v>
      </c>
      <c r="F28" s="235">
        <v>33.414000000000001</v>
      </c>
      <c r="G28" s="235">
        <v>22.41</v>
      </c>
      <c r="H28" s="235">
        <v>32.200000000000003</v>
      </c>
      <c r="I28" s="235">
        <v>-3.0870000000000002</v>
      </c>
      <c r="J28" s="235">
        <v>5.883</v>
      </c>
      <c r="K28" s="235">
        <v>-0.33700000000000002</v>
      </c>
      <c r="L28" s="235">
        <v>5.5730000000000004</v>
      </c>
      <c r="M28" s="235">
        <v>9.9540000000000006</v>
      </c>
      <c r="N28" s="235">
        <v>4.1059999999999999</v>
      </c>
      <c r="O28" s="235">
        <v>-45.491</v>
      </c>
      <c r="P28" s="235">
        <v>-8.9390000000000001</v>
      </c>
      <c r="Q28" s="235">
        <v>14.935</v>
      </c>
      <c r="R28" s="235">
        <v>-2.7170000000000001</v>
      </c>
      <c r="S28" s="235">
        <v>1.121</v>
      </c>
      <c r="T28" s="235">
        <v>-12.965</v>
      </c>
      <c r="U28" s="235">
        <v>0.91800000000000004</v>
      </c>
      <c r="V28" s="235">
        <v>1.9139999999999999</v>
      </c>
      <c r="W28" s="235">
        <v>-9.2040000000000006</v>
      </c>
      <c r="X28" s="235">
        <v>-8.66</v>
      </c>
      <c r="Y28" s="235">
        <v>-7.7130000000000001</v>
      </c>
      <c r="Z28" s="235">
        <v>-7.8449999999999998</v>
      </c>
      <c r="AA28" s="235">
        <v>-18.251999999999999</v>
      </c>
      <c r="AB28" s="235">
        <v>-3.117</v>
      </c>
      <c r="AC28" s="235">
        <v>-7.3280000000000003</v>
      </c>
      <c r="AD28" s="235">
        <v>1.02</v>
      </c>
      <c r="AE28" s="235">
        <v>-14.303000000000001</v>
      </c>
      <c r="AF28" s="235">
        <v>-13.95496</v>
      </c>
      <c r="AG28" s="235">
        <v>-11.963200000000001</v>
      </c>
      <c r="AH28" s="235">
        <v>-5.2006099999999993</v>
      </c>
      <c r="AI28" s="252">
        <v>-1.8404100000000001</v>
      </c>
      <c r="AJ28" s="252">
        <v>4.1879586768900001</v>
      </c>
      <c r="AK28" s="252">
        <v>8.4784876017200013</v>
      </c>
      <c r="AL28" s="252">
        <v>14.496</v>
      </c>
      <c r="AM28" s="252">
        <v>17.045999999999999</v>
      </c>
      <c r="AN28" s="211"/>
      <c r="AO28" s="211"/>
      <c r="AP28" s="211"/>
      <c r="AQ28" s="211"/>
      <c r="AR28" s="211"/>
      <c r="AS28" s="211"/>
      <c r="AT28" s="211"/>
      <c r="AU28" s="211"/>
      <c r="AV28" s="211"/>
      <c r="AW28" s="211"/>
      <c r="AX28" s="211"/>
      <c r="AY28" s="211"/>
    </row>
    <row r="29" spans="1:51" ht="15" x14ac:dyDescent="0.25">
      <c r="A29" s="193">
        <f>YampaRiverInflow.TotalOutflow!A29</f>
        <v>43891</v>
      </c>
      <c r="B29" s="165"/>
      <c r="C29" s="165"/>
      <c r="D29" s="165">
        <v>-55.686999999999998</v>
      </c>
      <c r="E29" s="235">
        <v>11.651999999999999</v>
      </c>
      <c r="F29" s="235">
        <v>31.146000000000001</v>
      </c>
      <c r="G29" s="235">
        <v>5.4130000000000003</v>
      </c>
      <c r="H29" s="235">
        <v>22.428000000000001</v>
      </c>
      <c r="I29" s="235">
        <v>-10.952999999999999</v>
      </c>
      <c r="J29" s="235">
        <v>-3.7189999999999999</v>
      </c>
      <c r="K29" s="235">
        <v>-8.3870000000000005</v>
      </c>
      <c r="L29" s="235">
        <v>14.401999999999999</v>
      </c>
      <c r="M29" s="235">
        <v>2.5150000000000001</v>
      </c>
      <c r="N29" s="235">
        <v>-1.482</v>
      </c>
      <c r="O29" s="235">
        <v>-85.617000000000004</v>
      </c>
      <c r="P29" s="235">
        <v>-18.977</v>
      </c>
      <c r="Q29" s="235">
        <v>-3.0750000000000002</v>
      </c>
      <c r="R29" s="235">
        <v>33.225999999999999</v>
      </c>
      <c r="S29" s="235">
        <v>11.038</v>
      </c>
      <c r="T29" s="235">
        <v>4.673</v>
      </c>
      <c r="U29" s="235">
        <v>4.1000000000000002E-2</v>
      </c>
      <c r="V29" s="235">
        <v>8.1969999999999992</v>
      </c>
      <c r="W29" s="235">
        <v>5.577</v>
      </c>
      <c r="X29" s="235">
        <v>-5.0199999999999996</v>
      </c>
      <c r="Y29" s="235">
        <v>-3.68</v>
      </c>
      <c r="Z29" s="235">
        <v>-25.69</v>
      </c>
      <c r="AA29" s="235">
        <v>16.045999999999999</v>
      </c>
      <c r="AB29" s="235">
        <v>-10.304</v>
      </c>
      <c r="AC29" s="235">
        <v>-11.891999999999999</v>
      </c>
      <c r="AD29" s="235">
        <v>0.318</v>
      </c>
      <c r="AE29" s="235">
        <v>-9.7430000000000003</v>
      </c>
      <c r="AF29" s="235">
        <v>-12.145200000000001</v>
      </c>
      <c r="AG29" s="235">
        <v>-6.3741000000000003</v>
      </c>
      <c r="AH29" s="235">
        <v>-11.246979999999999</v>
      </c>
      <c r="AI29" s="252">
        <v>-5.8244099999999994</v>
      </c>
      <c r="AJ29" s="252">
        <v>-14.067462812699999</v>
      </c>
      <c r="AK29" s="252">
        <v>-0.28571900964999997</v>
      </c>
      <c r="AL29" s="252">
        <v>8.0129999999999999</v>
      </c>
      <c r="AM29" s="252">
        <v>6.1710000000000003</v>
      </c>
      <c r="AN29" s="211"/>
      <c r="AO29" s="211"/>
      <c r="AP29" s="211"/>
      <c r="AQ29" s="211"/>
      <c r="AR29" s="211"/>
      <c r="AS29" s="211"/>
      <c r="AT29" s="211"/>
      <c r="AU29" s="211"/>
      <c r="AV29" s="211"/>
      <c r="AW29" s="211"/>
      <c r="AX29" s="211"/>
      <c r="AY29" s="211"/>
    </row>
    <row r="30" spans="1:51" ht="15" x14ac:dyDescent="0.25">
      <c r="A30" s="193">
        <f>YampaRiverInflow.TotalOutflow!A30</f>
        <v>43922</v>
      </c>
      <c r="B30" s="165"/>
      <c r="C30" s="165"/>
      <c r="D30" s="165">
        <v>-21.774000000000001</v>
      </c>
      <c r="E30" s="235">
        <v>-11.246</v>
      </c>
      <c r="F30" s="235">
        <v>4.5250000000000004</v>
      </c>
      <c r="G30" s="235">
        <v>-15.333</v>
      </c>
      <c r="H30" s="235">
        <v>18.954000000000001</v>
      </c>
      <c r="I30" s="235">
        <v>-3.2869999999999999</v>
      </c>
      <c r="J30" s="235">
        <v>-15.096</v>
      </c>
      <c r="K30" s="235">
        <v>0.37</v>
      </c>
      <c r="L30" s="235">
        <v>14.292</v>
      </c>
      <c r="M30" s="235">
        <v>5.7640000000000002</v>
      </c>
      <c r="N30" s="235">
        <v>12.843999999999999</v>
      </c>
      <c r="O30" s="235">
        <v>-51.061999999999998</v>
      </c>
      <c r="P30" s="235">
        <v>-15.113</v>
      </c>
      <c r="Q30" s="235">
        <v>-4.2430000000000003</v>
      </c>
      <c r="R30" s="235">
        <v>-7.5759999999999996</v>
      </c>
      <c r="S30" s="235">
        <v>15.396000000000001</v>
      </c>
      <c r="T30" s="235">
        <v>39.173999999999999</v>
      </c>
      <c r="U30" s="235">
        <v>-0.41699999999999998</v>
      </c>
      <c r="V30" s="235">
        <v>-3.9380000000000002</v>
      </c>
      <c r="W30" s="235">
        <v>0.93100000000000005</v>
      </c>
      <c r="X30" s="235">
        <v>-11.872999999999999</v>
      </c>
      <c r="Y30" s="235">
        <v>-13.384</v>
      </c>
      <c r="Z30" s="235">
        <v>-6.9089999999999998</v>
      </c>
      <c r="AA30" s="235">
        <v>4.298</v>
      </c>
      <c r="AB30" s="235">
        <v>-1.605</v>
      </c>
      <c r="AC30" s="235">
        <v>-3.3879999999999999</v>
      </c>
      <c r="AD30" s="235">
        <v>-8.2620000000000005</v>
      </c>
      <c r="AE30" s="235">
        <v>-14.076000000000001</v>
      </c>
      <c r="AF30" s="235">
        <v>-15.64438</v>
      </c>
      <c r="AG30" s="235">
        <v>-20.393439999999998</v>
      </c>
      <c r="AH30" s="235">
        <v>-12.259069999999999</v>
      </c>
      <c r="AI30" s="252">
        <v>-6.0398699999999996</v>
      </c>
      <c r="AJ30" s="252">
        <v>14.1864628099</v>
      </c>
      <c r="AK30" s="252">
        <v>-8.4453140515699996</v>
      </c>
      <c r="AL30" s="252">
        <v>13.148999999999999</v>
      </c>
      <c r="AM30" s="252">
        <v>7.52</v>
      </c>
      <c r="AN30" s="211"/>
      <c r="AO30" s="211"/>
      <c r="AP30" s="211"/>
      <c r="AQ30" s="211"/>
      <c r="AR30" s="211"/>
      <c r="AS30" s="211"/>
      <c r="AT30" s="211"/>
      <c r="AU30" s="211"/>
      <c r="AV30" s="211"/>
      <c r="AW30" s="211"/>
      <c r="AX30" s="211"/>
      <c r="AY30" s="211"/>
    </row>
    <row r="31" spans="1:51" ht="15" x14ac:dyDescent="0.25">
      <c r="A31" s="193">
        <f>YampaRiverInflow.TotalOutflow!A31</f>
        <v>43952</v>
      </c>
      <c r="B31" s="165"/>
      <c r="C31" s="165"/>
      <c r="D31" s="165">
        <v>-21.372</v>
      </c>
      <c r="E31" s="235">
        <v>4.819</v>
      </c>
      <c r="F31" s="235">
        <v>26.466999999999999</v>
      </c>
      <c r="G31" s="235">
        <v>-2.0129999999999999</v>
      </c>
      <c r="H31" s="235">
        <v>-11.66</v>
      </c>
      <c r="I31" s="235">
        <v>0.27800000000000002</v>
      </c>
      <c r="J31" s="235">
        <v>-5.2439999999999998</v>
      </c>
      <c r="K31" s="235">
        <v>-3.9220000000000002</v>
      </c>
      <c r="L31" s="235">
        <v>17</v>
      </c>
      <c r="M31" s="235">
        <v>7.5990000000000002</v>
      </c>
      <c r="N31" s="235">
        <v>4.7030000000000003</v>
      </c>
      <c r="O31" s="235">
        <v>-61.749000000000002</v>
      </c>
      <c r="P31" s="235">
        <v>-4.7960000000000003</v>
      </c>
      <c r="Q31" s="235">
        <v>-13.974</v>
      </c>
      <c r="R31" s="235">
        <v>-8.2089999999999996</v>
      </c>
      <c r="S31" s="235">
        <v>11.73</v>
      </c>
      <c r="T31" s="235">
        <v>21.998999999999999</v>
      </c>
      <c r="U31" s="235">
        <v>0.111</v>
      </c>
      <c r="V31" s="235">
        <v>-14.868</v>
      </c>
      <c r="W31" s="235">
        <v>-7.181</v>
      </c>
      <c r="X31" s="235">
        <v>-5.67</v>
      </c>
      <c r="Y31" s="235">
        <v>-33.700000000000003</v>
      </c>
      <c r="Z31" s="235">
        <v>-4.7220000000000004</v>
      </c>
      <c r="AA31" s="235">
        <v>-17.382000000000001</v>
      </c>
      <c r="AB31" s="235">
        <v>-33.279000000000003</v>
      </c>
      <c r="AC31" s="235">
        <v>-5.4210000000000003</v>
      </c>
      <c r="AD31" s="235">
        <v>-5.2460000000000004</v>
      </c>
      <c r="AE31" s="235">
        <v>3.149</v>
      </c>
      <c r="AF31" s="235">
        <v>-9.5569299999999995</v>
      </c>
      <c r="AG31" s="235">
        <v>4.5381899999999993</v>
      </c>
      <c r="AH31" s="235">
        <v>2.7454499999999999</v>
      </c>
      <c r="AI31" s="252">
        <v>4.5651899999999994</v>
      </c>
      <c r="AJ31" s="252">
        <v>0.109545453554</v>
      </c>
      <c r="AK31" s="252">
        <v>8.5840991759299996</v>
      </c>
      <c r="AL31" s="252">
        <v>15.768000000000001</v>
      </c>
      <c r="AM31" s="252">
        <v>12.454000000000001</v>
      </c>
      <c r="AN31" s="211"/>
      <c r="AO31" s="211"/>
      <c r="AP31" s="211"/>
      <c r="AQ31" s="211"/>
      <c r="AR31" s="211"/>
      <c r="AS31" s="211"/>
      <c r="AT31" s="211"/>
      <c r="AU31" s="211"/>
      <c r="AV31" s="211"/>
      <c r="AW31" s="211"/>
      <c r="AX31" s="211"/>
      <c r="AY31" s="211"/>
    </row>
    <row r="32" spans="1:51" ht="15" x14ac:dyDescent="0.25">
      <c r="A32" s="193">
        <f>YampaRiverInflow.TotalOutflow!A32</f>
        <v>43983</v>
      </c>
      <c r="B32" s="165"/>
      <c r="C32" s="165"/>
      <c r="D32" s="165">
        <v>-49.893000000000001</v>
      </c>
      <c r="E32" s="235">
        <v>-56.872</v>
      </c>
      <c r="F32" s="235">
        <v>29.183</v>
      </c>
      <c r="G32" s="235">
        <v>-2.262</v>
      </c>
      <c r="H32" s="235">
        <v>-2.2789999999999999</v>
      </c>
      <c r="I32" s="235">
        <v>1.631</v>
      </c>
      <c r="J32" s="235">
        <v>-6.1520000000000001</v>
      </c>
      <c r="K32" s="235">
        <v>-8.4760000000000009</v>
      </c>
      <c r="L32" s="235">
        <v>24.515999999999998</v>
      </c>
      <c r="M32" s="235">
        <v>4.5979999999999999</v>
      </c>
      <c r="N32" s="235">
        <v>13.497999999999999</v>
      </c>
      <c r="O32" s="235">
        <v>-26.187000000000001</v>
      </c>
      <c r="P32" s="235">
        <v>-3.3490000000000002</v>
      </c>
      <c r="Q32" s="235">
        <v>4.0839999999999996</v>
      </c>
      <c r="R32" s="235">
        <v>-11.676</v>
      </c>
      <c r="S32" s="235">
        <v>-4.1000000000000002E-2</v>
      </c>
      <c r="T32" s="235">
        <v>5.609</v>
      </c>
      <c r="U32" s="235">
        <v>-3.698</v>
      </c>
      <c r="V32" s="235">
        <v>-11.834</v>
      </c>
      <c r="W32" s="235">
        <v>-9.2289999999999992</v>
      </c>
      <c r="X32" s="235">
        <v>-8.5180000000000007</v>
      </c>
      <c r="Y32" s="235">
        <v>-26.905999999999999</v>
      </c>
      <c r="Z32" s="235">
        <v>-30.081</v>
      </c>
      <c r="AA32" s="235">
        <v>1.8560000000000001</v>
      </c>
      <c r="AB32" s="235">
        <v>-14.717000000000001</v>
      </c>
      <c r="AC32" s="235">
        <v>-14.012</v>
      </c>
      <c r="AD32" s="235">
        <v>-1.52</v>
      </c>
      <c r="AE32" s="235">
        <v>-16.565999999999999</v>
      </c>
      <c r="AF32" s="235">
        <v>-17.778869999999998</v>
      </c>
      <c r="AG32" s="235">
        <v>-8.3348700000000004</v>
      </c>
      <c r="AH32" s="235">
        <v>-5.4185299999999996</v>
      </c>
      <c r="AI32" s="252">
        <v>-7.2006999999999994</v>
      </c>
      <c r="AJ32" s="252">
        <v>-0.73851239867699991</v>
      </c>
      <c r="AK32" s="252">
        <v>3.31216528727</v>
      </c>
      <c r="AL32" s="252">
        <v>10.185</v>
      </c>
      <c r="AM32" s="252">
        <v>8.9730000000000008</v>
      </c>
      <c r="AN32" s="211"/>
      <c r="AO32" s="211"/>
      <c r="AP32" s="211"/>
      <c r="AQ32" s="211"/>
      <c r="AR32" s="211"/>
      <c r="AS32" s="211"/>
      <c r="AT32" s="211"/>
      <c r="AU32" s="211"/>
      <c r="AV32" s="211"/>
      <c r="AW32" s="211"/>
      <c r="AX32" s="211"/>
      <c r="AY32" s="211"/>
    </row>
    <row r="33" spans="1:51" ht="15" x14ac:dyDescent="0.25">
      <c r="A33" s="193">
        <f>YampaRiverInflow.TotalOutflow!A33</f>
        <v>44013</v>
      </c>
      <c r="B33" s="165"/>
      <c r="C33" s="165"/>
      <c r="D33" s="165">
        <v>-18.478000000000002</v>
      </c>
      <c r="E33" s="235">
        <v>79.977000000000004</v>
      </c>
      <c r="F33" s="235">
        <v>-11.765000000000001</v>
      </c>
      <c r="G33" s="235">
        <v>-10.845000000000001</v>
      </c>
      <c r="H33" s="235">
        <v>-4.5999999999999999E-2</v>
      </c>
      <c r="I33" s="235">
        <v>-5.7720000000000002</v>
      </c>
      <c r="J33" s="235">
        <v>-9.9499999999999993</v>
      </c>
      <c r="K33" s="235">
        <v>-11.750999999999999</v>
      </c>
      <c r="L33" s="235">
        <v>20.866</v>
      </c>
      <c r="M33" s="235">
        <v>1.85</v>
      </c>
      <c r="N33" s="235">
        <v>3.0960000000000001</v>
      </c>
      <c r="O33" s="235">
        <v>-10.608000000000001</v>
      </c>
      <c r="P33" s="235">
        <v>-7.6440000000000001</v>
      </c>
      <c r="Q33" s="235">
        <v>8.1270000000000007</v>
      </c>
      <c r="R33" s="235">
        <v>-11.493</v>
      </c>
      <c r="S33" s="235">
        <v>10.728</v>
      </c>
      <c r="T33" s="235">
        <v>8.7200000000000006</v>
      </c>
      <c r="U33" s="235">
        <v>-1.2669999999999999</v>
      </c>
      <c r="V33" s="235">
        <v>-11.347</v>
      </c>
      <c r="W33" s="235">
        <v>-18.335999999999999</v>
      </c>
      <c r="X33" s="235">
        <v>-2.9430000000000001</v>
      </c>
      <c r="Y33" s="235">
        <v>-31.49</v>
      </c>
      <c r="Z33" s="235">
        <v>-20.471</v>
      </c>
      <c r="AA33" s="235">
        <v>-11.896000000000001</v>
      </c>
      <c r="AB33" s="235">
        <v>-5.8959999999999999</v>
      </c>
      <c r="AC33" s="235">
        <v>-9.4190000000000005</v>
      </c>
      <c r="AD33" s="235">
        <v>-9.65</v>
      </c>
      <c r="AE33" s="235">
        <v>-13.497</v>
      </c>
      <c r="AF33" s="235">
        <v>-20.782049999999998</v>
      </c>
      <c r="AG33" s="235">
        <v>-5.3935699999999995</v>
      </c>
      <c r="AH33" s="235">
        <v>-16.034389999999998</v>
      </c>
      <c r="AI33" s="252">
        <v>-7.2505600000000001</v>
      </c>
      <c r="AJ33" s="252">
        <v>-12.2247933908</v>
      </c>
      <c r="AK33" s="252">
        <v>-1.1186446296900001</v>
      </c>
      <c r="AL33" s="252">
        <v>9.4459999999999997</v>
      </c>
      <c r="AM33" s="252">
        <v>7.9630000000000001</v>
      </c>
      <c r="AN33" s="211"/>
      <c r="AO33" s="211"/>
      <c r="AP33" s="211"/>
      <c r="AQ33" s="211"/>
      <c r="AR33" s="211"/>
      <c r="AS33" s="211"/>
      <c r="AT33" s="211"/>
      <c r="AU33" s="211"/>
      <c r="AV33" s="211"/>
      <c r="AW33" s="211"/>
      <c r="AX33" s="211"/>
      <c r="AY33" s="211"/>
    </row>
    <row r="34" spans="1:51" ht="15" x14ac:dyDescent="0.25">
      <c r="A34" s="193">
        <f>YampaRiverInflow.TotalOutflow!A34</f>
        <v>44044</v>
      </c>
      <c r="B34" s="165"/>
      <c r="C34" s="165"/>
      <c r="D34" s="165">
        <v>-17.975999999999999</v>
      </c>
      <c r="E34" s="235">
        <v>5.9720000000000004</v>
      </c>
      <c r="F34" s="235">
        <v>-4.8890000000000002</v>
      </c>
      <c r="G34" s="235">
        <v>-3.1019999999999999</v>
      </c>
      <c r="H34" s="235">
        <v>12.827999999999999</v>
      </c>
      <c r="I34" s="235">
        <v>-4.125</v>
      </c>
      <c r="J34" s="235">
        <v>-0.66400000000000003</v>
      </c>
      <c r="K34" s="235">
        <v>-1.9179999999999999</v>
      </c>
      <c r="L34" s="235">
        <v>27.553999999999998</v>
      </c>
      <c r="M34" s="235">
        <v>4.3259999999999996</v>
      </c>
      <c r="N34" s="235">
        <v>3.7869999999999999</v>
      </c>
      <c r="O34" s="235">
        <v>-3.95</v>
      </c>
      <c r="P34" s="235">
        <v>-0.94599999999999995</v>
      </c>
      <c r="Q34" s="235">
        <v>2.1970000000000001</v>
      </c>
      <c r="R34" s="235">
        <v>-4.3259999999999996</v>
      </c>
      <c r="S34" s="235">
        <v>-10.675000000000001</v>
      </c>
      <c r="T34" s="235">
        <v>1.804</v>
      </c>
      <c r="U34" s="235">
        <v>4.2789999999999999</v>
      </c>
      <c r="V34" s="235">
        <v>-12.226000000000001</v>
      </c>
      <c r="W34" s="235">
        <v>-3.8130000000000002</v>
      </c>
      <c r="X34" s="235">
        <v>-0.78500000000000003</v>
      </c>
      <c r="Y34" s="235">
        <v>-7.6040000000000001</v>
      </c>
      <c r="Z34" s="235">
        <v>-5.4119999999999999</v>
      </c>
      <c r="AA34" s="235">
        <v>-13.86</v>
      </c>
      <c r="AB34" s="235">
        <v>-14.737</v>
      </c>
      <c r="AC34" s="235">
        <v>-6.2569999999999997</v>
      </c>
      <c r="AD34" s="235">
        <v>-22.553999999999998</v>
      </c>
      <c r="AE34" s="235">
        <v>-2.4489999999999998</v>
      </c>
      <c r="AF34" s="235">
        <v>-15.135450000000001</v>
      </c>
      <c r="AG34" s="235">
        <v>2.9768400000000002</v>
      </c>
      <c r="AH34" s="235">
        <v>5.9177799999999996</v>
      </c>
      <c r="AI34" s="252">
        <v>3.3304999999999998</v>
      </c>
      <c r="AJ34" s="252">
        <v>10.5769677696</v>
      </c>
      <c r="AK34" s="252">
        <v>-6.3205289276000007</v>
      </c>
      <c r="AL34" s="252">
        <v>5.1120000000000001</v>
      </c>
      <c r="AM34" s="252">
        <v>10.664999999999999</v>
      </c>
      <c r="AN34" s="211"/>
      <c r="AO34" s="211"/>
      <c r="AP34" s="211"/>
      <c r="AQ34" s="211"/>
      <c r="AR34" s="211"/>
      <c r="AS34" s="211"/>
      <c r="AT34" s="211"/>
      <c r="AU34" s="211"/>
      <c r="AV34" s="211"/>
      <c r="AW34" s="211"/>
      <c r="AX34" s="211"/>
      <c r="AY34" s="211"/>
    </row>
    <row r="35" spans="1:51" ht="15" x14ac:dyDescent="0.25">
      <c r="A35" s="193">
        <f>YampaRiverInflow.TotalOutflow!A35</f>
        <v>44075</v>
      </c>
      <c r="B35" s="165"/>
      <c r="C35" s="165"/>
      <c r="D35" s="165">
        <v>-27.149000000000001</v>
      </c>
      <c r="E35" s="235">
        <v>21.111000000000001</v>
      </c>
      <c r="F35" s="235">
        <v>-9.8369999999999997</v>
      </c>
      <c r="G35" s="235">
        <v>10.523999999999999</v>
      </c>
      <c r="H35" s="235">
        <v>-8.4480000000000004</v>
      </c>
      <c r="I35" s="235">
        <v>-5.992</v>
      </c>
      <c r="J35" s="235">
        <v>7.3310000000000004</v>
      </c>
      <c r="K35" s="235">
        <v>-4.6890000000000001</v>
      </c>
      <c r="L35" s="235">
        <v>14.712999999999999</v>
      </c>
      <c r="M35" s="235">
        <v>2.484</v>
      </c>
      <c r="N35" s="235">
        <v>5.2409999999999997</v>
      </c>
      <c r="O35" s="235">
        <v>-12.904</v>
      </c>
      <c r="P35" s="235">
        <v>8.5779999999999994</v>
      </c>
      <c r="Q35" s="235">
        <v>15.861000000000001</v>
      </c>
      <c r="R35" s="235">
        <v>4.218</v>
      </c>
      <c r="S35" s="235">
        <v>2.15</v>
      </c>
      <c r="T35" s="235">
        <v>-6.8959999999999999</v>
      </c>
      <c r="U35" s="235">
        <v>-12.975</v>
      </c>
      <c r="V35" s="235">
        <v>-7.1189999999999998</v>
      </c>
      <c r="W35" s="235">
        <v>-2.2879999999999998</v>
      </c>
      <c r="X35" s="235">
        <v>-15.519</v>
      </c>
      <c r="Y35" s="235">
        <v>-21.178000000000001</v>
      </c>
      <c r="Z35" s="235">
        <v>-6.0739999999999998</v>
      </c>
      <c r="AA35" s="235">
        <v>-3.6960000000000002</v>
      </c>
      <c r="AB35" s="235">
        <v>0.23</v>
      </c>
      <c r="AC35" s="235">
        <v>-2.0470000000000002</v>
      </c>
      <c r="AD35" s="235">
        <v>-1.55</v>
      </c>
      <c r="AE35" s="235">
        <v>8.7729999999999997</v>
      </c>
      <c r="AF35" s="235">
        <v>-8.4957199999999986</v>
      </c>
      <c r="AG35" s="235">
        <v>10.460270000000001</v>
      </c>
      <c r="AH35" s="235">
        <v>-5.7617600000000007</v>
      </c>
      <c r="AI35" s="252">
        <v>-2.9507099999999999</v>
      </c>
      <c r="AJ35" s="252">
        <v>5.5732644647899994</v>
      </c>
      <c r="AK35" s="252">
        <v>7.3737107418200001</v>
      </c>
      <c r="AL35" s="252">
        <v>12.664999999999999</v>
      </c>
      <c r="AM35" s="252">
        <v>7.843</v>
      </c>
      <c r="AN35" s="211"/>
      <c r="AO35" s="211"/>
      <c r="AP35" s="211"/>
      <c r="AQ35" s="211"/>
      <c r="AR35" s="211"/>
      <c r="AS35" s="211"/>
      <c r="AT35" s="211"/>
      <c r="AU35" s="211"/>
      <c r="AV35" s="211"/>
      <c r="AW35" s="211"/>
      <c r="AX35" s="211"/>
      <c r="AY35" s="211"/>
    </row>
    <row r="36" spans="1:51" ht="15" x14ac:dyDescent="0.25">
      <c r="A36" s="193">
        <f>YampaRiverInflow.TotalOutflow!A36</f>
        <v>44105</v>
      </c>
      <c r="B36" s="165"/>
      <c r="C36" s="165"/>
      <c r="D36" s="165">
        <v>3.67</v>
      </c>
      <c r="E36" s="235">
        <v>15.488</v>
      </c>
      <c r="F36" s="235">
        <v>-6.1580000000000004</v>
      </c>
      <c r="G36" s="235">
        <v>3.9750000000000001</v>
      </c>
      <c r="H36" s="235">
        <v>-1.39</v>
      </c>
      <c r="I36" s="235">
        <v>1.2050000000000001</v>
      </c>
      <c r="J36" s="235">
        <v>5.649</v>
      </c>
      <c r="K36" s="235">
        <v>-0.52300000000000002</v>
      </c>
      <c r="L36" s="235">
        <v>14.474</v>
      </c>
      <c r="M36" s="235">
        <v>4.5730000000000004</v>
      </c>
      <c r="N36" s="235">
        <v>16.068000000000001</v>
      </c>
      <c r="O36" s="235">
        <v>-0.16700000000000001</v>
      </c>
      <c r="P36" s="235">
        <v>3.9340000000000002</v>
      </c>
      <c r="Q36" s="235">
        <v>-8.1950000000000003</v>
      </c>
      <c r="R36" s="235">
        <v>1.153</v>
      </c>
      <c r="S36" s="235">
        <v>4.8550000000000004</v>
      </c>
      <c r="T36" s="235">
        <v>-2.7719999999999998</v>
      </c>
      <c r="U36" s="235">
        <v>10.111000000000001</v>
      </c>
      <c r="V36" s="235">
        <v>-7.88</v>
      </c>
      <c r="W36" s="235">
        <v>4.2610000000000001</v>
      </c>
      <c r="X36" s="235">
        <v>-9.0299999999999994</v>
      </c>
      <c r="Y36" s="235">
        <v>-19.219000000000001</v>
      </c>
      <c r="Z36" s="235">
        <v>-22.152000000000001</v>
      </c>
      <c r="AA36" s="235">
        <v>1.0089999999999999</v>
      </c>
      <c r="AB36" s="235">
        <v>-7.5469999999999997</v>
      </c>
      <c r="AC36" s="235">
        <v>3.0539999999999998</v>
      </c>
      <c r="AD36" s="235">
        <v>-0.55300000000000005</v>
      </c>
      <c r="AE36" s="235">
        <v>-10.613</v>
      </c>
      <c r="AF36" s="235">
        <v>-11.085850000000001</v>
      </c>
      <c r="AG36" s="235">
        <v>5.77902</v>
      </c>
      <c r="AH36" s="235">
        <v>-2.5799099999999999</v>
      </c>
      <c r="AI36" s="252">
        <v>11.36007</v>
      </c>
      <c r="AJ36" s="252">
        <v>13.2843884321</v>
      </c>
      <c r="AK36" s="252">
        <v>-7.7399921552699995</v>
      </c>
      <c r="AL36" s="252">
        <v>14.252000000000001</v>
      </c>
      <c r="AM36" s="252">
        <v>9.3710000000000004</v>
      </c>
      <c r="AN36" s="211"/>
      <c r="AO36" s="211"/>
      <c r="AP36" s="211"/>
      <c r="AQ36" s="211"/>
      <c r="AR36" s="211"/>
      <c r="AS36" s="211"/>
      <c r="AT36" s="211"/>
      <c r="AU36" s="211"/>
      <c r="AV36" s="211"/>
      <c r="AW36" s="211"/>
      <c r="AX36" s="211"/>
      <c r="AY36" s="211"/>
    </row>
    <row r="37" spans="1:51" ht="15" x14ac:dyDescent="0.25">
      <c r="A37" s="193">
        <f>YampaRiverInflow.TotalOutflow!A37</f>
        <v>44136</v>
      </c>
      <c r="B37" s="165"/>
      <c r="C37" s="165"/>
      <c r="D37" s="165">
        <v>7.18</v>
      </c>
      <c r="E37" s="235">
        <v>26.683</v>
      </c>
      <c r="F37" s="235">
        <v>-13.926</v>
      </c>
      <c r="G37" s="235">
        <v>-7.468</v>
      </c>
      <c r="H37" s="235">
        <v>-28.899000000000001</v>
      </c>
      <c r="I37" s="235">
        <v>2.085</v>
      </c>
      <c r="J37" s="235">
        <v>8.407</v>
      </c>
      <c r="K37" s="235">
        <v>-0.58899999999999997</v>
      </c>
      <c r="L37" s="235">
        <v>22.443999999999999</v>
      </c>
      <c r="M37" s="235">
        <v>6.7830000000000004</v>
      </c>
      <c r="N37" s="235">
        <v>12.221</v>
      </c>
      <c r="O37" s="235">
        <v>-13.337999999999999</v>
      </c>
      <c r="P37" s="235">
        <v>4.8029999999999999</v>
      </c>
      <c r="Q37" s="235">
        <v>7.5140000000000002</v>
      </c>
      <c r="R37" s="235">
        <v>2.7349999999999999</v>
      </c>
      <c r="S37" s="235">
        <v>6.601</v>
      </c>
      <c r="T37" s="235">
        <v>0.97699999999999998</v>
      </c>
      <c r="U37" s="235">
        <v>8.3629999999999995</v>
      </c>
      <c r="V37" s="235">
        <v>1.911</v>
      </c>
      <c r="W37" s="235">
        <v>-3.2410000000000001</v>
      </c>
      <c r="X37" s="235">
        <v>2.9350000000000001</v>
      </c>
      <c r="Y37" s="235">
        <v>-7.6369999999999996</v>
      </c>
      <c r="Z37" s="235">
        <v>3.4329999999999998</v>
      </c>
      <c r="AA37" s="235">
        <v>5.0679999999999996</v>
      </c>
      <c r="AB37" s="235">
        <v>-2.4470000000000001</v>
      </c>
      <c r="AC37" s="235">
        <v>9.4309999999999992</v>
      </c>
      <c r="AD37" s="235">
        <v>-7.2889999999999997</v>
      </c>
      <c r="AE37" s="235">
        <v>-3.6389999999999998</v>
      </c>
      <c r="AF37" s="235">
        <v>0.89403999999999995</v>
      </c>
      <c r="AG37" s="235">
        <v>10.06827</v>
      </c>
      <c r="AH37" s="235">
        <v>6.3182299999999998</v>
      </c>
      <c r="AI37" s="252">
        <v>14.429110000000001</v>
      </c>
      <c r="AJ37" s="252">
        <v>13.142818181799999</v>
      </c>
      <c r="AK37" s="252">
        <v>-3.7337908998399998</v>
      </c>
      <c r="AL37" s="252">
        <v>10.364000000000001</v>
      </c>
      <c r="AM37" s="252">
        <v>11.958</v>
      </c>
      <c r="AN37" s="211"/>
      <c r="AO37" s="211"/>
      <c r="AP37" s="211"/>
      <c r="AQ37" s="211"/>
      <c r="AR37" s="211"/>
      <c r="AS37" s="211"/>
      <c r="AT37" s="211"/>
      <c r="AU37" s="211"/>
      <c r="AV37" s="211"/>
      <c r="AW37" s="211"/>
      <c r="AX37" s="211"/>
      <c r="AY37" s="211"/>
    </row>
    <row r="38" spans="1:51" ht="15" x14ac:dyDescent="0.25">
      <c r="A38" s="193">
        <f>YampaRiverInflow.TotalOutflow!A38</f>
        <v>44166</v>
      </c>
      <c r="B38" s="165"/>
      <c r="C38" s="165"/>
      <c r="D38" s="165">
        <v>6.94</v>
      </c>
      <c r="E38" s="235">
        <v>0.30399999999999999</v>
      </c>
      <c r="F38" s="235">
        <v>-3.339</v>
      </c>
      <c r="G38" s="235">
        <v>-11.507999999999999</v>
      </c>
      <c r="H38" s="235">
        <v>-10.381</v>
      </c>
      <c r="I38" s="235">
        <v>5.13</v>
      </c>
      <c r="J38" s="235">
        <v>6.2859999999999996</v>
      </c>
      <c r="K38" s="235">
        <v>3.5110000000000001</v>
      </c>
      <c r="L38" s="235">
        <v>17.72</v>
      </c>
      <c r="M38" s="235">
        <v>8.3699999999999992</v>
      </c>
      <c r="N38" s="235">
        <v>26.24</v>
      </c>
      <c r="O38" s="235">
        <v>9.7059999999999995</v>
      </c>
      <c r="P38" s="235">
        <v>15.848000000000001</v>
      </c>
      <c r="Q38" s="235">
        <v>94.941000000000003</v>
      </c>
      <c r="R38" s="235">
        <v>-1.6679999999999999</v>
      </c>
      <c r="S38" s="235">
        <v>27.11</v>
      </c>
      <c r="T38" s="235">
        <v>15.473000000000001</v>
      </c>
      <c r="U38" s="235">
        <v>23.396999999999998</v>
      </c>
      <c r="V38" s="235">
        <v>-21.466999999999999</v>
      </c>
      <c r="W38" s="235">
        <v>-1.9690000000000001</v>
      </c>
      <c r="X38" s="235">
        <v>6.1689999999999996</v>
      </c>
      <c r="Y38" s="235">
        <v>-8.734</v>
      </c>
      <c r="Z38" s="235">
        <v>2.1890000000000001</v>
      </c>
      <c r="AA38" s="235">
        <v>6.22</v>
      </c>
      <c r="AB38" s="235">
        <v>-1.919</v>
      </c>
      <c r="AC38" s="235">
        <v>-0.40100000000000002</v>
      </c>
      <c r="AD38" s="235">
        <v>-10.759</v>
      </c>
      <c r="AE38" s="235">
        <v>-7.3310000000000004</v>
      </c>
      <c r="AF38" s="235">
        <v>7.5781999999999998</v>
      </c>
      <c r="AG38" s="235">
        <v>10.29767</v>
      </c>
      <c r="AH38" s="235">
        <v>-5.8699700000000004</v>
      </c>
      <c r="AI38" s="252">
        <v>24.633080000000003</v>
      </c>
      <c r="AJ38" s="252">
        <v>23.363190082799999</v>
      </c>
      <c r="AK38" s="252">
        <v>-4.4305979113900005</v>
      </c>
      <c r="AL38" s="252">
        <v>17.004000000000001</v>
      </c>
      <c r="AM38" s="252">
        <v>9.5869999999999997</v>
      </c>
      <c r="AN38" s="211"/>
      <c r="AO38" s="211"/>
      <c r="AP38" s="211"/>
      <c r="AQ38" s="211"/>
      <c r="AR38" s="211"/>
      <c r="AS38" s="211"/>
      <c r="AT38" s="211"/>
      <c r="AU38" s="211"/>
      <c r="AV38" s="211"/>
      <c r="AW38" s="211"/>
      <c r="AX38" s="211"/>
      <c r="AY38" s="211"/>
    </row>
    <row r="39" spans="1:51" ht="15" x14ac:dyDescent="0.25">
      <c r="A39" s="193">
        <f>YampaRiverInflow.TotalOutflow!A39</f>
        <v>44197</v>
      </c>
      <c r="B39" s="165"/>
      <c r="C39" s="165"/>
      <c r="D39" s="165">
        <v>-13.141999999999999</v>
      </c>
      <c r="E39" s="235">
        <v>-6.7050000000000001</v>
      </c>
      <c r="F39" s="235">
        <v>5.38</v>
      </c>
      <c r="G39" s="235">
        <v>6.5129999999999999</v>
      </c>
      <c r="H39" s="235">
        <v>-4.4320000000000004</v>
      </c>
      <c r="I39" s="235">
        <v>5.085</v>
      </c>
      <c r="J39" s="235">
        <v>4.3979999999999997</v>
      </c>
      <c r="K39" s="235">
        <v>1.542</v>
      </c>
      <c r="L39" s="235">
        <v>7.4649999999999999</v>
      </c>
      <c r="M39" s="235">
        <v>6.9909999999999997</v>
      </c>
      <c r="N39" s="235">
        <v>-30.036999999999999</v>
      </c>
      <c r="O39" s="235">
        <v>0.34799999999999998</v>
      </c>
      <c r="P39" s="235">
        <v>8.1069999999999993</v>
      </c>
      <c r="Q39" s="235">
        <v>-4.0170000000000003</v>
      </c>
      <c r="R39" s="235">
        <v>-0.42499999999999999</v>
      </c>
      <c r="S39" s="235">
        <v>-9.2249999999999996</v>
      </c>
      <c r="T39" s="235">
        <v>16.908000000000001</v>
      </c>
      <c r="U39" s="235">
        <v>1.482</v>
      </c>
      <c r="V39" s="235">
        <v>-11.156000000000001</v>
      </c>
      <c r="W39" s="235">
        <v>-10.212999999999999</v>
      </c>
      <c r="X39" s="235">
        <v>-20.742999999999999</v>
      </c>
      <c r="Y39" s="235">
        <v>-9.2750000000000004</v>
      </c>
      <c r="Z39" s="235">
        <v>-13.997999999999999</v>
      </c>
      <c r="AA39" s="235">
        <v>-0.47799999999999998</v>
      </c>
      <c r="AB39" s="235">
        <v>-2.403</v>
      </c>
      <c r="AC39" s="235">
        <v>3.4119999999999999</v>
      </c>
      <c r="AD39" s="235">
        <v>-10.265000000000001</v>
      </c>
      <c r="AE39" s="235">
        <v>17.93282</v>
      </c>
      <c r="AF39" s="235">
        <v>-2.55436</v>
      </c>
      <c r="AG39" s="235">
        <v>-2.7433800000000002</v>
      </c>
      <c r="AH39" s="235">
        <v>-21.323439999999998</v>
      </c>
      <c r="AI39" s="252">
        <v>2.6227190070699997</v>
      </c>
      <c r="AJ39" s="252">
        <v>1.4601900836399999</v>
      </c>
      <c r="AK39" s="252">
        <v>18.143000000000001</v>
      </c>
      <c r="AL39" s="252">
        <v>20.103999999999999</v>
      </c>
      <c r="AM39" s="252">
        <v>1.06</v>
      </c>
      <c r="AN39" s="211"/>
      <c r="AO39" s="211"/>
      <c r="AP39" s="211"/>
      <c r="AQ39" s="211"/>
      <c r="AR39" s="211"/>
      <c r="AS39" s="211"/>
      <c r="AT39" s="211"/>
      <c r="AU39" s="211"/>
      <c r="AV39" s="211"/>
      <c r="AW39" s="211"/>
      <c r="AX39" s="211"/>
      <c r="AY39" s="211"/>
    </row>
    <row r="40" spans="1:51" ht="15" x14ac:dyDescent="0.25">
      <c r="A40" s="193">
        <f>YampaRiverInflow.TotalOutflow!A40</f>
        <v>44228</v>
      </c>
      <c r="B40" s="165"/>
      <c r="C40" s="165"/>
      <c r="D40" s="165">
        <v>-33.884</v>
      </c>
      <c r="E40" s="235">
        <v>33.414000000000001</v>
      </c>
      <c r="F40" s="235">
        <v>22.41</v>
      </c>
      <c r="G40" s="235">
        <v>32.200000000000003</v>
      </c>
      <c r="H40" s="235">
        <v>-3.0870000000000002</v>
      </c>
      <c r="I40" s="235">
        <v>5.883</v>
      </c>
      <c r="J40" s="235">
        <v>-0.33700000000000002</v>
      </c>
      <c r="K40" s="235">
        <v>5.5730000000000004</v>
      </c>
      <c r="L40" s="235">
        <v>9.9540000000000006</v>
      </c>
      <c r="M40" s="235">
        <v>4.1059999999999999</v>
      </c>
      <c r="N40" s="235">
        <v>-45.491</v>
      </c>
      <c r="O40" s="235">
        <v>-8.9390000000000001</v>
      </c>
      <c r="P40" s="235">
        <v>14.935</v>
      </c>
      <c r="Q40" s="235">
        <v>-2.7170000000000001</v>
      </c>
      <c r="R40" s="235">
        <v>1.121</v>
      </c>
      <c r="S40" s="235">
        <v>-12.965</v>
      </c>
      <c r="T40" s="235">
        <v>0.91800000000000004</v>
      </c>
      <c r="U40" s="235">
        <v>1.9139999999999999</v>
      </c>
      <c r="V40" s="235">
        <v>-9.2040000000000006</v>
      </c>
      <c r="W40" s="235">
        <v>-8.66</v>
      </c>
      <c r="X40" s="235">
        <v>-7.7130000000000001</v>
      </c>
      <c r="Y40" s="235">
        <v>-7.8449999999999998</v>
      </c>
      <c r="Z40" s="235">
        <v>-18.251999999999999</v>
      </c>
      <c r="AA40" s="235">
        <v>-3.117</v>
      </c>
      <c r="AB40" s="235">
        <v>-7.3280000000000003</v>
      </c>
      <c r="AC40" s="235">
        <v>1.02</v>
      </c>
      <c r="AD40" s="235">
        <v>-14.303000000000001</v>
      </c>
      <c r="AE40" s="235">
        <v>-13.95496</v>
      </c>
      <c r="AF40" s="235">
        <v>-11.963200000000001</v>
      </c>
      <c r="AG40" s="235">
        <v>-5.2006099999999993</v>
      </c>
      <c r="AH40" s="235">
        <v>-1.8404100000000001</v>
      </c>
      <c r="AI40" s="252">
        <v>4.1879586768900001</v>
      </c>
      <c r="AJ40" s="252">
        <v>8.4784876017200013</v>
      </c>
      <c r="AK40" s="252">
        <v>14.496</v>
      </c>
      <c r="AL40" s="252">
        <v>17.045999999999999</v>
      </c>
      <c r="AM40" s="252">
        <v>28.591000000000001</v>
      </c>
      <c r="AN40" s="211"/>
      <c r="AO40" s="211"/>
      <c r="AP40" s="211"/>
      <c r="AQ40" s="211"/>
      <c r="AR40" s="211"/>
      <c r="AS40" s="211"/>
      <c r="AT40" s="211"/>
      <c r="AU40" s="211"/>
      <c r="AV40" s="211"/>
      <c r="AW40" s="211"/>
      <c r="AX40" s="211"/>
      <c r="AY40" s="211"/>
    </row>
    <row r="41" spans="1:51" ht="15" x14ac:dyDescent="0.25">
      <c r="A41" s="193">
        <f>YampaRiverInflow.TotalOutflow!A41</f>
        <v>44256</v>
      </c>
      <c r="B41" s="165"/>
      <c r="C41" s="165"/>
      <c r="D41" s="165">
        <v>-55.686999999999998</v>
      </c>
      <c r="E41" s="235">
        <v>31.146000000000001</v>
      </c>
      <c r="F41" s="235">
        <v>5.4130000000000003</v>
      </c>
      <c r="G41" s="235">
        <v>22.428000000000001</v>
      </c>
      <c r="H41" s="235">
        <v>-10.952999999999999</v>
      </c>
      <c r="I41" s="235">
        <v>-3.7189999999999999</v>
      </c>
      <c r="J41" s="235">
        <v>-8.3870000000000005</v>
      </c>
      <c r="K41" s="235">
        <v>14.401999999999999</v>
      </c>
      <c r="L41" s="235">
        <v>2.5150000000000001</v>
      </c>
      <c r="M41" s="235">
        <v>-1.482</v>
      </c>
      <c r="N41" s="235">
        <v>-85.617000000000004</v>
      </c>
      <c r="O41" s="235">
        <v>-18.977</v>
      </c>
      <c r="P41" s="235">
        <v>-3.0750000000000002</v>
      </c>
      <c r="Q41" s="235">
        <v>33.225999999999999</v>
      </c>
      <c r="R41" s="235">
        <v>11.038</v>
      </c>
      <c r="S41" s="235">
        <v>4.673</v>
      </c>
      <c r="T41" s="235">
        <v>4.1000000000000002E-2</v>
      </c>
      <c r="U41" s="235">
        <v>8.1969999999999992</v>
      </c>
      <c r="V41" s="235">
        <v>5.577</v>
      </c>
      <c r="W41" s="235">
        <v>-5.0199999999999996</v>
      </c>
      <c r="X41" s="235">
        <v>-3.68</v>
      </c>
      <c r="Y41" s="235">
        <v>-25.69</v>
      </c>
      <c r="Z41" s="235">
        <v>16.045999999999999</v>
      </c>
      <c r="AA41" s="235">
        <v>-10.304</v>
      </c>
      <c r="AB41" s="235">
        <v>-11.891999999999999</v>
      </c>
      <c r="AC41" s="235">
        <v>0.318</v>
      </c>
      <c r="AD41" s="235">
        <v>-9.7430000000000003</v>
      </c>
      <c r="AE41" s="235">
        <v>-12.145200000000001</v>
      </c>
      <c r="AF41" s="235">
        <v>-6.3741000000000003</v>
      </c>
      <c r="AG41" s="235">
        <v>-11.246979999999999</v>
      </c>
      <c r="AH41" s="235">
        <v>-5.8244099999999994</v>
      </c>
      <c r="AI41" s="252">
        <v>-14.067462812699999</v>
      </c>
      <c r="AJ41" s="252">
        <v>-0.28571900964999997</v>
      </c>
      <c r="AK41" s="252">
        <v>8.0129999999999999</v>
      </c>
      <c r="AL41" s="252">
        <v>6.1710000000000003</v>
      </c>
      <c r="AM41" s="252">
        <v>11.651999999999999</v>
      </c>
      <c r="AN41" s="211"/>
      <c r="AO41" s="211"/>
      <c r="AP41" s="211"/>
      <c r="AQ41" s="211"/>
      <c r="AR41" s="211"/>
      <c r="AS41" s="211"/>
      <c r="AT41" s="211"/>
      <c r="AU41" s="211"/>
      <c r="AV41" s="211"/>
      <c r="AW41" s="211"/>
      <c r="AX41" s="211"/>
      <c r="AY41" s="211"/>
    </row>
    <row r="42" spans="1:51" ht="15" x14ac:dyDescent="0.25">
      <c r="A42" s="193">
        <f>YampaRiverInflow.TotalOutflow!A42</f>
        <v>44287</v>
      </c>
      <c r="B42" s="165"/>
      <c r="C42" s="165"/>
      <c r="D42" s="165">
        <v>-21.774000000000001</v>
      </c>
      <c r="E42" s="235">
        <v>4.5250000000000004</v>
      </c>
      <c r="F42" s="235">
        <v>-15.333</v>
      </c>
      <c r="G42" s="235">
        <v>18.954000000000001</v>
      </c>
      <c r="H42" s="235">
        <v>-3.2869999999999999</v>
      </c>
      <c r="I42" s="235">
        <v>-15.096</v>
      </c>
      <c r="J42" s="235">
        <v>0.37</v>
      </c>
      <c r="K42" s="235">
        <v>14.292</v>
      </c>
      <c r="L42" s="235">
        <v>5.7640000000000002</v>
      </c>
      <c r="M42" s="235">
        <v>12.843999999999999</v>
      </c>
      <c r="N42" s="235">
        <v>-51.061999999999998</v>
      </c>
      <c r="O42" s="235">
        <v>-15.113</v>
      </c>
      <c r="P42" s="235">
        <v>-4.2430000000000003</v>
      </c>
      <c r="Q42" s="235">
        <v>-7.5759999999999996</v>
      </c>
      <c r="R42" s="235">
        <v>15.396000000000001</v>
      </c>
      <c r="S42" s="235">
        <v>39.173999999999999</v>
      </c>
      <c r="T42" s="235">
        <v>-0.41699999999999998</v>
      </c>
      <c r="U42" s="235">
        <v>-3.9380000000000002</v>
      </c>
      <c r="V42" s="235">
        <v>0.93100000000000005</v>
      </c>
      <c r="W42" s="235">
        <v>-11.872999999999999</v>
      </c>
      <c r="X42" s="235">
        <v>-13.384</v>
      </c>
      <c r="Y42" s="235">
        <v>-6.9089999999999998</v>
      </c>
      <c r="Z42" s="235">
        <v>4.298</v>
      </c>
      <c r="AA42" s="235">
        <v>-1.605</v>
      </c>
      <c r="AB42" s="235">
        <v>-3.3879999999999999</v>
      </c>
      <c r="AC42" s="235">
        <v>-8.2620000000000005</v>
      </c>
      <c r="AD42" s="235">
        <v>-14.076000000000001</v>
      </c>
      <c r="AE42" s="235">
        <v>-15.64438</v>
      </c>
      <c r="AF42" s="235">
        <v>-20.393439999999998</v>
      </c>
      <c r="AG42" s="235">
        <v>-12.259069999999999</v>
      </c>
      <c r="AH42" s="235">
        <v>-6.0398699999999996</v>
      </c>
      <c r="AI42" s="252">
        <v>14.1864628099</v>
      </c>
      <c r="AJ42" s="252">
        <v>-8.4453140515699996</v>
      </c>
      <c r="AK42" s="252">
        <v>13.148999999999999</v>
      </c>
      <c r="AL42" s="252">
        <v>7.52</v>
      </c>
      <c r="AM42" s="252">
        <v>-11.246</v>
      </c>
      <c r="AN42" s="211"/>
      <c r="AO42" s="211"/>
      <c r="AP42" s="211"/>
      <c r="AQ42" s="211"/>
      <c r="AR42" s="211"/>
      <c r="AS42" s="211"/>
      <c r="AT42" s="211"/>
      <c r="AU42" s="211"/>
      <c r="AV42" s="211"/>
      <c r="AW42" s="211"/>
      <c r="AX42" s="211"/>
      <c r="AY42" s="211"/>
    </row>
    <row r="43" spans="1:51" ht="15" x14ac:dyDescent="0.25">
      <c r="A43" s="193">
        <f>YampaRiverInflow.TotalOutflow!A43</f>
        <v>44317</v>
      </c>
      <c r="B43" s="165"/>
      <c r="C43" s="165"/>
      <c r="D43" s="165">
        <v>-21.372</v>
      </c>
      <c r="E43" s="235">
        <v>26.466999999999999</v>
      </c>
      <c r="F43" s="235">
        <v>-2.0129999999999999</v>
      </c>
      <c r="G43" s="235">
        <v>-11.66</v>
      </c>
      <c r="H43" s="235">
        <v>0.27800000000000002</v>
      </c>
      <c r="I43" s="235">
        <v>-5.2439999999999998</v>
      </c>
      <c r="J43" s="235">
        <v>-3.9220000000000002</v>
      </c>
      <c r="K43" s="235">
        <v>17</v>
      </c>
      <c r="L43" s="235">
        <v>7.5990000000000002</v>
      </c>
      <c r="M43" s="235">
        <v>4.7030000000000003</v>
      </c>
      <c r="N43" s="235">
        <v>-61.749000000000002</v>
      </c>
      <c r="O43" s="235">
        <v>-4.7960000000000003</v>
      </c>
      <c r="P43" s="235">
        <v>-13.974</v>
      </c>
      <c r="Q43" s="235">
        <v>-8.2089999999999996</v>
      </c>
      <c r="R43" s="235">
        <v>11.73</v>
      </c>
      <c r="S43" s="235">
        <v>21.998999999999999</v>
      </c>
      <c r="T43" s="235">
        <v>0.111</v>
      </c>
      <c r="U43" s="235">
        <v>-14.868</v>
      </c>
      <c r="V43" s="235">
        <v>-7.181</v>
      </c>
      <c r="W43" s="235">
        <v>-5.67</v>
      </c>
      <c r="X43" s="235">
        <v>-33.700000000000003</v>
      </c>
      <c r="Y43" s="235">
        <v>-4.7220000000000004</v>
      </c>
      <c r="Z43" s="235">
        <v>-17.382000000000001</v>
      </c>
      <c r="AA43" s="235">
        <v>-33.279000000000003</v>
      </c>
      <c r="AB43" s="235">
        <v>-5.4210000000000003</v>
      </c>
      <c r="AC43" s="235">
        <v>-5.2460000000000004</v>
      </c>
      <c r="AD43" s="235">
        <v>3.149</v>
      </c>
      <c r="AE43" s="235">
        <v>-9.5569299999999995</v>
      </c>
      <c r="AF43" s="235">
        <v>4.5381899999999993</v>
      </c>
      <c r="AG43" s="235">
        <v>2.7454499999999999</v>
      </c>
      <c r="AH43" s="235">
        <v>4.5651899999999994</v>
      </c>
      <c r="AI43" s="252">
        <v>0.109545453554</v>
      </c>
      <c r="AJ43" s="252">
        <v>8.5840991759299996</v>
      </c>
      <c r="AK43" s="252">
        <v>15.768000000000001</v>
      </c>
      <c r="AL43" s="252">
        <v>12.454000000000001</v>
      </c>
      <c r="AM43" s="252">
        <v>4.819</v>
      </c>
      <c r="AN43" s="211"/>
      <c r="AO43" s="211"/>
      <c r="AP43" s="211"/>
      <c r="AQ43" s="211"/>
      <c r="AR43" s="211"/>
      <c r="AS43" s="211"/>
      <c r="AT43" s="211"/>
      <c r="AU43" s="211"/>
      <c r="AV43" s="211"/>
      <c r="AW43" s="211"/>
      <c r="AX43" s="211"/>
      <c r="AY43" s="211"/>
    </row>
    <row r="44" spans="1:51" ht="15" x14ac:dyDescent="0.25">
      <c r="A44" s="193">
        <f>YampaRiverInflow.TotalOutflow!A44</f>
        <v>44348</v>
      </c>
      <c r="B44" s="165"/>
      <c r="C44" s="165"/>
      <c r="D44" s="165">
        <v>-49.893000000000001</v>
      </c>
      <c r="E44" s="235">
        <v>29.183</v>
      </c>
      <c r="F44" s="235">
        <v>-2.262</v>
      </c>
      <c r="G44" s="235">
        <v>-2.2789999999999999</v>
      </c>
      <c r="H44" s="235">
        <v>1.631</v>
      </c>
      <c r="I44" s="235">
        <v>-6.1520000000000001</v>
      </c>
      <c r="J44" s="235">
        <v>-8.4760000000000009</v>
      </c>
      <c r="K44" s="235">
        <v>24.515999999999998</v>
      </c>
      <c r="L44" s="235">
        <v>4.5979999999999999</v>
      </c>
      <c r="M44" s="235">
        <v>13.497999999999999</v>
      </c>
      <c r="N44" s="235">
        <v>-26.187000000000001</v>
      </c>
      <c r="O44" s="235">
        <v>-3.3490000000000002</v>
      </c>
      <c r="P44" s="235">
        <v>4.0839999999999996</v>
      </c>
      <c r="Q44" s="235">
        <v>-11.676</v>
      </c>
      <c r="R44" s="235">
        <v>-4.1000000000000002E-2</v>
      </c>
      <c r="S44" s="235">
        <v>5.609</v>
      </c>
      <c r="T44" s="235">
        <v>-3.698</v>
      </c>
      <c r="U44" s="235">
        <v>-11.834</v>
      </c>
      <c r="V44" s="235">
        <v>-9.2289999999999992</v>
      </c>
      <c r="W44" s="235">
        <v>-8.5180000000000007</v>
      </c>
      <c r="X44" s="235">
        <v>-26.905999999999999</v>
      </c>
      <c r="Y44" s="235">
        <v>-30.081</v>
      </c>
      <c r="Z44" s="235">
        <v>1.8560000000000001</v>
      </c>
      <c r="AA44" s="235">
        <v>-14.717000000000001</v>
      </c>
      <c r="AB44" s="235">
        <v>-14.012</v>
      </c>
      <c r="AC44" s="235">
        <v>-1.52</v>
      </c>
      <c r="AD44" s="235">
        <v>-16.565999999999999</v>
      </c>
      <c r="AE44" s="235">
        <v>-17.778869999999998</v>
      </c>
      <c r="AF44" s="235">
        <v>-8.3348700000000004</v>
      </c>
      <c r="AG44" s="235">
        <v>-5.4185299999999996</v>
      </c>
      <c r="AH44" s="235">
        <v>-7.2006999999999994</v>
      </c>
      <c r="AI44" s="252">
        <v>-0.73851239867699991</v>
      </c>
      <c r="AJ44" s="252">
        <v>3.31216528727</v>
      </c>
      <c r="AK44" s="252">
        <v>10.185</v>
      </c>
      <c r="AL44" s="252">
        <v>8.9730000000000008</v>
      </c>
      <c r="AM44" s="252">
        <v>-56.872</v>
      </c>
      <c r="AN44" s="211"/>
      <c r="AO44" s="211"/>
      <c r="AP44" s="211"/>
      <c r="AQ44" s="211"/>
      <c r="AR44" s="211"/>
      <c r="AS44" s="211"/>
      <c r="AT44" s="211"/>
      <c r="AU44" s="211"/>
      <c r="AV44" s="211"/>
      <c r="AW44" s="211"/>
      <c r="AX44" s="211"/>
      <c r="AY44" s="211"/>
    </row>
    <row r="45" spans="1:51" ht="15" x14ac:dyDescent="0.25">
      <c r="A45" s="193">
        <f>YampaRiverInflow.TotalOutflow!A45</f>
        <v>44378</v>
      </c>
      <c r="B45" s="165"/>
      <c r="C45" s="165"/>
      <c r="D45" s="165">
        <v>-18.478000000000002</v>
      </c>
      <c r="E45" s="235">
        <v>-11.765000000000001</v>
      </c>
      <c r="F45" s="235">
        <v>-10.845000000000001</v>
      </c>
      <c r="G45" s="235">
        <v>-4.5999999999999999E-2</v>
      </c>
      <c r="H45" s="235">
        <v>-5.7720000000000002</v>
      </c>
      <c r="I45" s="235">
        <v>-9.9499999999999993</v>
      </c>
      <c r="J45" s="235">
        <v>-11.750999999999999</v>
      </c>
      <c r="K45" s="235">
        <v>20.866</v>
      </c>
      <c r="L45" s="235">
        <v>1.85</v>
      </c>
      <c r="M45" s="235">
        <v>3.0960000000000001</v>
      </c>
      <c r="N45" s="235">
        <v>-10.608000000000001</v>
      </c>
      <c r="O45" s="235">
        <v>-7.6440000000000001</v>
      </c>
      <c r="P45" s="235">
        <v>8.1270000000000007</v>
      </c>
      <c r="Q45" s="235">
        <v>-11.493</v>
      </c>
      <c r="R45" s="235">
        <v>10.728</v>
      </c>
      <c r="S45" s="235">
        <v>8.7200000000000006</v>
      </c>
      <c r="T45" s="235">
        <v>-1.2669999999999999</v>
      </c>
      <c r="U45" s="235">
        <v>-11.347</v>
      </c>
      <c r="V45" s="235">
        <v>-18.335999999999999</v>
      </c>
      <c r="W45" s="235">
        <v>-2.9430000000000001</v>
      </c>
      <c r="X45" s="235">
        <v>-31.49</v>
      </c>
      <c r="Y45" s="235">
        <v>-20.471</v>
      </c>
      <c r="Z45" s="235">
        <v>-11.896000000000001</v>
      </c>
      <c r="AA45" s="235">
        <v>-5.8959999999999999</v>
      </c>
      <c r="AB45" s="235">
        <v>-9.4190000000000005</v>
      </c>
      <c r="AC45" s="235">
        <v>-9.65</v>
      </c>
      <c r="AD45" s="235">
        <v>-13.497</v>
      </c>
      <c r="AE45" s="235">
        <v>-20.782049999999998</v>
      </c>
      <c r="AF45" s="235">
        <v>-5.3935699999999995</v>
      </c>
      <c r="AG45" s="235">
        <v>-16.034389999999998</v>
      </c>
      <c r="AH45" s="235">
        <v>-7.2505600000000001</v>
      </c>
      <c r="AI45" s="252">
        <v>-12.2247933908</v>
      </c>
      <c r="AJ45" s="252">
        <v>-1.1186446296900001</v>
      </c>
      <c r="AK45" s="252">
        <v>9.4459999999999997</v>
      </c>
      <c r="AL45" s="252">
        <v>7.9630000000000001</v>
      </c>
      <c r="AM45" s="252">
        <v>79.977000000000004</v>
      </c>
      <c r="AN45" s="211"/>
      <c r="AO45" s="211"/>
      <c r="AP45" s="211"/>
      <c r="AQ45" s="211"/>
      <c r="AR45" s="211"/>
      <c r="AS45" s="211"/>
      <c r="AT45" s="211"/>
      <c r="AU45" s="211"/>
      <c r="AV45" s="211"/>
      <c r="AW45" s="211"/>
      <c r="AX45" s="211"/>
      <c r="AY45" s="211"/>
    </row>
    <row r="46" spans="1:51" ht="15" x14ac:dyDescent="0.25">
      <c r="A46" s="193">
        <f>YampaRiverInflow.TotalOutflow!A46</f>
        <v>44409</v>
      </c>
      <c r="B46" s="165"/>
      <c r="C46" s="165"/>
      <c r="D46" s="165">
        <v>-17.975999999999999</v>
      </c>
      <c r="E46" s="235">
        <v>-4.8890000000000002</v>
      </c>
      <c r="F46" s="235">
        <v>-3.1019999999999999</v>
      </c>
      <c r="G46" s="235">
        <v>12.827999999999999</v>
      </c>
      <c r="H46" s="235">
        <v>-4.125</v>
      </c>
      <c r="I46" s="235">
        <v>-0.66400000000000003</v>
      </c>
      <c r="J46" s="235">
        <v>-1.9179999999999999</v>
      </c>
      <c r="K46" s="235">
        <v>27.553999999999998</v>
      </c>
      <c r="L46" s="235">
        <v>4.3259999999999996</v>
      </c>
      <c r="M46" s="235">
        <v>3.7869999999999999</v>
      </c>
      <c r="N46" s="235">
        <v>-3.95</v>
      </c>
      <c r="O46" s="235">
        <v>-0.94599999999999995</v>
      </c>
      <c r="P46" s="235">
        <v>2.1970000000000001</v>
      </c>
      <c r="Q46" s="235">
        <v>-4.3259999999999996</v>
      </c>
      <c r="R46" s="235">
        <v>-10.675000000000001</v>
      </c>
      <c r="S46" s="235">
        <v>1.804</v>
      </c>
      <c r="T46" s="235">
        <v>4.2789999999999999</v>
      </c>
      <c r="U46" s="235">
        <v>-12.226000000000001</v>
      </c>
      <c r="V46" s="235">
        <v>-3.8130000000000002</v>
      </c>
      <c r="W46" s="235">
        <v>-0.78500000000000003</v>
      </c>
      <c r="X46" s="235">
        <v>-7.6040000000000001</v>
      </c>
      <c r="Y46" s="235">
        <v>-5.4119999999999999</v>
      </c>
      <c r="Z46" s="235">
        <v>-13.86</v>
      </c>
      <c r="AA46" s="235">
        <v>-14.737</v>
      </c>
      <c r="AB46" s="235">
        <v>-6.2569999999999997</v>
      </c>
      <c r="AC46" s="235">
        <v>-22.553999999999998</v>
      </c>
      <c r="AD46" s="235">
        <v>-2.4489999999999998</v>
      </c>
      <c r="AE46" s="235">
        <v>-15.135450000000001</v>
      </c>
      <c r="AF46" s="235">
        <v>2.9768400000000002</v>
      </c>
      <c r="AG46" s="235">
        <v>5.9177799999999996</v>
      </c>
      <c r="AH46" s="235">
        <v>3.3304999999999998</v>
      </c>
      <c r="AI46" s="252">
        <v>10.5769677696</v>
      </c>
      <c r="AJ46" s="252">
        <v>-6.3205289276000007</v>
      </c>
      <c r="AK46" s="252">
        <v>5.1120000000000001</v>
      </c>
      <c r="AL46" s="252">
        <v>10.664999999999999</v>
      </c>
      <c r="AM46" s="252">
        <v>5.9720000000000004</v>
      </c>
      <c r="AN46" s="211"/>
      <c r="AO46" s="211"/>
      <c r="AP46" s="211"/>
      <c r="AQ46" s="211"/>
      <c r="AR46" s="211"/>
      <c r="AS46" s="211"/>
      <c r="AT46" s="211"/>
      <c r="AU46" s="211"/>
      <c r="AV46" s="211"/>
      <c r="AW46" s="211"/>
      <c r="AX46" s="211"/>
      <c r="AY46" s="211"/>
    </row>
    <row r="47" spans="1:51" ht="15" x14ac:dyDescent="0.25">
      <c r="A47" s="193">
        <f>YampaRiverInflow.TotalOutflow!A47</f>
        <v>44440</v>
      </c>
      <c r="B47" s="165"/>
      <c r="C47" s="165"/>
      <c r="D47" s="165">
        <v>-27.149000000000001</v>
      </c>
      <c r="E47" s="235">
        <v>-9.8369999999999997</v>
      </c>
      <c r="F47" s="235">
        <v>10.523999999999999</v>
      </c>
      <c r="G47" s="235">
        <v>-8.4480000000000004</v>
      </c>
      <c r="H47" s="235">
        <v>-5.992</v>
      </c>
      <c r="I47" s="235">
        <v>7.3310000000000004</v>
      </c>
      <c r="J47" s="235">
        <v>-4.6890000000000001</v>
      </c>
      <c r="K47" s="235">
        <v>14.712999999999999</v>
      </c>
      <c r="L47" s="235">
        <v>2.484</v>
      </c>
      <c r="M47" s="235">
        <v>5.2409999999999997</v>
      </c>
      <c r="N47" s="235">
        <v>-12.904</v>
      </c>
      <c r="O47" s="235">
        <v>8.5779999999999994</v>
      </c>
      <c r="P47" s="235">
        <v>15.861000000000001</v>
      </c>
      <c r="Q47" s="235">
        <v>4.218</v>
      </c>
      <c r="R47" s="235">
        <v>2.15</v>
      </c>
      <c r="S47" s="235">
        <v>-6.8959999999999999</v>
      </c>
      <c r="T47" s="235">
        <v>-12.975</v>
      </c>
      <c r="U47" s="235">
        <v>-7.1189999999999998</v>
      </c>
      <c r="V47" s="235">
        <v>-2.2879999999999998</v>
      </c>
      <c r="W47" s="235">
        <v>-15.519</v>
      </c>
      <c r="X47" s="235">
        <v>-21.178000000000001</v>
      </c>
      <c r="Y47" s="235">
        <v>-6.0739999999999998</v>
      </c>
      <c r="Z47" s="235">
        <v>-3.6960000000000002</v>
      </c>
      <c r="AA47" s="235">
        <v>0.23</v>
      </c>
      <c r="AB47" s="235">
        <v>-2.0470000000000002</v>
      </c>
      <c r="AC47" s="235">
        <v>-1.55</v>
      </c>
      <c r="AD47" s="235">
        <v>8.7729999999999997</v>
      </c>
      <c r="AE47" s="235">
        <v>-8.4957199999999986</v>
      </c>
      <c r="AF47" s="235">
        <v>10.460270000000001</v>
      </c>
      <c r="AG47" s="235">
        <v>-5.7617600000000007</v>
      </c>
      <c r="AH47" s="235">
        <v>-2.9507099999999999</v>
      </c>
      <c r="AI47" s="252">
        <v>5.5732644647899994</v>
      </c>
      <c r="AJ47" s="252">
        <v>7.3737107418200001</v>
      </c>
      <c r="AK47" s="252">
        <v>12.664999999999999</v>
      </c>
      <c r="AL47" s="252">
        <v>7.843</v>
      </c>
      <c r="AM47" s="252">
        <v>21.111000000000001</v>
      </c>
      <c r="AN47" s="211"/>
      <c r="AO47" s="211"/>
      <c r="AP47" s="211"/>
      <c r="AQ47" s="211"/>
      <c r="AR47" s="211"/>
      <c r="AS47" s="211"/>
      <c r="AT47" s="211"/>
      <c r="AU47" s="211"/>
      <c r="AV47" s="211"/>
      <c r="AW47" s="211"/>
      <c r="AX47" s="211"/>
      <c r="AY47" s="211"/>
    </row>
    <row r="48" spans="1:51" ht="15" x14ac:dyDescent="0.25">
      <c r="A48" s="193">
        <f>YampaRiverInflow.TotalOutflow!A48</f>
        <v>44470</v>
      </c>
      <c r="B48" s="165"/>
      <c r="C48" s="165"/>
      <c r="D48" s="165">
        <v>3.67</v>
      </c>
      <c r="E48" s="235">
        <v>-6.1580000000000004</v>
      </c>
      <c r="F48" s="235">
        <v>3.9750000000000001</v>
      </c>
      <c r="G48" s="235">
        <v>-1.39</v>
      </c>
      <c r="H48" s="235">
        <v>1.2050000000000001</v>
      </c>
      <c r="I48" s="235">
        <v>5.649</v>
      </c>
      <c r="J48" s="235">
        <v>-0.52300000000000002</v>
      </c>
      <c r="K48" s="235">
        <v>14.474</v>
      </c>
      <c r="L48" s="235">
        <v>4.5730000000000004</v>
      </c>
      <c r="M48" s="235">
        <v>16.068000000000001</v>
      </c>
      <c r="N48" s="235">
        <v>-0.16700000000000001</v>
      </c>
      <c r="O48" s="235">
        <v>3.9340000000000002</v>
      </c>
      <c r="P48" s="235">
        <v>-8.1950000000000003</v>
      </c>
      <c r="Q48" s="235">
        <v>1.153</v>
      </c>
      <c r="R48" s="235">
        <v>4.8550000000000004</v>
      </c>
      <c r="S48" s="235">
        <v>-2.7719999999999998</v>
      </c>
      <c r="T48" s="235">
        <v>10.111000000000001</v>
      </c>
      <c r="U48" s="235">
        <v>-7.88</v>
      </c>
      <c r="V48" s="235">
        <v>4.2610000000000001</v>
      </c>
      <c r="W48" s="235">
        <v>-9.0299999999999994</v>
      </c>
      <c r="X48" s="235">
        <v>-19.219000000000001</v>
      </c>
      <c r="Y48" s="235">
        <v>-22.152000000000001</v>
      </c>
      <c r="Z48" s="235">
        <v>1.0089999999999999</v>
      </c>
      <c r="AA48" s="235">
        <v>-7.5469999999999997</v>
      </c>
      <c r="AB48" s="235">
        <v>3.0539999999999998</v>
      </c>
      <c r="AC48" s="235">
        <v>-0.55300000000000005</v>
      </c>
      <c r="AD48" s="235">
        <v>-10.613</v>
      </c>
      <c r="AE48" s="235">
        <v>-11.085850000000001</v>
      </c>
      <c r="AF48" s="235">
        <v>5.77902</v>
      </c>
      <c r="AG48" s="235">
        <v>-2.5799099999999999</v>
      </c>
      <c r="AH48" s="235">
        <v>11.36007</v>
      </c>
      <c r="AI48" s="252">
        <v>13.2843884321</v>
      </c>
      <c r="AJ48" s="252">
        <v>-7.7399921552699995</v>
      </c>
      <c r="AK48" s="252">
        <v>14.252000000000001</v>
      </c>
      <c r="AL48" s="252">
        <v>9.3710000000000004</v>
      </c>
      <c r="AM48" s="252">
        <v>15.488</v>
      </c>
      <c r="AN48" s="211"/>
      <c r="AO48" s="211"/>
      <c r="AP48" s="211"/>
      <c r="AQ48" s="211"/>
      <c r="AR48" s="211"/>
      <c r="AS48" s="211"/>
      <c r="AT48" s="211"/>
      <c r="AU48" s="211"/>
      <c r="AV48" s="211"/>
      <c r="AW48" s="211"/>
      <c r="AX48" s="211"/>
      <c r="AY48" s="211"/>
    </row>
    <row r="49" spans="1:1005" ht="15" x14ac:dyDescent="0.25">
      <c r="A49" s="193">
        <f>YampaRiverInflow.TotalOutflow!A49</f>
        <v>44501</v>
      </c>
      <c r="B49" s="165"/>
      <c r="C49" s="165"/>
      <c r="D49" s="165">
        <v>7.18</v>
      </c>
      <c r="E49" s="235">
        <v>-13.926</v>
      </c>
      <c r="F49" s="235">
        <v>-7.468</v>
      </c>
      <c r="G49" s="235">
        <v>-28.899000000000001</v>
      </c>
      <c r="H49" s="235">
        <v>2.085</v>
      </c>
      <c r="I49" s="235">
        <v>8.407</v>
      </c>
      <c r="J49" s="235">
        <v>-0.58899999999999997</v>
      </c>
      <c r="K49" s="235">
        <v>22.443999999999999</v>
      </c>
      <c r="L49" s="235">
        <v>6.7830000000000004</v>
      </c>
      <c r="M49" s="235">
        <v>12.221</v>
      </c>
      <c r="N49" s="235">
        <v>-13.337999999999999</v>
      </c>
      <c r="O49" s="235">
        <v>4.8029999999999999</v>
      </c>
      <c r="P49" s="235">
        <v>7.5140000000000002</v>
      </c>
      <c r="Q49" s="235">
        <v>2.7349999999999999</v>
      </c>
      <c r="R49" s="235">
        <v>6.601</v>
      </c>
      <c r="S49" s="235">
        <v>0.97699999999999998</v>
      </c>
      <c r="T49" s="235">
        <v>8.3629999999999995</v>
      </c>
      <c r="U49" s="235">
        <v>1.911</v>
      </c>
      <c r="V49" s="235">
        <v>-3.2410000000000001</v>
      </c>
      <c r="W49" s="235">
        <v>2.9350000000000001</v>
      </c>
      <c r="X49" s="235">
        <v>-7.6369999999999996</v>
      </c>
      <c r="Y49" s="235">
        <v>3.4329999999999998</v>
      </c>
      <c r="Z49" s="235">
        <v>5.0679999999999996</v>
      </c>
      <c r="AA49" s="235">
        <v>-2.4470000000000001</v>
      </c>
      <c r="AB49" s="235">
        <v>9.4309999999999992</v>
      </c>
      <c r="AC49" s="235">
        <v>-7.2889999999999997</v>
      </c>
      <c r="AD49" s="235">
        <v>-3.6389999999999998</v>
      </c>
      <c r="AE49" s="235">
        <v>0.89403999999999995</v>
      </c>
      <c r="AF49" s="235">
        <v>10.06827</v>
      </c>
      <c r="AG49" s="235">
        <v>6.3182299999999998</v>
      </c>
      <c r="AH49" s="235">
        <v>14.429110000000001</v>
      </c>
      <c r="AI49" s="252">
        <v>13.142818181799999</v>
      </c>
      <c r="AJ49" s="252">
        <v>-3.7337908998399998</v>
      </c>
      <c r="AK49" s="252">
        <v>10.364000000000001</v>
      </c>
      <c r="AL49" s="252">
        <v>11.958</v>
      </c>
      <c r="AM49" s="252">
        <v>26.683</v>
      </c>
      <c r="AN49" s="211"/>
      <c r="AO49" s="211"/>
      <c r="AP49" s="211"/>
      <c r="AQ49" s="211"/>
      <c r="AR49" s="211"/>
      <c r="AS49" s="211"/>
      <c r="AT49" s="211"/>
      <c r="AU49" s="211"/>
      <c r="AV49" s="211"/>
      <c r="AW49" s="211"/>
      <c r="AX49" s="211"/>
      <c r="AY49" s="211"/>
    </row>
    <row r="50" spans="1:1005" ht="15" x14ac:dyDescent="0.25">
      <c r="A50" s="193">
        <f>YampaRiverInflow.TotalOutflow!A50</f>
        <v>44531</v>
      </c>
      <c r="B50" s="165"/>
      <c r="C50" s="165"/>
      <c r="D50" s="165">
        <v>6.94</v>
      </c>
      <c r="E50" s="235">
        <v>-3.339</v>
      </c>
      <c r="F50" s="235">
        <v>-11.507999999999999</v>
      </c>
      <c r="G50" s="235">
        <v>-10.381</v>
      </c>
      <c r="H50" s="235">
        <v>5.13</v>
      </c>
      <c r="I50" s="235">
        <v>6.2859999999999996</v>
      </c>
      <c r="J50" s="235">
        <v>3.5110000000000001</v>
      </c>
      <c r="K50" s="235">
        <v>17.72</v>
      </c>
      <c r="L50" s="235">
        <v>8.3699999999999992</v>
      </c>
      <c r="M50" s="235">
        <v>26.24</v>
      </c>
      <c r="N50" s="235">
        <v>9.7059999999999995</v>
      </c>
      <c r="O50" s="235">
        <v>15.848000000000001</v>
      </c>
      <c r="P50" s="235">
        <v>94.941000000000003</v>
      </c>
      <c r="Q50" s="235">
        <v>-1.6679999999999999</v>
      </c>
      <c r="R50" s="235">
        <v>27.11</v>
      </c>
      <c r="S50" s="235">
        <v>15.473000000000001</v>
      </c>
      <c r="T50" s="235">
        <v>23.396999999999998</v>
      </c>
      <c r="U50" s="235">
        <v>-21.466999999999999</v>
      </c>
      <c r="V50" s="235">
        <v>-1.9690000000000001</v>
      </c>
      <c r="W50" s="235">
        <v>6.1689999999999996</v>
      </c>
      <c r="X50" s="235">
        <v>-8.734</v>
      </c>
      <c r="Y50" s="235">
        <v>2.1890000000000001</v>
      </c>
      <c r="Z50" s="235">
        <v>6.22</v>
      </c>
      <c r="AA50" s="235">
        <v>-1.919</v>
      </c>
      <c r="AB50" s="235">
        <v>-0.40100000000000002</v>
      </c>
      <c r="AC50" s="235">
        <v>-10.759</v>
      </c>
      <c r="AD50" s="235">
        <v>-7.3310000000000004</v>
      </c>
      <c r="AE50" s="235">
        <v>7.5781999999999998</v>
      </c>
      <c r="AF50" s="235">
        <v>10.29767</v>
      </c>
      <c r="AG50" s="235">
        <v>-5.8699700000000004</v>
      </c>
      <c r="AH50" s="235">
        <v>24.633080000000003</v>
      </c>
      <c r="AI50" s="252">
        <v>23.363190082799999</v>
      </c>
      <c r="AJ50" s="252">
        <v>-4.4305979113900005</v>
      </c>
      <c r="AK50" s="252">
        <v>17.004000000000001</v>
      </c>
      <c r="AL50" s="252">
        <v>9.5869999999999997</v>
      </c>
      <c r="AM50" s="252">
        <v>0.30399999999999999</v>
      </c>
      <c r="AN50" s="211"/>
      <c r="AO50" s="211"/>
      <c r="AP50" s="211"/>
      <c r="AQ50" s="211"/>
      <c r="AR50" s="211"/>
      <c r="AS50" s="211"/>
      <c r="AT50" s="211"/>
      <c r="AU50" s="211"/>
      <c r="AV50" s="211"/>
      <c r="AW50" s="211"/>
      <c r="AX50" s="211"/>
      <c r="AY50" s="211"/>
    </row>
    <row r="51" spans="1:1005" ht="15" x14ac:dyDescent="0.25">
      <c r="A51" s="193">
        <f>YampaRiverInflow.TotalOutflow!A51</f>
        <v>44562</v>
      </c>
      <c r="B51" s="165"/>
      <c r="C51" s="165"/>
      <c r="D51" s="165">
        <v>-13.141999999999999</v>
      </c>
      <c r="E51" s="235">
        <v>5.38</v>
      </c>
      <c r="F51" s="235">
        <v>6.5129999999999999</v>
      </c>
      <c r="G51" s="235">
        <v>-4.4320000000000004</v>
      </c>
      <c r="H51" s="235">
        <v>5.085</v>
      </c>
      <c r="I51" s="235">
        <v>4.3979999999999997</v>
      </c>
      <c r="J51" s="235">
        <v>1.542</v>
      </c>
      <c r="K51" s="235">
        <v>7.4649999999999999</v>
      </c>
      <c r="L51" s="235">
        <v>6.9909999999999997</v>
      </c>
      <c r="M51" s="235">
        <v>-30.036999999999999</v>
      </c>
      <c r="N51" s="235">
        <v>0.34799999999999998</v>
      </c>
      <c r="O51" s="235">
        <v>8.1069999999999993</v>
      </c>
      <c r="P51" s="235">
        <v>-4.0170000000000003</v>
      </c>
      <c r="Q51" s="235">
        <v>-0.42499999999999999</v>
      </c>
      <c r="R51" s="235">
        <v>-9.2249999999999996</v>
      </c>
      <c r="S51" s="235">
        <v>16.908000000000001</v>
      </c>
      <c r="T51" s="235">
        <v>1.482</v>
      </c>
      <c r="U51" s="235">
        <v>-11.156000000000001</v>
      </c>
      <c r="V51" s="235">
        <v>-10.212999999999999</v>
      </c>
      <c r="W51" s="235">
        <v>-20.742999999999999</v>
      </c>
      <c r="X51" s="235">
        <v>-9.2750000000000004</v>
      </c>
      <c r="Y51" s="235">
        <v>-13.997999999999999</v>
      </c>
      <c r="Z51" s="235">
        <v>-0.47799999999999998</v>
      </c>
      <c r="AA51" s="235">
        <v>-2.403</v>
      </c>
      <c r="AB51" s="235">
        <v>3.4119999999999999</v>
      </c>
      <c r="AC51" s="235">
        <v>-10.265000000000001</v>
      </c>
      <c r="AD51" s="235">
        <v>17.93282</v>
      </c>
      <c r="AE51" s="235">
        <v>-2.55436</v>
      </c>
      <c r="AF51" s="235">
        <v>-2.7433800000000002</v>
      </c>
      <c r="AG51" s="235">
        <v>-21.323439999999998</v>
      </c>
      <c r="AH51" s="235">
        <v>2.6227190070699997</v>
      </c>
      <c r="AI51" s="252">
        <v>1.4601900836399999</v>
      </c>
      <c r="AJ51" s="252">
        <v>18.143000000000001</v>
      </c>
      <c r="AK51" s="252">
        <v>20.103999999999999</v>
      </c>
      <c r="AL51" s="252">
        <v>1.06</v>
      </c>
      <c r="AM51" s="252">
        <v>-6.7050000000000001</v>
      </c>
      <c r="AN51" s="211"/>
      <c r="AO51" s="211"/>
      <c r="AP51" s="211"/>
      <c r="AQ51" s="211"/>
      <c r="AR51" s="211"/>
      <c r="AS51" s="211"/>
      <c r="AT51" s="211"/>
      <c r="AU51" s="211"/>
      <c r="AV51" s="211"/>
      <c r="AW51" s="211"/>
      <c r="AX51" s="211"/>
      <c r="AY51" s="211"/>
    </row>
    <row r="52" spans="1:1005" ht="15" x14ac:dyDescent="0.25">
      <c r="A52" s="193">
        <f>YampaRiverInflow.TotalOutflow!A52</f>
        <v>44593</v>
      </c>
      <c r="B52" s="165"/>
      <c r="C52" s="165"/>
      <c r="D52" s="165">
        <v>-33.884</v>
      </c>
      <c r="E52" s="235">
        <v>22.41</v>
      </c>
      <c r="F52" s="235">
        <v>32.200000000000003</v>
      </c>
      <c r="G52" s="235">
        <v>-3.0870000000000002</v>
      </c>
      <c r="H52" s="235">
        <v>5.883</v>
      </c>
      <c r="I52" s="235">
        <v>-0.33700000000000002</v>
      </c>
      <c r="J52" s="235">
        <v>5.5730000000000004</v>
      </c>
      <c r="K52" s="235">
        <v>9.9540000000000006</v>
      </c>
      <c r="L52" s="235">
        <v>4.1059999999999999</v>
      </c>
      <c r="M52" s="235">
        <v>-45.491</v>
      </c>
      <c r="N52" s="235">
        <v>-8.9390000000000001</v>
      </c>
      <c r="O52" s="235">
        <v>14.935</v>
      </c>
      <c r="P52" s="235">
        <v>-2.7170000000000001</v>
      </c>
      <c r="Q52" s="235">
        <v>1.121</v>
      </c>
      <c r="R52" s="235">
        <v>-12.965</v>
      </c>
      <c r="S52" s="235">
        <v>0.91800000000000004</v>
      </c>
      <c r="T52" s="235">
        <v>1.9139999999999999</v>
      </c>
      <c r="U52" s="235">
        <v>-9.2040000000000006</v>
      </c>
      <c r="V52" s="235">
        <v>-8.66</v>
      </c>
      <c r="W52" s="235">
        <v>-7.7130000000000001</v>
      </c>
      <c r="X52" s="235">
        <v>-7.8449999999999998</v>
      </c>
      <c r="Y52" s="235">
        <v>-18.251999999999999</v>
      </c>
      <c r="Z52" s="235">
        <v>-3.117</v>
      </c>
      <c r="AA52" s="235">
        <v>-7.3280000000000003</v>
      </c>
      <c r="AB52" s="235">
        <v>1.02</v>
      </c>
      <c r="AC52" s="235">
        <v>-14.303000000000001</v>
      </c>
      <c r="AD52" s="235">
        <v>-13.95496</v>
      </c>
      <c r="AE52" s="235">
        <v>-11.963200000000001</v>
      </c>
      <c r="AF52" s="235">
        <v>-5.2006099999999993</v>
      </c>
      <c r="AG52" s="235">
        <v>-1.8404100000000001</v>
      </c>
      <c r="AH52" s="235">
        <v>4.1879586768900001</v>
      </c>
      <c r="AI52" s="252">
        <v>8.4784876017200013</v>
      </c>
      <c r="AJ52" s="252">
        <v>14.496</v>
      </c>
      <c r="AK52" s="252">
        <v>17.045999999999999</v>
      </c>
      <c r="AL52" s="252">
        <v>28.591000000000001</v>
      </c>
      <c r="AM52" s="252">
        <v>33.414000000000001</v>
      </c>
      <c r="AN52" s="211"/>
      <c r="AO52" s="211"/>
      <c r="AP52" s="211"/>
      <c r="AQ52" s="211"/>
      <c r="AR52" s="211"/>
      <c r="AS52" s="211"/>
      <c r="AT52" s="211"/>
      <c r="AU52" s="211"/>
      <c r="AV52" s="211"/>
      <c r="AW52" s="211"/>
      <c r="AX52" s="211"/>
      <c r="AY52" s="211"/>
    </row>
    <row r="53" spans="1:1005" ht="15" x14ac:dyDescent="0.25">
      <c r="A53" s="193">
        <f>YampaRiverInflow.TotalOutflow!A53</f>
        <v>44621</v>
      </c>
      <c r="B53" s="165"/>
      <c r="C53" s="165"/>
      <c r="D53" s="165">
        <v>-55.686999999999998</v>
      </c>
      <c r="E53" s="235">
        <v>5.4130000000000003</v>
      </c>
      <c r="F53" s="235">
        <v>22.428000000000001</v>
      </c>
      <c r="G53" s="235">
        <v>-10.952999999999999</v>
      </c>
      <c r="H53" s="235">
        <v>-3.7189999999999999</v>
      </c>
      <c r="I53" s="235">
        <v>-8.3870000000000005</v>
      </c>
      <c r="J53" s="235">
        <v>14.401999999999999</v>
      </c>
      <c r="K53" s="235">
        <v>2.5150000000000001</v>
      </c>
      <c r="L53" s="235">
        <v>-1.482</v>
      </c>
      <c r="M53" s="235">
        <v>-85.617000000000004</v>
      </c>
      <c r="N53" s="235">
        <v>-18.977</v>
      </c>
      <c r="O53" s="235">
        <v>-3.0750000000000002</v>
      </c>
      <c r="P53" s="235">
        <v>33.225999999999999</v>
      </c>
      <c r="Q53" s="235">
        <v>11.038</v>
      </c>
      <c r="R53" s="235">
        <v>4.673</v>
      </c>
      <c r="S53" s="235">
        <v>4.1000000000000002E-2</v>
      </c>
      <c r="T53" s="235">
        <v>8.1969999999999992</v>
      </c>
      <c r="U53" s="235">
        <v>5.577</v>
      </c>
      <c r="V53" s="235">
        <v>-5.0199999999999996</v>
      </c>
      <c r="W53" s="235">
        <v>-3.68</v>
      </c>
      <c r="X53" s="235">
        <v>-25.69</v>
      </c>
      <c r="Y53" s="235">
        <v>16.045999999999999</v>
      </c>
      <c r="Z53" s="235">
        <v>-10.304</v>
      </c>
      <c r="AA53" s="235">
        <v>-11.891999999999999</v>
      </c>
      <c r="AB53" s="235">
        <v>0.318</v>
      </c>
      <c r="AC53" s="235">
        <v>-9.7430000000000003</v>
      </c>
      <c r="AD53" s="235">
        <v>-12.145200000000001</v>
      </c>
      <c r="AE53" s="235">
        <v>-6.3741000000000003</v>
      </c>
      <c r="AF53" s="235">
        <v>-11.246979999999999</v>
      </c>
      <c r="AG53" s="235">
        <v>-5.8244099999999994</v>
      </c>
      <c r="AH53" s="235">
        <v>-14.067462812699999</v>
      </c>
      <c r="AI53" s="252">
        <v>-0.28571900964999997</v>
      </c>
      <c r="AJ53" s="252">
        <v>8.0129999999999999</v>
      </c>
      <c r="AK53" s="252">
        <v>6.1710000000000003</v>
      </c>
      <c r="AL53" s="252">
        <v>11.651999999999999</v>
      </c>
      <c r="AM53" s="252">
        <v>31.146000000000001</v>
      </c>
      <c r="AN53" s="211"/>
      <c r="AO53" s="211"/>
      <c r="AP53" s="211"/>
      <c r="AQ53" s="211"/>
      <c r="AR53" s="211"/>
      <c r="AS53" s="211"/>
      <c r="AT53" s="211"/>
      <c r="AU53" s="211"/>
      <c r="AV53" s="211"/>
      <c r="AW53" s="211"/>
      <c r="AX53" s="211"/>
      <c r="AY53" s="211"/>
    </row>
    <row r="54" spans="1:1005" ht="15" x14ac:dyDescent="0.25">
      <c r="A54" s="193">
        <f>YampaRiverInflow.TotalOutflow!A54</f>
        <v>44652</v>
      </c>
      <c r="B54" s="165"/>
      <c r="C54" s="165"/>
      <c r="D54" s="165">
        <v>-21.774000000000001</v>
      </c>
      <c r="E54" s="235">
        <v>-15.333</v>
      </c>
      <c r="F54" s="235">
        <v>18.954000000000001</v>
      </c>
      <c r="G54" s="235">
        <v>-3.2869999999999999</v>
      </c>
      <c r="H54" s="235">
        <v>-15.096</v>
      </c>
      <c r="I54" s="235">
        <v>0.37</v>
      </c>
      <c r="J54" s="235">
        <v>14.292</v>
      </c>
      <c r="K54" s="235">
        <v>5.7640000000000002</v>
      </c>
      <c r="L54" s="235">
        <v>12.843999999999999</v>
      </c>
      <c r="M54" s="235">
        <v>-51.061999999999998</v>
      </c>
      <c r="N54" s="235">
        <v>-15.113</v>
      </c>
      <c r="O54" s="235">
        <v>-4.2430000000000003</v>
      </c>
      <c r="P54" s="235">
        <v>-7.5759999999999996</v>
      </c>
      <c r="Q54" s="235">
        <v>15.396000000000001</v>
      </c>
      <c r="R54" s="235">
        <v>39.173999999999999</v>
      </c>
      <c r="S54" s="235">
        <v>-0.41699999999999998</v>
      </c>
      <c r="T54" s="235">
        <v>-3.9380000000000002</v>
      </c>
      <c r="U54" s="235">
        <v>0.93100000000000005</v>
      </c>
      <c r="V54" s="235">
        <v>-11.872999999999999</v>
      </c>
      <c r="W54" s="235">
        <v>-13.384</v>
      </c>
      <c r="X54" s="235">
        <v>-6.9089999999999998</v>
      </c>
      <c r="Y54" s="235">
        <v>4.298</v>
      </c>
      <c r="Z54" s="235">
        <v>-1.605</v>
      </c>
      <c r="AA54" s="235">
        <v>-3.3879999999999999</v>
      </c>
      <c r="AB54" s="235">
        <v>-8.2620000000000005</v>
      </c>
      <c r="AC54" s="235">
        <v>-14.076000000000001</v>
      </c>
      <c r="AD54" s="235">
        <v>-15.64438</v>
      </c>
      <c r="AE54" s="235">
        <v>-20.393439999999998</v>
      </c>
      <c r="AF54" s="235">
        <v>-12.259069999999999</v>
      </c>
      <c r="AG54" s="235">
        <v>-6.0398699999999996</v>
      </c>
      <c r="AH54" s="235">
        <v>14.1864628099</v>
      </c>
      <c r="AI54" s="252">
        <v>-8.4453140515699996</v>
      </c>
      <c r="AJ54" s="252">
        <v>13.148999999999999</v>
      </c>
      <c r="AK54" s="252">
        <v>7.52</v>
      </c>
      <c r="AL54" s="252">
        <v>-11.246</v>
      </c>
      <c r="AM54" s="252">
        <v>4.5250000000000004</v>
      </c>
      <c r="AN54" s="211"/>
      <c r="AO54" s="211"/>
      <c r="AP54" s="211"/>
      <c r="AQ54" s="211"/>
      <c r="AR54" s="211"/>
      <c r="AS54" s="211"/>
      <c r="AT54" s="211"/>
      <c r="AU54" s="211"/>
      <c r="AV54" s="211"/>
      <c r="AW54" s="211"/>
      <c r="AX54" s="211"/>
      <c r="AY54" s="211"/>
    </row>
    <row r="55" spans="1:1005" ht="15" x14ac:dyDescent="0.25">
      <c r="A55" s="193">
        <f>YampaRiverInflow.TotalOutflow!A55</f>
        <v>44682</v>
      </c>
      <c r="B55" s="165"/>
      <c r="C55" s="165"/>
      <c r="D55" s="165">
        <v>-21.372</v>
      </c>
      <c r="E55" s="235">
        <v>-2.0129999999999999</v>
      </c>
      <c r="F55" s="235">
        <v>-11.66</v>
      </c>
      <c r="G55" s="235">
        <v>0.27800000000000002</v>
      </c>
      <c r="H55" s="235">
        <v>-5.2439999999999998</v>
      </c>
      <c r="I55" s="235">
        <v>-3.9220000000000002</v>
      </c>
      <c r="J55" s="235">
        <v>17</v>
      </c>
      <c r="K55" s="235">
        <v>7.5990000000000002</v>
      </c>
      <c r="L55" s="235">
        <v>4.7030000000000003</v>
      </c>
      <c r="M55" s="235">
        <v>-61.749000000000002</v>
      </c>
      <c r="N55" s="235">
        <v>-4.7960000000000003</v>
      </c>
      <c r="O55" s="235">
        <v>-13.974</v>
      </c>
      <c r="P55" s="235">
        <v>-8.2089999999999996</v>
      </c>
      <c r="Q55" s="235">
        <v>11.73</v>
      </c>
      <c r="R55" s="235">
        <v>21.998999999999999</v>
      </c>
      <c r="S55" s="235">
        <v>0.111</v>
      </c>
      <c r="T55" s="235">
        <v>-14.868</v>
      </c>
      <c r="U55" s="235">
        <v>-7.181</v>
      </c>
      <c r="V55" s="235">
        <v>-5.67</v>
      </c>
      <c r="W55" s="235">
        <v>-33.700000000000003</v>
      </c>
      <c r="X55" s="235">
        <v>-4.7220000000000004</v>
      </c>
      <c r="Y55" s="235">
        <v>-17.382000000000001</v>
      </c>
      <c r="Z55" s="235">
        <v>-33.279000000000003</v>
      </c>
      <c r="AA55" s="235">
        <v>-5.4210000000000003</v>
      </c>
      <c r="AB55" s="235">
        <v>-5.2460000000000004</v>
      </c>
      <c r="AC55" s="235">
        <v>3.149</v>
      </c>
      <c r="AD55" s="235">
        <v>-9.5569299999999995</v>
      </c>
      <c r="AE55" s="235">
        <v>4.5381899999999993</v>
      </c>
      <c r="AF55" s="235">
        <v>2.7454499999999999</v>
      </c>
      <c r="AG55" s="235">
        <v>4.5651899999999994</v>
      </c>
      <c r="AH55" s="235">
        <v>0.109545453554</v>
      </c>
      <c r="AI55" s="252">
        <v>8.5840991759299996</v>
      </c>
      <c r="AJ55" s="252">
        <v>15.768000000000001</v>
      </c>
      <c r="AK55" s="252">
        <v>12.454000000000001</v>
      </c>
      <c r="AL55" s="252">
        <v>4.819</v>
      </c>
      <c r="AM55" s="252">
        <v>26.466999999999999</v>
      </c>
      <c r="AN55" s="211"/>
      <c r="AO55" s="211"/>
      <c r="AP55" s="211"/>
      <c r="AQ55" s="211"/>
      <c r="AR55" s="211"/>
      <c r="AS55" s="211"/>
      <c r="AT55" s="211"/>
      <c r="AU55" s="211"/>
      <c r="AV55" s="211"/>
      <c r="AW55" s="211"/>
      <c r="AX55" s="211"/>
      <c r="AY55" s="211"/>
    </row>
    <row r="56" spans="1:1005" ht="15" x14ac:dyDescent="0.25">
      <c r="A56" s="193">
        <f>YampaRiverInflow.TotalOutflow!A56</f>
        <v>44713</v>
      </c>
      <c r="B56" s="165"/>
      <c r="C56" s="165"/>
      <c r="D56" s="165">
        <v>-49.893000000000001</v>
      </c>
      <c r="E56" s="235">
        <v>-2.262</v>
      </c>
      <c r="F56" s="235">
        <v>-2.2789999999999999</v>
      </c>
      <c r="G56" s="235">
        <v>1.631</v>
      </c>
      <c r="H56" s="235">
        <v>-6.1520000000000001</v>
      </c>
      <c r="I56" s="235">
        <v>-8.4760000000000009</v>
      </c>
      <c r="J56" s="235">
        <v>24.515999999999998</v>
      </c>
      <c r="K56" s="235">
        <v>4.5979999999999999</v>
      </c>
      <c r="L56" s="235">
        <v>13.497999999999999</v>
      </c>
      <c r="M56" s="235">
        <v>-26.187000000000001</v>
      </c>
      <c r="N56" s="235">
        <v>-3.3490000000000002</v>
      </c>
      <c r="O56" s="235">
        <v>4.0839999999999996</v>
      </c>
      <c r="P56" s="235">
        <v>-11.676</v>
      </c>
      <c r="Q56" s="235">
        <v>-4.1000000000000002E-2</v>
      </c>
      <c r="R56" s="235">
        <v>5.609</v>
      </c>
      <c r="S56" s="235">
        <v>-3.698</v>
      </c>
      <c r="T56" s="235">
        <v>-11.834</v>
      </c>
      <c r="U56" s="235">
        <v>-9.2289999999999992</v>
      </c>
      <c r="V56" s="235">
        <v>-8.5180000000000007</v>
      </c>
      <c r="W56" s="235">
        <v>-26.905999999999999</v>
      </c>
      <c r="X56" s="235">
        <v>-30.081</v>
      </c>
      <c r="Y56" s="235">
        <v>1.8560000000000001</v>
      </c>
      <c r="Z56" s="235">
        <v>-14.717000000000001</v>
      </c>
      <c r="AA56" s="235">
        <v>-14.012</v>
      </c>
      <c r="AB56" s="235">
        <v>-1.52</v>
      </c>
      <c r="AC56" s="235">
        <v>-16.565999999999999</v>
      </c>
      <c r="AD56" s="235">
        <v>-17.778869999999998</v>
      </c>
      <c r="AE56" s="235">
        <v>-8.3348700000000004</v>
      </c>
      <c r="AF56" s="235">
        <v>-5.4185299999999996</v>
      </c>
      <c r="AG56" s="235">
        <v>-7.2006999999999994</v>
      </c>
      <c r="AH56" s="235">
        <v>-0.73851239867699991</v>
      </c>
      <c r="AI56" s="252">
        <v>3.31216528727</v>
      </c>
      <c r="AJ56" s="252">
        <v>10.185</v>
      </c>
      <c r="AK56" s="252">
        <v>8.9730000000000008</v>
      </c>
      <c r="AL56" s="252">
        <v>-56.872</v>
      </c>
      <c r="AM56" s="252">
        <v>29.183</v>
      </c>
      <c r="AN56" s="211"/>
      <c r="AO56" s="211"/>
      <c r="AP56" s="211"/>
      <c r="AQ56" s="211"/>
      <c r="AR56" s="211"/>
      <c r="AS56" s="211"/>
      <c r="AT56" s="211"/>
      <c r="AU56" s="211"/>
      <c r="AV56" s="211"/>
      <c r="AW56" s="211"/>
      <c r="AX56" s="211"/>
      <c r="AY56" s="211"/>
    </row>
    <row r="57" spans="1:1005" ht="15" x14ac:dyDescent="0.25">
      <c r="A57" s="193">
        <f>YampaRiverInflow.TotalOutflow!A57</f>
        <v>44743</v>
      </c>
      <c r="B57" s="165"/>
      <c r="C57" s="165"/>
      <c r="D57" s="165">
        <v>-18.478000000000002</v>
      </c>
      <c r="E57" s="235">
        <v>-10.845000000000001</v>
      </c>
      <c r="F57" s="235">
        <v>-4.5999999999999999E-2</v>
      </c>
      <c r="G57" s="235">
        <v>-5.7720000000000002</v>
      </c>
      <c r="H57" s="235">
        <v>-9.9499999999999993</v>
      </c>
      <c r="I57" s="235">
        <v>-11.750999999999999</v>
      </c>
      <c r="J57" s="235">
        <v>20.866</v>
      </c>
      <c r="K57" s="235">
        <v>1.85</v>
      </c>
      <c r="L57" s="235">
        <v>3.0960000000000001</v>
      </c>
      <c r="M57" s="235">
        <v>-10.608000000000001</v>
      </c>
      <c r="N57" s="235">
        <v>-7.6440000000000001</v>
      </c>
      <c r="O57" s="235">
        <v>8.1270000000000007</v>
      </c>
      <c r="P57" s="235">
        <v>-11.493</v>
      </c>
      <c r="Q57" s="235">
        <v>10.728</v>
      </c>
      <c r="R57" s="235">
        <v>8.7200000000000006</v>
      </c>
      <c r="S57" s="235">
        <v>-1.2669999999999999</v>
      </c>
      <c r="T57" s="235">
        <v>-11.347</v>
      </c>
      <c r="U57" s="235">
        <v>-18.335999999999999</v>
      </c>
      <c r="V57" s="235">
        <v>-2.9430000000000001</v>
      </c>
      <c r="W57" s="235">
        <v>-31.49</v>
      </c>
      <c r="X57" s="235">
        <v>-20.471</v>
      </c>
      <c r="Y57" s="235">
        <v>-11.896000000000001</v>
      </c>
      <c r="Z57" s="235">
        <v>-5.8959999999999999</v>
      </c>
      <c r="AA57" s="235">
        <v>-9.4190000000000005</v>
      </c>
      <c r="AB57" s="235">
        <v>-9.65</v>
      </c>
      <c r="AC57" s="235">
        <v>-13.497</v>
      </c>
      <c r="AD57" s="235">
        <v>-20.782049999999998</v>
      </c>
      <c r="AE57" s="235">
        <v>-5.3935699999999995</v>
      </c>
      <c r="AF57" s="235">
        <v>-16.034389999999998</v>
      </c>
      <c r="AG57" s="235">
        <v>-7.2505600000000001</v>
      </c>
      <c r="AH57" s="235">
        <v>-12.2247933908</v>
      </c>
      <c r="AI57" s="252">
        <v>-1.1186446296900001</v>
      </c>
      <c r="AJ57" s="252">
        <v>9.4459999999999997</v>
      </c>
      <c r="AK57" s="252">
        <v>7.9630000000000001</v>
      </c>
      <c r="AL57" s="252">
        <v>79.977000000000004</v>
      </c>
      <c r="AM57" s="252">
        <v>-11.765000000000001</v>
      </c>
      <c r="AN57" s="211"/>
      <c r="AO57" s="211"/>
      <c r="AP57" s="211"/>
      <c r="AQ57" s="211"/>
      <c r="AR57" s="211"/>
      <c r="AS57" s="211"/>
      <c r="AT57" s="211"/>
      <c r="AU57" s="211"/>
      <c r="AV57" s="211"/>
      <c r="AW57" s="211"/>
      <c r="AX57" s="211"/>
      <c r="AY57" s="211"/>
    </row>
    <row r="58" spans="1:1005" ht="15" x14ac:dyDescent="0.25">
      <c r="A58" s="193">
        <f>YampaRiverInflow.TotalOutflow!A58</f>
        <v>44774</v>
      </c>
      <c r="B58" s="165"/>
      <c r="C58" s="165"/>
      <c r="D58" s="165">
        <v>-17.975999999999999</v>
      </c>
      <c r="E58" s="235">
        <v>-3.1019999999999999</v>
      </c>
      <c r="F58" s="235">
        <v>12.827999999999999</v>
      </c>
      <c r="G58" s="235">
        <v>-4.125</v>
      </c>
      <c r="H58" s="235">
        <v>-0.66400000000000003</v>
      </c>
      <c r="I58" s="235">
        <v>-1.9179999999999999</v>
      </c>
      <c r="J58" s="235">
        <v>27.553999999999998</v>
      </c>
      <c r="K58" s="235">
        <v>4.3259999999999996</v>
      </c>
      <c r="L58" s="235">
        <v>3.7869999999999999</v>
      </c>
      <c r="M58" s="235">
        <v>-3.95</v>
      </c>
      <c r="N58" s="235">
        <v>-0.94599999999999995</v>
      </c>
      <c r="O58" s="235">
        <v>2.1970000000000001</v>
      </c>
      <c r="P58" s="235">
        <v>-4.3259999999999996</v>
      </c>
      <c r="Q58" s="235">
        <v>-10.675000000000001</v>
      </c>
      <c r="R58" s="235">
        <v>1.804</v>
      </c>
      <c r="S58" s="235">
        <v>4.2789999999999999</v>
      </c>
      <c r="T58" s="235">
        <v>-12.226000000000001</v>
      </c>
      <c r="U58" s="235">
        <v>-3.8130000000000002</v>
      </c>
      <c r="V58" s="235">
        <v>-0.78500000000000003</v>
      </c>
      <c r="W58" s="235">
        <v>-7.6040000000000001</v>
      </c>
      <c r="X58" s="235">
        <v>-5.4119999999999999</v>
      </c>
      <c r="Y58" s="235">
        <v>-13.86</v>
      </c>
      <c r="Z58" s="235">
        <v>-14.737</v>
      </c>
      <c r="AA58" s="235">
        <v>-6.2569999999999997</v>
      </c>
      <c r="AB58" s="235">
        <v>-22.553999999999998</v>
      </c>
      <c r="AC58" s="235">
        <v>-2.4489999999999998</v>
      </c>
      <c r="AD58" s="235">
        <v>-15.135450000000001</v>
      </c>
      <c r="AE58" s="235">
        <v>2.9768400000000002</v>
      </c>
      <c r="AF58" s="235">
        <v>5.9177799999999996</v>
      </c>
      <c r="AG58" s="235">
        <v>3.3304999999999998</v>
      </c>
      <c r="AH58" s="235">
        <v>10.5769677696</v>
      </c>
      <c r="AI58" s="252">
        <v>-6.3205289276000007</v>
      </c>
      <c r="AJ58" s="252">
        <v>5.1120000000000001</v>
      </c>
      <c r="AK58" s="252">
        <v>10.664999999999999</v>
      </c>
      <c r="AL58" s="252">
        <v>5.9720000000000004</v>
      </c>
      <c r="AM58" s="252">
        <v>-4.8890000000000002</v>
      </c>
      <c r="AN58" s="211"/>
      <c r="AO58" s="211"/>
      <c r="AP58" s="211"/>
      <c r="AQ58" s="211"/>
      <c r="AR58" s="211"/>
      <c r="AS58" s="211"/>
      <c r="AT58" s="211"/>
      <c r="AU58" s="211"/>
      <c r="AV58" s="211"/>
      <c r="AW58" s="211"/>
      <c r="AX58" s="211"/>
      <c r="AY58" s="211"/>
    </row>
    <row r="59" spans="1:1005" ht="15" x14ac:dyDescent="0.25">
      <c r="A59" s="193">
        <f>YampaRiverInflow.TotalOutflow!A59</f>
        <v>44805</v>
      </c>
      <c r="B59" s="165"/>
      <c r="C59" s="165"/>
      <c r="D59" s="165">
        <v>-27.149000000000001</v>
      </c>
      <c r="E59" s="235">
        <v>10.523999999999999</v>
      </c>
      <c r="F59" s="235">
        <v>-8.4480000000000004</v>
      </c>
      <c r="G59" s="235">
        <v>-5.992</v>
      </c>
      <c r="H59" s="235">
        <v>7.3310000000000004</v>
      </c>
      <c r="I59" s="235">
        <v>-4.6890000000000001</v>
      </c>
      <c r="J59" s="235">
        <v>14.712999999999999</v>
      </c>
      <c r="K59" s="235">
        <v>2.484</v>
      </c>
      <c r="L59" s="235">
        <v>5.2409999999999997</v>
      </c>
      <c r="M59" s="235">
        <v>-12.904</v>
      </c>
      <c r="N59" s="235">
        <v>8.5779999999999994</v>
      </c>
      <c r="O59" s="235">
        <v>15.861000000000001</v>
      </c>
      <c r="P59" s="235">
        <v>4.218</v>
      </c>
      <c r="Q59" s="235">
        <v>2.15</v>
      </c>
      <c r="R59" s="235">
        <v>-6.8959999999999999</v>
      </c>
      <c r="S59" s="235">
        <v>-12.975</v>
      </c>
      <c r="T59" s="235">
        <v>-7.1189999999999998</v>
      </c>
      <c r="U59" s="235">
        <v>-2.2879999999999998</v>
      </c>
      <c r="V59" s="235">
        <v>-15.519</v>
      </c>
      <c r="W59" s="235">
        <v>-21.178000000000001</v>
      </c>
      <c r="X59" s="235">
        <v>-6.0739999999999998</v>
      </c>
      <c r="Y59" s="235">
        <v>-3.6960000000000002</v>
      </c>
      <c r="Z59" s="235">
        <v>0.23</v>
      </c>
      <c r="AA59" s="235">
        <v>-2.0470000000000002</v>
      </c>
      <c r="AB59" s="235">
        <v>-1.55</v>
      </c>
      <c r="AC59" s="235">
        <v>8.7729999999999997</v>
      </c>
      <c r="AD59" s="235">
        <v>-8.4957199999999986</v>
      </c>
      <c r="AE59" s="235">
        <v>10.460270000000001</v>
      </c>
      <c r="AF59" s="235">
        <v>-5.7617600000000007</v>
      </c>
      <c r="AG59" s="235">
        <v>-2.9507099999999999</v>
      </c>
      <c r="AH59" s="235">
        <v>5.5732644647899994</v>
      </c>
      <c r="AI59" s="252">
        <v>7.3737107418200001</v>
      </c>
      <c r="AJ59" s="252">
        <v>12.664999999999999</v>
      </c>
      <c r="AK59" s="252">
        <v>7.843</v>
      </c>
      <c r="AL59" s="252">
        <v>21.111000000000001</v>
      </c>
      <c r="AM59" s="252">
        <v>-9.8369999999999997</v>
      </c>
      <c r="AN59" s="211"/>
      <c r="AO59" s="211"/>
      <c r="AP59" s="211"/>
      <c r="AQ59" s="211"/>
      <c r="AR59" s="211"/>
      <c r="AS59" s="211"/>
      <c r="AT59" s="211"/>
      <c r="AU59" s="211"/>
      <c r="AV59" s="211"/>
      <c r="AW59" s="211"/>
      <c r="AX59" s="211"/>
      <c r="AY59" s="211"/>
    </row>
    <row r="60" spans="1:1005" ht="15" x14ac:dyDescent="0.25">
      <c r="A60" s="193">
        <f>YampaRiverInflow.TotalOutflow!A60</f>
        <v>44835</v>
      </c>
      <c r="B60" s="165"/>
      <c r="C60" s="165"/>
      <c r="D60" s="165">
        <v>3.67</v>
      </c>
      <c r="E60" s="235">
        <v>3.9750000000000001</v>
      </c>
      <c r="F60" s="235">
        <v>-1.39</v>
      </c>
      <c r="G60" s="235">
        <v>1.2050000000000001</v>
      </c>
      <c r="H60" s="235">
        <v>5.649</v>
      </c>
      <c r="I60" s="235">
        <v>-0.52300000000000002</v>
      </c>
      <c r="J60" s="235">
        <v>14.474</v>
      </c>
      <c r="K60" s="235">
        <v>4.5730000000000004</v>
      </c>
      <c r="L60" s="235">
        <v>16.068000000000001</v>
      </c>
      <c r="M60" s="235">
        <v>-0.16700000000000001</v>
      </c>
      <c r="N60" s="235">
        <v>3.9340000000000002</v>
      </c>
      <c r="O60" s="235">
        <v>-8.1950000000000003</v>
      </c>
      <c r="P60" s="235">
        <v>1.153</v>
      </c>
      <c r="Q60" s="235">
        <v>4.8550000000000004</v>
      </c>
      <c r="R60" s="235">
        <v>-2.7719999999999998</v>
      </c>
      <c r="S60" s="235">
        <v>10.111000000000001</v>
      </c>
      <c r="T60" s="235">
        <v>-7.88</v>
      </c>
      <c r="U60" s="235">
        <v>4.2610000000000001</v>
      </c>
      <c r="V60" s="235">
        <v>-9.0299999999999994</v>
      </c>
      <c r="W60" s="235">
        <v>-19.219000000000001</v>
      </c>
      <c r="X60" s="235">
        <v>-22.152000000000001</v>
      </c>
      <c r="Y60" s="235">
        <v>1.0089999999999999</v>
      </c>
      <c r="Z60" s="235">
        <v>-7.5469999999999997</v>
      </c>
      <c r="AA60" s="235">
        <v>3.0539999999999998</v>
      </c>
      <c r="AB60" s="235">
        <v>-0.55300000000000005</v>
      </c>
      <c r="AC60" s="235">
        <v>-10.613</v>
      </c>
      <c r="AD60" s="235">
        <v>-11.085850000000001</v>
      </c>
      <c r="AE60" s="235">
        <v>5.77902</v>
      </c>
      <c r="AF60" s="235">
        <v>-2.5799099999999999</v>
      </c>
      <c r="AG60" s="235">
        <v>11.36007</v>
      </c>
      <c r="AH60" s="235">
        <v>13.2843884321</v>
      </c>
      <c r="AI60" s="252">
        <v>-7.7399921552699995</v>
      </c>
      <c r="AJ60" s="252">
        <v>14.252000000000001</v>
      </c>
      <c r="AK60" s="252">
        <v>9.3710000000000004</v>
      </c>
      <c r="AL60" s="252">
        <v>15.488</v>
      </c>
      <c r="AM60" s="252">
        <v>-6.1580000000000004</v>
      </c>
      <c r="AN60" s="211"/>
      <c r="AO60" s="211"/>
      <c r="AP60" s="211"/>
      <c r="AQ60" s="211"/>
      <c r="AR60" s="211"/>
      <c r="AS60" s="211"/>
      <c r="AT60" s="211"/>
      <c r="AU60" s="211"/>
      <c r="AV60" s="211"/>
      <c r="AW60" s="211"/>
      <c r="AX60" s="211"/>
      <c r="AY60" s="211"/>
    </row>
    <row r="61" spans="1:1005" ht="15" x14ac:dyDescent="0.25">
      <c r="A61" s="193">
        <f>YampaRiverInflow.TotalOutflow!A61</f>
        <v>44866</v>
      </c>
      <c r="B61" s="165"/>
      <c r="C61" s="165"/>
      <c r="D61" s="165">
        <v>7.18</v>
      </c>
      <c r="E61" s="235">
        <v>-7.468</v>
      </c>
      <c r="F61" s="235">
        <v>-28.899000000000001</v>
      </c>
      <c r="G61" s="235">
        <v>2.085</v>
      </c>
      <c r="H61" s="235">
        <v>8.407</v>
      </c>
      <c r="I61" s="235">
        <v>-0.58899999999999997</v>
      </c>
      <c r="J61" s="235">
        <v>22.443999999999999</v>
      </c>
      <c r="K61" s="235">
        <v>6.7830000000000004</v>
      </c>
      <c r="L61" s="235">
        <v>12.221</v>
      </c>
      <c r="M61" s="235">
        <v>-13.337999999999999</v>
      </c>
      <c r="N61" s="235">
        <v>4.8029999999999999</v>
      </c>
      <c r="O61" s="235">
        <v>7.5140000000000002</v>
      </c>
      <c r="P61" s="235">
        <v>2.7349999999999999</v>
      </c>
      <c r="Q61" s="235">
        <v>6.601</v>
      </c>
      <c r="R61" s="235">
        <v>0.97699999999999998</v>
      </c>
      <c r="S61" s="235">
        <v>8.3629999999999995</v>
      </c>
      <c r="T61" s="235">
        <v>1.911</v>
      </c>
      <c r="U61" s="235">
        <v>-3.2410000000000001</v>
      </c>
      <c r="V61" s="235">
        <v>2.9350000000000001</v>
      </c>
      <c r="W61" s="235">
        <v>-7.6369999999999996</v>
      </c>
      <c r="X61" s="235">
        <v>3.4329999999999998</v>
      </c>
      <c r="Y61" s="235">
        <v>5.0679999999999996</v>
      </c>
      <c r="Z61" s="235">
        <v>-2.4470000000000001</v>
      </c>
      <c r="AA61" s="235">
        <v>9.4309999999999992</v>
      </c>
      <c r="AB61" s="235">
        <v>-7.2889999999999997</v>
      </c>
      <c r="AC61" s="235">
        <v>-3.6389999999999998</v>
      </c>
      <c r="AD61" s="235">
        <v>0.89403999999999995</v>
      </c>
      <c r="AE61" s="235">
        <v>10.06827</v>
      </c>
      <c r="AF61" s="235">
        <v>6.3182299999999998</v>
      </c>
      <c r="AG61" s="235">
        <v>14.429110000000001</v>
      </c>
      <c r="AH61" s="235">
        <v>13.142818181799999</v>
      </c>
      <c r="AI61" s="252">
        <v>-3.7337908998399998</v>
      </c>
      <c r="AJ61" s="252">
        <v>10.364000000000001</v>
      </c>
      <c r="AK61" s="252">
        <v>11.958</v>
      </c>
      <c r="AL61" s="252">
        <v>26.683</v>
      </c>
      <c r="AM61" s="252">
        <v>-13.926</v>
      </c>
      <c r="AN61" s="211"/>
      <c r="AO61" s="211"/>
      <c r="AP61" s="211"/>
      <c r="AQ61" s="211"/>
      <c r="AR61" s="211"/>
      <c r="AS61" s="211"/>
      <c r="AT61" s="211"/>
      <c r="AU61" s="211"/>
      <c r="AV61" s="211"/>
      <c r="AW61" s="211"/>
      <c r="AX61" s="211"/>
      <c r="AY61" s="211"/>
    </row>
    <row r="62" spans="1:1005" ht="15" x14ac:dyDescent="0.25">
      <c r="A62" s="193">
        <f>YampaRiverInflow.TotalOutflow!A62</f>
        <v>44896</v>
      </c>
      <c r="B62" s="165"/>
      <c r="C62" s="165"/>
      <c r="D62" s="165">
        <v>6.94</v>
      </c>
      <c r="E62" s="235">
        <v>-11.507999999999999</v>
      </c>
      <c r="F62" s="235">
        <v>-10.381</v>
      </c>
      <c r="G62" s="235">
        <v>5.13</v>
      </c>
      <c r="H62" s="235">
        <v>6.2859999999999996</v>
      </c>
      <c r="I62" s="235">
        <v>3.5110000000000001</v>
      </c>
      <c r="J62" s="235">
        <v>17.72</v>
      </c>
      <c r="K62" s="235">
        <v>8.3699999999999992</v>
      </c>
      <c r="L62" s="235">
        <v>26.24</v>
      </c>
      <c r="M62" s="235">
        <v>9.7059999999999995</v>
      </c>
      <c r="N62" s="235">
        <v>15.848000000000001</v>
      </c>
      <c r="O62" s="235">
        <v>94.941000000000003</v>
      </c>
      <c r="P62" s="235">
        <v>-1.6679999999999999</v>
      </c>
      <c r="Q62" s="235">
        <v>27.11</v>
      </c>
      <c r="R62" s="235">
        <v>15.473000000000001</v>
      </c>
      <c r="S62" s="235">
        <v>23.396999999999998</v>
      </c>
      <c r="T62" s="235">
        <v>-21.466999999999999</v>
      </c>
      <c r="U62" s="235">
        <v>-1.9690000000000001</v>
      </c>
      <c r="V62" s="235">
        <v>6.1689999999999996</v>
      </c>
      <c r="W62" s="235">
        <v>-8.734</v>
      </c>
      <c r="X62" s="235">
        <v>2.1890000000000001</v>
      </c>
      <c r="Y62" s="235">
        <v>6.22</v>
      </c>
      <c r="Z62" s="235">
        <v>-1.919</v>
      </c>
      <c r="AA62" s="235">
        <v>-0.40100000000000002</v>
      </c>
      <c r="AB62" s="235">
        <v>-10.759</v>
      </c>
      <c r="AC62" s="235">
        <v>-7.3310000000000004</v>
      </c>
      <c r="AD62" s="235">
        <v>7.5781999999999998</v>
      </c>
      <c r="AE62" s="235">
        <v>10.29767</v>
      </c>
      <c r="AF62" s="235">
        <v>-5.8699700000000004</v>
      </c>
      <c r="AG62" s="235">
        <v>24.633080000000003</v>
      </c>
      <c r="AH62" s="235">
        <v>23.363190082799999</v>
      </c>
      <c r="AI62" s="252">
        <v>-4.4305979113900005</v>
      </c>
      <c r="AJ62" s="252">
        <v>17.004000000000001</v>
      </c>
      <c r="AK62" s="252">
        <v>9.5869999999999997</v>
      </c>
      <c r="AL62" s="252">
        <v>0.30399999999999999</v>
      </c>
      <c r="AM62" s="252">
        <v>-3.339</v>
      </c>
      <c r="AN62" s="211"/>
      <c r="AO62" s="211"/>
      <c r="AP62" s="211"/>
      <c r="AQ62" s="211"/>
      <c r="AR62" s="211"/>
      <c r="AS62" s="211"/>
      <c r="AT62" s="211"/>
      <c r="AU62" s="211"/>
      <c r="AV62" s="211"/>
      <c r="AW62" s="211"/>
      <c r="AX62" s="211"/>
      <c r="AY62" s="211"/>
    </row>
    <row r="63" spans="1:1005" ht="15" x14ac:dyDescent="0.25">
      <c r="A63" s="193">
        <f>YampaRiverInflow.TotalOutflow!A63</f>
        <v>44927</v>
      </c>
      <c r="B63" s="165"/>
      <c r="C63" s="165"/>
      <c r="D63" s="165">
        <v>-13.141999999999999</v>
      </c>
      <c r="E63" s="235">
        <v>6.5129999999999999</v>
      </c>
      <c r="F63" s="235">
        <v>-4.4320000000000004</v>
      </c>
      <c r="G63" s="235">
        <v>5.085</v>
      </c>
      <c r="H63" s="235">
        <v>4.3979999999999997</v>
      </c>
      <c r="I63" s="235">
        <v>1.542</v>
      </c>
      <c r="J63" s="235">
        <v>7.4649999999999999</v>
      </c>
      <c r="K63" s="235">
        <v>6.9909999999999997</v>
      </c>
      <c r="L63" s="235">
        <v>-30.036999999999999</v>
      </c>
      <c r="M63" s="235">
        <v>0.34799999999999998</v>
      </c>
      <c r="N63" s="235">
        <v>8.1069999999999993</v>
      </c>
      <c r="O63" s="235">
        <v>-4.0170000000000003</v>
      </c>
      <c r="P63" s="235">
        <v>-0.42499999999999999</v>
      </c>
      <c r="Q63" s="235">
        <v>-9.2249999999999996</v>
      </c>
      <c r="R63" s="235">
        <v>16.908000000000001</v>
      </c>
      <c r="S63" s="235">
        <v>1.482</v>
      </c>
      <c r="T63" s="235">
        <v>-11.156000000000001</v>
      </c>
      <c r="U63" s="235">
        <v>-10.212999999999999</v>
      </c>
      <c r="V63" s="235">
        <v>-20.742999999999999</v>
      </c>
      <c r="W63" s="235">
        <v>-9.2750000000000004</v>
      </c>
      <c r="X63" s="235">
        <v>-13.997999999999999</v>
      </c>
      <c r="Y63" s="235">
        <v>-0.47799999999999998</v>
      </c>
      <c r="Z63" s="235">
        <v>-2.403</v>
      </c>
      <c r="AA63" s="235">
        <v>3.4119999999999999</v>
      </c>
      <c r="AB63" s="235">
        <v>-10.265000000000001</v>
      </c>
      <c r="AC63" s="235">
        <v>17.93282</v>
      </c>
      <c r="AD63" s="235">
        <v>-2.55436</v>
      </c>
      <c r="AE63" s="235">
        <v>-2.7433800000000002</v>
      </c>
      <c r="AF63" s="235">
        <v>-21.323439999999998</v>
      </c>
      <c r="AG63" s="235">
        <v>2.6227190070699997</v>
      </c>
      <c r="AH63" s="235">
        <v>1.4601900836399999</v>
      </c>
      <c r="AI63" s="252">
        <v>18.143000000000001</v>
      </c>
      <c r="AJ63" s="252">
        <v>20.103999999999999</v>
      </c>
      <c r="AK63" s="252">
        <v>1.06</v>
      </c>
      <c r="AL63" s="252">
        <v>-6.7050000000000001</v>
      </c>
      <c r="AM63" s="252">
        <v>5.38</v>
      </c>
      <c r="AN63" s="211"/>
      <c r="AO63" s="211"/>
      <c r="AP63" s="211"/>
      <c r="AQ63" s="211"/>
      <c r="AR63" s="211"/>
      <c r="AS63" s="211"/>
      <c r="AT63" s="211"/>
      <c r="AU63" s="211"/>
      <c r="AV63" s="211"/>
      <c r="AW63" s="211"/>
      <c r="AX63" s="211"/>
      <c r="AY63" s="211"/>
    </row>
    <row r="64" spans="1:1005" ht="15" x14ac:dyDescent="0.25">
      <c r="A64" s="193">
        <f>YampaRiverInflow.TotalOutflow!A64</f>
        <v>44958</v>
      </c>
      <c r="B64" s="165"/>
      <c r="C64" s="165"/>
      <c r="D64" s="165">
        <v>-33.884</v>
      </c>
      <c r="E64" s="235">
        <v>32.200000000000003</v>
      </c>
      <c r="F64" s="235">
        <v>-3.0870000000000002</v>
      </c>
      <c r="G64" s="235">
        <v>5.883</v>
      </c>
      <c r="H64" s="235">
        <v>-0.33700000000000002</v>
      </c>
      <c r="I64" s="235">
        <v>5.5730000000000004</v>
      </c>
      <c r="J64" s="235">
        <v>9.9540000000000006</v>
      </c>
      <c r="K64" s="235">
        <v>4.1059999999999999</v>
      </c>
      <c r="L64" s="235">
        <v>-45.491</v>
      </c>
      <c r="M64" s="235">
        <v>-8.9390000000000001</v>
      </c>
      <c r="N64" s="235">
        <v>14.935</v>
      </c>
      <c r="O64" s="235">
        <v>-2.7170000000000001</v>
      </c>
      <c r="P64" s="235">
        <v>1.121</v>
      </c>
      <c r="Q64" s="235">
        <v>-12.965</v>
      </c>
      <c r="R64" s="235">
        <v>0.91800000000000004</v>
      </c>
      <c r="S64" s="235">
        <v>1.9139999999999999</v>
      </c>
      <c r="T64" s="235">
        <v>-9.2040000000000006</v>
      </c>
      <c r="U64" s="235">
        <v>-8.66</v>
      </c>
      <c r="V64" s="235">
        <v>-7.7130000000000001</v>
      </c>
      <c r="W64" s="235">
        <v>-7.8449999999999998</v>
      </c>
      <c r="X64" s="235">
        <v>-18.251999999999999</v>
      </c>
      <c r="Y64" s="235">
        <v>-3.117</v>
      </c>
      <c r="Z64" s="235">
        <v>-7.3280000000000003</v>
      </c>
      <c r="AA64" s="235">
        <v>1.02</v>
      </c>
      <c r="AB64" s="235">
        <v>-14.303000000000001</v>
      </c>
      <c r="AC64" s="235">
        <v>-13.95496</v>
      </c>
      <c r="AD64" s="235">
        <v>-11.963200000000001</v>
      </c>
      <c r="AE64" s="235">
        <v>-5.2006099999999993</v>
      </c>
      <c r="AF64" s="235">
        <v>-1.8404100000000001</v>
      </c>
      <c r="AG64" s="235">
        <v>4.1879586768900001</v>
      </c>
      <c r="AH64" s="235">
        <v>8.4784876017200013</v>
      </c>
      <c r="AI64" s="252">
        <v>14.496</v>
      </c>
      <c r="AJ64" s="252">
        <v>17.045999999999999</v>
      </c>
      <c r="AK64" s="252">
        <v>28.591000000000001</v>
      </c>
      <c r="AL64" s="252">
        <v>33.414000000000001</v>
      </c>
      <c r="AM64" s="252">
        <v>22.41</v>
      </c>
      <c r="AN64" s="211"/>
      <c r="AO64" s="211"/>
      <c r="AP64" s="211"/>
      <c r="AQ64" s="211"/>
      <c r="AR64" s="211"/>
      <c r="AS64" s="211"/>
      <c r="AT64" s="211"/>
      <c r="AU64" s="211"/>
      <c r="AV64" s="211"/>
      <c r="AW64" s="211"/>
      <c r="AX64" s="211"/>
      <c r="AY64" s="211"/>
      <c r="ALQ64" s="216" t="e">
        <v>#N/A</v>
      </c>
    </row>
    <row r="65" spans="1:1005" ht="15" x14ac:dyDescent="0.25">
      <c r="A65" s="193">
        <f>YampaRiverInflow.TotalOutflow!A65</f>
        <v>44986</v>
      </c>
      <c r="B65" s="165"/>
      <c r="C65" s="165"/>
      <c r="D65" s="165">
        <v>-55.686999999999998</v>
      </c>
      <c r="E65" s="235">
        <v>22.428000000000001</v>
      </c>
      <c r="F65" s="235">
        <v>-10.952999999999999</v>
      </c>
      <c r="G65" s="235">
        <v>-3.7189999999999999</v>
      </c>
      <c r="H65" s="235">
        <v>-8.3870000000000005</v>
      </c>
      <c r="I65" s="235">
        <v>14.401999999999999</v>
      </c>
      <c r="J65" s="235">
        <v>2.5150000000000001</v>
      </c>
      <c r="K65" s="235">
        <v>-1.482</v>
      </c>
      <c r="L65" s="235">
        <v>-85.617000000000004</v>
      </c>
      <c r="M65" s="235">
        <v>-18.977</v>
      </c>
      <c r="N65" s="235">
        <v>-3.0750000000000002</v>
      </c>
      <c r="O65" s="235">
        <v>33.225999999999999</v>
      </c>
      <c r="P65" s="235">
        <v>11.038</v>
      </c>
      <c r="Q65" s="235">
        <v>4.673</v>
      </c>
      <c r="R65" s="235">
        <v>4.1000000000000002E-2</v>
      </c>
      <c r="S65" s="235">
        <v>8.1969999999999992</v>
      </c>
      <c r="T65" s="235">
        <v>5.577</v>
      </c>
      <c r="U65" s="235">
        <v>-5.0199999999999996</v>
      </c>
      <c r="V65" s="235">
        <v>-3.68</v>
      </c>
      <c r="W65" s="235">
        <v>-25.69</v>
      </c>
      <c r="X65" s="235">
        <v>16.045999999999999</v>
      </c>
      <c r="Y65" s="235">
        <v>-10.304</v>
      </c>
      <c r="Z65" s="235">
        <v>-11.891999999999999</v>
      </c>
      <c r="AA65" s="235">
        <v>0.318</v>
      </c>
      <c r="AB65" s="235">
        <v>-9.7430000000000003</v>
      </c>
      <c r="AC65" s="235">
        <v>-12.145200000000001</v>
      </c>
      <c r="AD65" s="235">
        <v>-6.3741000000000003</v>
      </c>
      <c r="AE65" s="235">
        <v>-11.246979999999999</v>
      </c>
      <c r="AF65" s="235">
        <v>-5.8244099999999994</v>
      </c>
      <c r="AG65" s="235">
        <v>-14.067462812699999</v>
      </c>
      <c r="AH65" s="235">
        <v>-0.28571900964999997</v>
      </c>
      <c r="AI65" s="252">
        <v>8.0129999999999999</v>
      </c>
      <c r="AJ65" s="252">
        <v>6.1710000000000003</v>
      </c>
      <c r="AK65" s="252">
        <v>11.651999999999999</v>
      </c>
      <c r="AL65" s="252">
        <v>31.146000000000001</v>
      </c>
      <c r="AM65" s="252">
        <v>5.4130000000000003</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45017</v>
      </c>
      <c r="B66" s="165"/>
      <c r="C66" s="165"/>
      <c r="D66" s="165">
        <v>-21.774000000000001</v>
      </c>
      <c r="E66" s="235">
        <v>18.954000000000001</v>
      </c>
      <c r="F66" s="235">
        <v>-3.2869999999999999</v>
      </c>
      <c r="G66" s="235">
        <v>-15.096</v>
      </c>
      <c r="H66" s="235">
        <v>0.37</v>
      </c>
      <c r="I66" s="235">
        <v>14.292</v>
      </c>
      <c r="J66" s="235">
        <v>5.7640000000000002</v>
      </c>
      <c r="K66" s="235">
        <v>12.843999999999999</v>
      </c>
      <c r="L66" s="235">
        <v>-51.061999999999998</v>
      </c>
      <c r="M66" s="235">
        <v>-15.113</v>
      </c>
      <c r="N66" s="235">
        <v>-4.2430000000000003</v>
      </c>
      <c r="O66" s="235">
        <v>-7.5759999999999996</v>
      </c>
      <c r="P66" s="235">
        <v>15.396000000000001</v>
      </c>
      <c r="Q66" s="235">
        <v>39.173999999999999</v>
      </c>
      <c r="R66" s="235">
        <v>-0.41699999999999998</v>
      </c>
      <c r="S66" s="235">
        <v>-3.9380000000000002</v>
      </c>
      <c r="T66" s="235">
        <v>0.93100000000000005</v>
      </c>
      <c r="U66" s="235">
        <v>-11.872999999999999</v>
      </c>
      <c r="V66" s="235">
        <v>-13.384</v>
      </c>
      <c r="W66" s="235">
        <v>-6.9089999999999998</v>
      </c>
      <c r="X66" s="235">
        <v>4.298</v>
      </c>
      <c r="Y66" s="235">
        <v>-1.605</v>
      </c>
      <c r="Z66" s="235">
        <v>-3.3879999999999999</v>
      </c>
      <c r="AA66" s="235">
        <v>-8.2620000000000005</v>
      </c>
      <c r="AB66" s="235">
        <v>-14.076000000000001</v>
      </c>
      <c r="AC66" s="235">
        <v>-15.64438</v>
      </c>
      <c r="AD66" s="235">
        <v>-20.393439999999998</v>
      </c>
      <c r="AE66" s="235">
        <v>-12.259069999999999</v>
      </c>
      <c r="AF66" s="235">
        <v>-6.0398699999999996</v>
      </c>
      <c r="AG66" s="235">
        <v>14.1864628099</v>
      </c>
      <c r="AH66" s="235">
        <v>-8.4453140515699996</v>
      </c>
      <c r="AI66" s="252">
        <v>13.148999999999999</v>
      </c>
      <c r="AJ66" s="252">
        <v>7.52</v>
      </c>
      <c r="AK66" s="252">
        <v>-11.246</v>
      </c>
      <c r="AL66" s="252">
        <v>4.5250000000000004</v>
      </c>
      <c r="AM66" s="252">
        <v>-15.333</v>
      </c>
      <c r="AN66" s="211"/>
      <c r="AO66" s="211"/>
      <c r="AP66" s="211"/>
      <c r="AQ66" s="211"/>
      <c r="AR66" s="211"/>
      <c r="AS66" s="211"/>
      <c r="AT66" s="211"/>
      <c r="AU66" s="211"/>
      <c r="AV66" s="211"/>
      <c r="AW66" s="211"/>
      <c r="AX66" s="211"/>
      <c r="AY66" s="211"/>
      <c r="ALQ66" s="216" t="e">
        <v>#N/A</v>
      </c>
    </row>
    <row r="67" spans="1:1005" ht="15" x14ac:dyDescent="0.25">
      <c r="A67" s="193">
        <f>YampaRiverInflow.TotalOutflow!A67</f>
        <v>45047</v>
      </c>
      <c r="B67" s="165"/>
      <c r="C67" s="165"/>
      <c r="D67" s="165">
        <v>-21.372</v>
      </c>
      <c r="E67" s="235">
        <v>-11.66</v>
      </c>
      <c r="F67" s="235">
        <v>0.27800000000000002</v>
      </c>
      <c r="G67" s="235">
        <v>-5.2439999999999998</v>
      </c>
      <c r="H67" s="235">
        <v>-3.9220000000000002</v>
      </c>
      <c r="I67" s="235">
        <v>17</v>
      </c>
      <c r="J67" s="235">
        <v>7.5990000000000002</v>
      </c>
      <c r="K67" s="235">
        <v>4.7030000000000003</v>
      </c>
      <c r="L67" s="235">
        <v>-61.749000000000002</v>
      </c>
      <c r="M67" s="235">
        <v>-4.7960000000000003</v>
      </c>
      <c r="N67" s="235">
        <v>-13.974</v>
      </c>
      <c r="O67" s="235">
        <v>-8.2089999999999996</v>
      </c>
      <c r="P67" s="235">
        <v>11.73</v>
      </c>
      <c r="Q67" s="235">
        <v>21.998999999999999</v>
      </c>
      <c r="R67" s="235">
        <v>0.111</v>
      </c>
      <c r="S67" s="235">
        <v>-14.868</v>
      </c>
      <c r="T67" s="235">
        <v>-7.181</v>
      </c>
      <c r="U67" s="235">
        <v>-5.67</v>
      </c>
      <c r="V67" s="235">
        <v>-33.700000000000003</v>
      </c>
      <c r="W67" s="235">
        <v>-4.7220000000000004</v>
      </c>
      <c r="X67" s="235">
        <v>-17.382000000000001</v>
      </c>
      <c r="Y67" s="235">
        <v>-33.279000000000003</v>
      </c>
      <c r="Z67" s="235">
        <v>-5.4210000000000003</v>
      </c>
      <c r="AA67" s="235">
        <v>-5.2460000000000004</v>
      </c>
      <c r="AB67" s="235">
        <v>3.149</v>
      </c>
      <c r="AC67" s="235">
        <v>-9.5569299999999995</v>
      </c>
      <c r="AD67" s="235">
        <v>4.5381899999999993</v>
      </c>
      <c r="AE67" s="235">
        <v>2.7454499999999999</v>
      </c>
      <c r="AF67" s="235">
        <v>4.5651899999999994</v>
      </c>
      <c r="AG67" s="235">
        <v>0.109545453554</v>
      </c>
      <c r="AH67" s="235">
        <v>8.5840991759299996</v>
      </c>
      <c r="AI67" s="252">
        <v>15.768000000000001</v>
      </c>
      <c r="AJ67" s="252">
        <v>12.454000000000001</v>
      </c>
      <c r="AK67" s="252">
        <v>4.819</v>
      </c>
      <c r="AL67" s="252">
        <v>26.466999999999999</v>
      </c>
      <c r="AM67" s="252">
        <v>-2.0129999999999999</v>
      </c>
      <c r="AN67" s="211"/>
      <c r="AO67" s="211"/>
      <c r="AP67" s="211"/>
      <c r="AQ67" s="211"/>
      <c r="AR67" s="211"/>
      <c r="AS67" s="211"/>
      <c r="AT67" s="211"/>
      <c r="AU67" s="211"/>
      <c r="AV67" s="211"/>
      <c r="AW67" s="211"/>
      <c r="AX67" s="211"/>
      <c r="AY67" s="211"/>
      <c r="ALQ67" s="216" t="e">
        <v>#N/A</v>
      </c>
    </row>
    <row r="68" spans="1:1005" ht="15" x14ac:dyDescent="0.25">
      <c r="A68" s="193">
        <f>YampaRiverInflow.TotalOutflow!A68</f>
        <v>45078</v>
      </c>
      <c r="B68" s="165"/>
      <c r="C68" s="165"/>
      <c r="D68" s="165">
        <v>-49.893000000000001</v>
      </c>
      <c r="E68" s="235">
        <v>-2.2789999999999999</v>
      </c>
      <c r="F68" s="235">
        <v>1.631</v>
      </c>
      <c r="G68" s="235">
        <v>-6.1520000000000001</v>
      </c>
      <c r="H68" s="235">
        <v>-8.4760000000000009</v>
      </c>
      <c r="I68" s="235">
        <v>24.515999999999998</v>
      </c>
      <c r="J68" s="235">
        <v>4.5979999999999999</v>
      </c>
      <c r="K68" s="235">
        <v>13.497999999999999</v>
      </c>
      <c r="L68" s="235">
        <v>-26.187000000000001</v>
      </c>
      <c r="M68" s="235">
        <v>-3.3490000000000002</v>
      </c>
      <c r="N68" s="235">
        <v>4.0839999999999996</v>
      </c>
      <c r="O68" s="235">
        <v>-11.676</v>
      </c>
      <c r="P68" s="235">
        <v>-4.1000000000000002E-2</v>
      </c>
      <c r="Q68" s="235">
        <v>5.609</v>
      </c>
      <c r="R68" s="235">
        <v>-3.698</v>
      </c>
      <c r="S68" s="235">
        <v>-11.834</v>
      </c>
      <c r="T68" s="235">
        <v>-9.2289999999999992</v>
      </c>
      <c r="U68" s="235">
        <v>-8.5180000000000007</v>
      </c>
      <c r="V68" s="235">
        <v>-26.905999999999999</v>
      </c>
      <c r="W68" s="235">
        <v>-30.081</v>
      </c>
      <c r="X68" s="235">
        <v>1.8560000000000001</v>
      </c>
      <c r="Y68" s="235">
        <v>-14.717000000000001</v>
      </c>
      <c r="Z68" s="235">
        <v>-14.012</v>
      </c>
      <c r="AA68" s="235">
        <v>-1.52</v>
      </c>
      <c r="AB68" s="235">
        <v>-16.565999999999999</v>
      </c>
      <c r="AC68" s="235">
        <v>-17.778869999999998</v>
      </c>
      <c r="AD68" s="235">
        <v>-8.3348700000000004</v>
      </c>
      <c r="AE68" s="235">
        <v>-5.4185299999999996</v>
      </c>
      <c r="AF68" s="235">
        <v>-7.2006999999999994</v>
      </c>
      <c r="AG68" s="235">
        <v>-0.73851239867699991</v>
      </c>
      <c r="AH68" s="235">
        <v>3.31216528727</v>
      </c>
      <c r="AI68" s="252">
        <v>10.185</v>
      </c>
      <c r="AJ68" s="252">
        <v>8.9730000000000008</v>
      </c>
      <c r="AK68" s="252">
        <v>-56.872</v>
      </c>
      <c r="AL68" s="252">
        <v>29.183</v>
      </c>
      <c r="AM68" s="252">
        <v>-2.262</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45108</v>
      </c>
      <c r="B69" s="165"/>
      <c r="C69" s="165"/>
      <c r="D69" s="165">
        <v>-18.478000000000002</v>
      </c>
      <c r="E69" s="235">
        <v>-4.5999999999999999E-2</v>
      </c>
      <c r="F69" s="235">
        <v>-5.7720000000000002</v>
      </c>
      <c r="G69" s="235">
        <v>-9.9499999999999993</v>
      </c>
      <c r="H69" s="235">
        <v>-11.750999999999999</v>
      </c>
      <c r="I69" s="235">
        <v>20.866</v>
      </c>
      <c r="J69" s="235">
        <v>1.85</v>
      </c>
      <c r="K69" s="235">
        <v>3.0960000000000001</v>
      </c>
      <c r="L69" s="235">
        <v>-10.608000000000001</v>
      </c>
      <c r="M69" s="235">
        <v>-7.6440000000000001</v>
      </c>
      <c r="N69" s="235">
        <v>8.1270000000000007</v>
      </c>
      <c r="O69" s="235">
        <v>-11.493</v>
      </c>
      <c r="P69" s="235">
        <v>10.728</v>
      </c>
      <c r="Q69" s="235">
        <v>8.7200000000000006</v>
      </c>
      <c r="R69" s="235">
        <v>-1.2669999999999999</v>
      </c>
      <c r="S69" s="235">
        <v>-11.347</v>
      </c>
      <c r="T69" s="235">
        <v>-18.335999999999999</v>
      </c>
      <c r="U69" s="235">
        <v>-2.9430000000000001</v>
      </c>
      <c r="V69" s="235">
        <v>-31.49</v>
      </c>
      <c r="W69" s="235">
        <v>-20.471</v>
      </c>
      <c r="X69" s="235">
        <v>-11.896000000000001</v>
      </c>
      <c r="Y69" s="235">
        <v>-5.8959999999999999</v>
      </c>
      <c r="Z69" s="235">
        <v>-9.4190000000000005</v>
      </c>
      <c r="AA69" s="235">
        <v>-9.65</v>
      </c>
      <c r="AB69" s="235">
        <v>-13.497</v>
      </c>
      <c r="AC69" s="235">
        <v>-20.782049999999998</v>
      </c>
      <c r="AD69" s="235">
        <v>-5.3935699999999995</v>
      </c>
      <c r="AE69" s="235">
        <v>-16.034389999999998</v>
      </c>
      <c r="AF69" s="235">
        <v>-7.2505600000000001</v>
      </c>
      <c r="AG69" s="235">
        <v>-12.2247933908</v>
      </c>
      <c r="AH69" s="235">
        <v>-1.1186446296900001</v>
      </c>
      <c r="AI69" s="252">
        <v>9.4459999999999997</v>
      </c>
      <c r="AJ69" s="252">
        <v>7.9630000000000001</v>
      </c>
      <c r="AK69" s="252">
        <v>79.977000000000004</v>
      </c>
      <c r="AL69" s="252">
        <v>-11.765000000000001</v>
      </c>
      <c r="AM69" s="252">
        <v>-10.845000000000001</v>
      </c>
      <c r="AN69" s="211"/>
      <c r="AO69" s="211"/>
      <c r="AP69" s="211"/>
      <c r="AQ69" s="211"/>
      <c r="AR69" s="211"/>
      <c r="AS69" s="211"/>
      <c r="AT69" s="211"/>
      <c r="AU69" s="211"/>
      <c r="AV69" s="211"/>
      <c r="AW69" s="211"/>
      <c r="AX69" s="211"/>
      <c r="AY69" s="211"/>
      <c r="ALQ69" s="216" t="e">
        <v>#N/A</v>
      </c>
    </row>
    <row r="70" spans="1:1005" ht="15" x14ac:dyDescent="0.25">
      <c r="A70" s="193">
        <f>YampaRiverInflow.TotalOutflow!A70</f>
        <v>45139</v>
      </c>
      <c r="B70" s="165"/>
      <c r="C70" s="165"/>
      <c r="D70" s="165">
        <v>-17.975999999999999</v>
      </c>
      <c r="E70" s="235">
        <v>12.827999999999999</v>
      </c>
      <c r="F70" s="235">
        <v>-4.125</v>
      </c>
      <c r="G70" s="235">
        <v>-0.66400000000000003</v>
      </c>
      <c r="H70" s="235">
        <v>-1.9179999999999999</v>
      </c>
      <c r="I70" s="235">
        <v>27.553999999999998</v>
      </c>
      <c r="J70" s="235">
        <v>4.3259999999999996</v>
      </c>
      <c r="K70" s="235">
        <v>3.7869999999999999</v>
      </c>
      <c r="L70" s="235">
        <v>-3.95</v>
      </c>
      <c r="M70" s="235">
        <v>-0.94599999999999995</v>
      </c>
      <c r="N70" s="235">
        <v>2.1970000000000001</v>
      </c>
      <c r="O70" s="235">
        <v>-4.3259999999999996</v>
      </c>
      <c r="P70" s="235">
        <v>-10.675000000000001</v>
      </c>
      <c r="Q70" s="235">
        <v>1.804</v>
      </c>
      <c r="R70" s="235">
        <v>4.2789999999999999</v>
      </c>
      <c r="S70" s="235">
        <v>-12.226000000000001</v>
      </c>
      <c r="T70" s="235">
        <v>-3.8130000000000002</v>
      </c>
      <c r="U70" s="235">
        <v>-0.78500000000000003</v>
      </c>
      <c r="V70" s="235">
        <v>-7.6040000000000001</v>
      </c>
      <c r="W70" s="235">
        <v>-5.4119999999999999</v>
      </c>
      <c r="X70" s="235">
        <v>-13.86</v>
      </c>
      <c r="Y70" s="235">
        <v>-14.737</v>
      </c>
      <c r="Z70" s="235">
        <v>-6.2569999999999997</v>
      </c>
      <c r="AA70" s="235">
        <v>-22.553999999999998</v>
      </c>
      <c r="AB70" s="235">
        <v>-2.4489999999999998</v>
      </c>
      <c r="AC70" s="235">
        <v>-15.135450000000001</v>
      </c>
      <c r="AD70" s="235">
        <v>2.9768400000000002</v>
      </c>
      <c r="AE70" s="235">
        <v>5.9177799999999996</v>
      </c>
      <c r="AF70" s="235">
        <v>3.3304999999999998</v>
      </c>
      <c r="AG70" s="235">
        <v>10.5769677696</v>
      </c>
      <c r="AH70" s="235">
        <v>-6.3205289276000007</v>
      </c>
      <c r="AI70" s="252">
        <v>5.1120000000000001</v>
      </c>
      <c r="AJ70" s="252">
        <v>10.664999999999999</v>
      </c>
      <c r="AK70" s="252">
        <v>5.9720000000000004</v>
      </c>
      <c r="AL70" s="252">
        <v>-4.8890000000000002</v>
      </c>
      <c r="AM70" s="252">
        <v>-3.1019999999999999</v>
      </c>
      <c r="AN70" s="211"/>
      <c r="AO70" s="211"/>
      <c r="AP70" s="211"/>
      <c r="AQ70" s="211"/>
      <c r="AR70" s="211"/>
      <c r="AS70" s="211"/>
      <c r="AT70" s="211"/>
      <c r="AU70" s="211"/>
      <c r="AV70" s="211"/>
      <c r="AW70" s="211"/>
      <c r="AX70" s="211"/>
      <c r="AY70" s="211"/>
      <c r="ALQ70" s="216" t="e">
        <v>#N/A</v>
      </c>
    </row>
    <row r="71" spans="1:1005" ht="15" x14ac:dyDescent="0.25">
      <c r="A71" s="193">
        <f>YampaRiverInflow.TotalOutflow!A71</f>
        <v>45170</v>
      </c>
      <c r="B71" s="165"/>
      <c r="C71" s="165"/>
      <c r="D71" s="165">
        <v>-27.149000000000001</v>
      </c>
      <c r="E71" s="235">
        <v>-8.4480000000000004</v>
      </c>
      <c r="F71" s="235">
        <v>-5.992</v>
      </c>
      <c r="G71" s="235">
        <v>7.3310000000000004</v>
      </c>
      <c r="H71" s="235">
        <v>-4.6890000000000001</v>
      </c>
      <c r="I71" s="235">
        <v>14.712999999999999</v>
      </c>
      <c r="J71" s="235">
        <v>2.484</v>
      </c>
      <c r="K71" s="235">
        <v>5.2409999999999997</v>
      </c>
      <c r="L71" s="235">
        <v>-12.904</v>
      </c>
      <c r="M71" s="235">
        <v>8.5779999999999994</v>
      </c>
      <c r="N71" s="235">
        <v>15.861000000000001</v>
      </c>
      <c r="O71" s="235">
        <v>4.218</v>
      </c>
      <c r="P71" s="235">
        <v>2.15</v>
      </c>
      <c r="Q71" s="235">
        <v>-6.8959999999999999</v>
      </c>
      <c r="R71" s="235">
        <v>-12.975</v>
      </c>
      <c r="S71" s="235">
        <v>-7.1189999999999998</v>
      </c>
      <c r="T71" s="235">
        <v>-2.2879999999999998</v>
      </c>
      <c r="U71" s="235">
        <v>-15.519</v>
      </c>
      <c r="V71" s="235">
        <v>-21.178000000000001</v>
      </c>
      <c r="W71" s="235">
        <v>-6.0739999999999998</v>
      </c>
      <c r="X71" s="235">
        <v>-3.6960000000000002</v>
      </c>
      <c r="Y71" s="235">
        <v>0.23</v>
      </c>
      <c r="Z71" s="235">
        <v>-2.0470000000000002</v>
      </c>
      <c r="AA71" s="235">
        <v>-1.55</v>
      </c>
      <c r="AB71" s="235">
        <v>8.7729999999999997</v>
      </c>
      <c r="AC71" s="235">
        <v>-8.4957199999999986</v>
      </c>
      <c r="AD71" s="235">
        <v>10.460270000000001</v>
      </c>
      <c r="AE71" s="235">
        <v>-5.7617600000000007</v>
      </c>
      <c r="AF71" s="235">
        <v>-2.9507099999999999</v>
      </c>
      <c r="AG71" s="235">
        <v>5.5732644647899994</v>
      </c>
      <c r="AH71" s="235">
        <v>7.3737107418200001</v>
      </c>
      <c r="AI71" s="252">
        <v>12.664999999999999</v>
      </c>
      <c r="AJ71" s="252">
        <v>7.843</v>
      </c>
      <c r="AK71" s="252">
        <v>21.111000000000001</v>
      </c>
      <c r="AL71" s="252">
        <v>-9.8369999999999997</v>
      </c>
      <c r="AM71" s="252">
        <v>10.523999999999999</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101" spans="4:4" ht="12.75" customHeight="1" x14ac:dyDescent="0.25">
      <c r="D101" s="216">
        <v>-55.686999999999998</v>
      </c>
    </row>
    <row r="102" spans="4:4" ht="12.75" customHeight="1" x14ac:dyDescent="0.25">
      <c r="D102" s="216">
        <v>-21.774000000000001</v>
      </c>
    </row>
    <row r="103" spans="4:4" ht="12.75" customHeight="1" x14ac:dyDescent="0.25">
      <c r="D103" s="216">
        <v>-21.372</v>
      </c>
    </row>
    <row r="104" spans="4:4" ht="12.75" customHeight="1" x14ac:dyDescent="0.25">
      <c r="D104" s="216">
        <v>-49.893000000000001</v>
      </c>
    </row>
    <row r="105" spans="4:4" ht="12.75" customHeight="1" x14ac:dyDescent="0.25">
      <c r="D105" s="216">
        <v>-18.478000000000002</v>
      </c>
    </row>
    <row r="106" spans="4:4" ht="12.75" customHeight="1" x14ac:dyDescent="0.25">
      <c r="D106" s="216">
        <v>-17.975999999999999</v>
      </c>
    </row>
    <row r="107" spans="4:4" ht="12.75" customHeight="1" x14ac:dyDescent="0.25">
      <c r="D107" s="216">
        <v>-27.149000000000001</v>
      </c>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107"/>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43132</v>
      </c>
      <c r="B4" s="165"/>
      <c r="C4" s="165"/>
      <c r="D4" s="165">
        <v>-15.86</v>
      </c>
      <c r="E4" s="235">
        <f ca="1">INDEX(INDIRECT("HvrToDvs_"&amp;E$2+YEAR($A4)-YEAR($A$4)),MONTH($A4))/1000</f>
        <v>26.56495</v>
      </c>
      <c r="F4" s="235">
        <f t="shared" ref="F4:AI12" ca="1" si="0">INDEX(INDIRECT("HvrToDvs_"&amp;F$2+YEAR($A4)-YEAR($A$4)),MONTH($A4))/1000</f>
        <v>1.9350000000000001</v>
      </c>
      <c r="G4" s="235">
        <f t="shared" ca="1" si="0"/>
        <v>22.693020000000001</v>
      </c>
      <c r="H4" s="235">
        <f t="shared" ca="1" si="0"/>
        <v>32.191499999999998</v>
      </c>
      <c r="I4" s="235">
        <f t="shared" ca="1" si="0"/>
        <v>-14.345370000000001</v>
      </c>
      <c r="J4" s="235">
        <f t="shared" ca="1" si="0"/>
        <v>0.28820999999999997</v>
      </c>
      <c r="K4" s="235">
        <f t="shared" ca="1" si="0"/>
        <v>24.75806</v>
      </c>
      <c r="L4" s="235">
        <f t="shared" ca="1" si="0"/>
        <v>-0.71377000000000002</v>
      </c>
      <c r="M4" s="235">
        <f t="shared" ca="1" si="0"/>
        <v>-17.479389999999999</v>
      </c>
      <c r="N4" s="235">
        <f t="shared" ca="1" si="0"/>
        <v>7.1028599999999997</v>
      </c>
      <c r="O4" s="235">
        <f t="shared" ca="1" si="0"/>
        <v>-20.612359999999999</v>
      </c>
      <c r="P4" s="235">
        <f t="shared" ca="1" si="0"/>
        <v>-3.8160700000000003</v>
      </c>
      <c r="Q4" s="235">
        <f t="shared" ca="1" si="0"/>
        <v>12.07672</v>
      </c>
      <c r="R4" s="235">
        <f t="shared" ca="1" si="0"/>
        <v>-6.4777399999999998</v>
      </c>
      <c r="S4" s="235">
        <f t="shared" ca="1" si="0"/>
        <v>-3.1795599999999999</v>
      </c>
      <c r="T4" s="235">
        <f t="shared" ca="1" si="0"/>
        <v>-18.78584</v>
      </c>
      <c r="U4" s="235">
        <f t="shared" ca="1" si="0"/>
        <v>-15.19333</v>
      </c>
      <c r="V4" s="235">
        <f t="shared" ca="1" si="0"/>
        <v>16.79738</v>
      </c>
      <c r="W4" s="235">
        <f t="shared" ca="1" si="0"/>
        <v>-14.575379999999999</v>
      </c>
      <c r="X4" s="235">
        <f t="shared" ca="1" si="0"/>
        <v>-10.293559999999999</v>
      </c>
      <c r="Y4" s="235">
        <f t="shared" ca="1" si="0"/>
        <v>-6.9536000000000007</v>
      </c>
      <c r="Z4" s="235">
        <f t="shared" ca="1" si="0"/>
        <v>-5.6801599999999999</v>
      </c>
      <c r="AA4" s="235">
        <f t="shared" ca="1" si="0"/>
        <v>-3.35554</v>
      </c>
      <c r="AB4" s="235">
        <f t="shared" ca="1" si="0"/>
        <v>-8.1621500000000005</v>
      </c>
      <c r="AC4" s="235">
        <f t="shared" ca="1" si="0"/>
        <v>2.4570000000000002E-2</v>
      </c>
      <c r="AD4" s="235">
        <f t="shared" ca="1" si="0"/>
        <v>-7.1100200000000005</v>
      </c>
      <c r="AE4" s="235">
        <f t="shared" ca="1" si="0"/>
        <v>-6.7532899999999998</v>
      </c>
      <c r="AF4" s="235">
        <f t="shared" ca="1" si="0"/>
        <v>-2.0011099999999997</v>
      </c>
      <c r="AG4" s="235">
        <f t="shared" ca="1" si="0"/>
        <v>-7.8896199999999999</v>
      </c>
      <c r="AH4" s="235">
        <f t="shared" ca="1" si="0"/>
        <v>-3.9773800000000001</v>
      </c>
      <c r="AI4" s="235">
        <f t="shared" ca="1" si="0"/>
        <v>-10.08442</v>
      </c>
      <c r="AJ4" s="235">
        <f t="shared" ref="AJ4:AM19" ca="1" si="1">INDEX(INDIRECT("HvrToDvs_"&amp;AJ$2+YEAR($A4)-YEAR($A$4)),MONTH($A4))/1000</f>
        <v>-18.090959999999999</v>
      </c>
      <c r="AK4" s="235">
        <f t="shared" ca="1" si="1"/>
        <v>-11.6091</v>
      </c>
      <c r="AL4" s="235">
        <f t="shared" ca="1" si="1"/>
        <v>-21.548820344999999</v>
      </c>
      <c r="AM4" s="235">
        <f t="shared" ca="1" si="1"/>
        <v>-7.5980226642700002</v>
      </c>
      <c r="AN4" s="211"/>
      <c r="AO4" s="211"/>
      <c r="AP4" s="211"/>
      <c r="AQ4" s="211"/>
      <c r="AR4" s="211"/>
      <c r="AS4" s="211"/>
      <c r="AT4" s="211"/>
      <c r="AU4" s="211"/>
      <c r="AV4" s="211"/>
      <c r="AW4" s="211"/>
      <c r="AX4" s="211"/>
      <c r="AY4" s="211"/>
    </row>
    <row r="5" spans="1:54" ht="15" x14ac:dyDescent="0.25">
      <c r="A5" s="193">
        <f>YampaRiverInflow.TotalOutflow!A5</f>
        <v>43160</v>
      </c>
      <c r="B5" s="165"/>
      <c r="C5" s="165"/>
      <c r="D5" s="165">
        <v>-16.46</v>
      </c>
      <c r="E5" s="235">
        <v>60.964930000000003</v>
      </c>
      <c r="F5" s="235">
        <v>9.2411200000000004</v>
      </c>
      <c r="G5" s="235">
        <v>34.107990000000001</v>
      </c>
      <c r="H5" s="235">
        <v>19.579360000000001</v>
      </c>
      <c r="I5" s="235">
        <v>21.266830000000002</v>
      </c>
      <c r="J5" s="235">
        <v>8.1764600000000005</v>
      </c>
      <c r="K5" s="235">
        <v>7.8801000000000005</v>
      </c>
      <c r="L5" s="235">
        <v>-16.084820000000001</v>
      </c>
      <c r="M5" s="235">
        <v>24.562889999999999</v>
      </c>
      <c r="N5" s="235">
        <v>-1.3683399999999999</v>
      </c>
      <c r="O5" s="235">
        <v>-30.239049999999999</v>
      </c>
      <c r="P5" s="235">
        <v>-0.40625</v>
      </c>
      <c r="Q5" s="235">
        <v>-2.8755600000000001</v>
      </c>
      <c r="R5" s="235">
        <v>-24.367049999999999</v>
      </c>
      <c r="S5" s="235">
        <v>-21.61571</v>
      </c>
      <c r="T5" s="235">
        <v>-7.1826499999999998</v>
      </c>
      <c r="U5" s="235">
        <v>-21.388090000000002</v>
      </c>
      <c r="V5" s="235">
        <v>-38.647570000000002</v>
      </c>
      <c r="W5" s="235">
        <v>-17.924779999999998</v>
      </c>
      <c r="X5" s="235">
        <v>-12.442740000000001</v>
      </c>
      <c r="Y5" s="235">
        <v>-43.985260000000004</v>
      </c>
      <c r="Z5" s="235">
        <v>-10.52102</v>
      </c>
      <c r="AA5" s="235">
        <v>-6.4350100000000001</v>
      </c>
      <c r="AB5" s="235">
        <v>-12.448540000000001</v>
      </c>
      <c r="AC5" s="235">
        <v>-11.11115</v>
      </c>
      <c r="AD5" s="235">
        <v>-14.26328</v>
      </c>
      <c r="AE5" s="235">
        <v>-15.209569999999999</v>
      </c>
      <c r="AF5" s="235">
        <v>-13.494590000000001</v>
      </c>
      <c r="AG5" s="235">
        <v>-13.53969</v>
      </c>
      <c r="AH5" s="235">
        <v>-18.373999999999999</v>
      </c>
      <c r="AI5" s="252">
        <v>-10.9312</v>
      </c>
      <c r="AJ5" s="252">
        <v>-22.812709999999999</v>
      </c>
      <c r="AK5" s="252">
        <v>-10.592450000000001</v>
      </c>
      <c r="AL5" s="252">
        <v>-11.9735317815</v>
      </c>
      <c r="AM5" s="252">
        <v>-21.396965078199997</v>
      </c>
      <c r="AN5" s="211"/>
      <c r="AO5" s="211"/>
      <c r="AP5" s="211"/>
      <c r="AQ5" s="211"/>
      <c r="AR5" s="211"/>
      <c r="AS5" s="211"/>
      <c r="AT5" s="211"/>
      <c r="AU5" s="211"/>
      <c r="AV5" s="211"/>
      <c r="AW5" s="211"/>
      <c r="AX5" s="211"/>
      <c r="AY5" s="211"/>
    </row>
    <row r="6" spans="1:54" ht="15" x14ac:dyDescent="0.25">
      <c r="A6" s="193">
        <f>YampaRiverInflow.TotalOutflow!A6</f>
        <v>43191</v>
      </c>
      <c r="B6" s="165"/>
      <c r="C6" s="165"/>
      <c r="D6" s="165">
        <v>-20.21</v>
      </c>
      <c r="E6" s="235">
        <v>54.424519999999994</v>
      </c>
      <c r="F6" s="235">
        <v>12.133100000000001</v>
      </c>
      <c r="G6" s="235">
        <v>76.599170000000001</v>
      </c>
      <c r="H6" s="235">
        <v>-6.7857700000000003</v>
      </c>
      <c r="I6" s="235">
        <v>6.2441000000000004</v>
      </c>
      <c r="J6" s="235">
        <v>4.2861700000000003</v>
      </c>
      <c r="K6" s="235">
        <v>29.646259999999998</v>
      </c>
      <c r="L6" s="235">
        <v>28.972660000000001</v>
      </c>
      <c r="M6" s="235">
        <v>18.863569999999999</v>
      </c>
      <c r="N6" s="235">
        <v>13.24966</v>
      </c>
      <c r="O6" s="235">
        <v>-34.838769999999997</v>
      </c>
      <c r="P6" s="235">
        <v>-15.670870000000001</v>
      </c>
      <c r="Q6" s="235">
        <v>-12.345879999999999</v>
      </c>
      <c r="R6" s="235">
        <v>-24.792330000000003</v>
      </c>
      <c r="S6" s="235">
        <v>-15.55307</v>
      </c>
      <c r="T6" s="235">
        <v>-27.615380000000002</v>
      </c>
      <c r="U6" s="235">
        <v>-9.9768299999999996</v>
      </c>
      <c r="V6" s="235">
        <v>-7.8899799999999995</v>
      </c>
      <c r="W6" s="235">
        <v>-18.484590000000001</v>
      </c>
      <c r="X6" s="235">
        <v>-13.60337</v>
      </c>
      <c r="Y6" s="235">
        <v>-60.627809999999997</v>
      </c>
      <c r="Z6" s="235">
        <v>-9.7155499999999986</v>
      </c>
      <c r="AA6" s="235">
        <v>-15.310879999999999</v>
      </c>
      <c r="AB6" s="235">
        <v>3.4897600000000004</v>
      </c>
      <c r="AC6" s="235">
        <v>-16.877500000000001</v>
      </c>
      <c r="AD6" s="235">
        <v>-19.60941</v>
      </c>
      <c r="AE6" s="235">
        <v>-18.033900000000003</v>
      </c>
      <c r="AF6" s="235">
        <v>-6.3000600000000002</v>
      </c>
      <c r="AG6" s="235">
        <v>-13.78439</v>
      </c>
      <c r="AH6" s="235">
        <v>-16.949249999999999</v>
      </c>
      <c r="AI6" s="252">
        <v>-12.7826</v>
      </c>
      <c r="AJ6" s="252">
        <v>-23.694689999999998</v>
      </c>
      <c r="AK6" s="252">
        <v>-20.046709999999997</v>
      </c>
      <c r="AL6" s="252">
        <v>-21.301506761199999</v>
      </c>
      <c r="AM6" s="252">
        <v>-18.480803921300001</v>
      </c>
      <c r="AN6" s="211"/>
      <c r="AO6" s="211"/>
      <c r="AP6" s="211"/>
      <c r="AQ6" s="211"/>
      <c r="AR6" s="211"/>
      <c r="AS6" s="211"/>
      <c r="AT6" s="211"/>
      <c r="AU6" s="211"/>
      <c r="AV6" s="211"/>
      <c r="AW6" s="211"/>
      <c r="AX6" s="211"/>
      <c r="AY6" s="211"/>
    </row>
    <row r="7" spans="1:54" ht="15" x14ac:dyDescent="0.25">
      <c r="A7" s="193">
        <f>YampaRiverInflow.TotalOutflow!A7</f>
        <v>43221</v>
      </c>
      <c r="B7" s="165"/>
      <c r="C7" s="165"/>
      <c r="D7" s="165">
        <v>-12.6</v>
      </c>
      <c r="E7" s="235">
        <v>25.669160000000002</v>
      </c>
      <c r="F7" s="235">
        <v>46.607790000000001</v>
      </c>
      <c r="G7" s="235">
        <v>81.077850000000012</v>
      </c>
      <c r="H7" s="235">
        <v>32.891910000000003</v>
      </c>
      <c r="I7" s="235">
        <v>32.762029999999996</v>
      </c>
      <c r="J7" s="235">
        <v>14.885899999999999</v>
      </c>
      <c r="K7" s="235">
        <v>9.8693099999999987</v>
      </c>
      <c r="L7" s="235">
        <v>49.975879999999997</v>
      </c>
      <c r="M7" s="235">
        <v>-7.9184299999999999</v>
      </c>
      <c r="N7" s="235">
        <v>11.12064</v>
      </c>
      <c r="O7" s="235">
        <v>-43.382190000000001</v>
      </c>
      <c r="P7" s="235">
        <v>-22.886580000000002</v>
      </c>
      <c r="Q7" s="235">
        <v>-11.17521</v>
      </c>
      <c r="R7" s="235">
        <v>-23.596910000000001</v>
      </c>
      <c r="S7" s="235">
        <v>-15.42226</v>
      </c>
      <c r="T7" s="235">
        <v>3.82769</v>
      </c>
      <c r="U7" s="235">
        <v>-8.7342700000000004</v>
      </c>
      <c r="V7" s="235">
        <v>-12.672180000000001</v>
      </c>
      <c r="W7" s="235">
        <v>-9.4568999999999992</v>
      </c>
      <c r="X7" s="235">
        <v>2.1620500000000002</v>
      </c>
      <c r="Y7" s="235">
        <v>6.1777799999999994</v>
      </c>
      <c r="Z7" s="235">
        <v>-11.006309999999999</v>
      </c>
      <c r="AA7" s="235">
        <v>-11.085049999999999</v>
      </c>
      <c r="AB7" s="235">
        <v>-22.195970000000003</v>
      </c>
      <c r="AC7" s="235">
        <v>-14.829829999999999</v>
      </c>
      <c r="AD7" s="235">
        <v>10.05152</v>
      </c>
      <c r="AE7" s="235">
        <v>-15.21618</v>
      </c>
      <c r="AF7" s="235">
        <v>-22.456689999999998</v>
      </c>
      <c r="AG7" s="235">
        <v>-5.2049700000000003</v>
      </c>
      <c r="AH7" s="235">
        <v>-18.830310000000001</v>
      </c>
      <c r="AI7" s="252">
        <v>-9.6620400000000011</v>
      </c>
      <c r="AJ7" s="252">
        <v>-14.13106</v>
      </c>
      <c r="AK7" s="252">
        <v>-15.37541</v>
      </c>
      <c r="AL7" s="252">
        <v>-17.183385914400002</v>
      </c>
      <c r="AM7" s="252">
        <v>-10.352921004100001</v>
      </c>
      <c r="AN7" s="211"/>
      <c r="AO7" s="211"/>
      <c r="AP7" s="211"/>
      <c r="AQ7" s="211"/>
      <c r="AR7" s="211"/>
      <c r="AS7" s="211"/>
      <c r="AT7" s="211"/>
      <c r="AU7" s="211"/>
      <c r="AV7" s="211"/>
      <c r="AW7" s="211"/>
      <c r="AX7" s="211"/>
      <c r="AY7" s="211"/>
    </row>
    <row r="8" spans="1:54" ht="15" x14ac:dyDescent="0.25">
      <c r="A8" s="193">
        <f>YampaRiverInflow.TotalOutflow!A8</f>
        <v>43252</v>
      </c>
      <c r="B8" s="165"/>
      <c r="C8" s="165"/>
      <c r="D8" s="165">
        <v>-17.72</v>
      </c>
      <c r="E8" s="235">
        <v>36.7791</v>
      </c>
      <c r="F8" s="235">
        <v>47.801720000000003</v>
      </c>
      <c r="G8" s="235">
        <v>62.467669999999998</v>
      </c>
      <c r="H8" s="235">
        <v>43.907669999999996</v>
      </c>
      <c r="I8" s="235">
        <v>36.8551</v>
      </c>
      <c r="J8" s="235">
        <v>12.004910000000001</v>
      </c>
      <c r="K8" s="235">
        <v>7.7272400000000001</v>
      </c>
      <c r="L8" s="235">
        <v>40.933699999999995</v>
      </c>
      <c r="M8" s="235">
        <v>11.465860000000001</v>
      </c>
      <c r="N8" s="235">
        <v>16.794580000000003</v>
      </c>
      <c r="O8" s="235">
        <v>-46.634540000000001</v>
      </c>
      <c r="P8" s="235">
        <v>-19.443330000000003</v>
      </c>
      <c r="Q8" s="235">
        <v>7.9125299999999994</v>
      </c>
      <c r="R8" s="235">
        <v>-9.9691600000000005</v>
      </c>
      <c r="S8" s="235">
        <v>-16.600020000000001</v>
      </c>
      <c r="T8" s="235">
        <v>-10.217690000000001</v>
      </c>
      <c r="U8" s="235">
        <v>3.97357</v>
      </c>
      <c r="V8" s="235">
        <v>-3.1482399999999999</v>
      </c>
      <c r="W8" s="235">
        <v>-1.4221199999999998</v>
      </c>
      <c r="X8" s="235">
        <v>-38.834009999999999</v>
      </c>
      <c r="Y8" s="235">
        <v>-7.06473</v>
      </c>
      <c r="Z8" s="235">
        <v>1.8902699999999999</v>
      </c>
      <c r="AA8" s="235">
        <v>8.4872199999999989</v>
      </c>
      <c r="AB8" s="235">
        <v>0.80691999999999997</v>
      </c>
      <c r="AC8" s="235">
        <v>-6.2195200000000002</v>
      </c>
      <c r="AD8" s="235">
        <v>13.559850000000001</v>
      </c>
      <c r="AE8" s="235">
        <v>-8.6716299999999986</v>
      </c>
      <c r="AF8" s="235">
        <v>-7.92706</v>
      </c>
      <c r="AG8" s="235">
        <v>-2.6868400000000001</v>
      </c>
      <c r="AH8" s="235">
        <v>-23.401610000000002</v>
      </c>
      <c r="AI8" s="252">
        <v>-8.745379999999999</v>
      </c>
      <c r="AJ8" s="252">
        <v>-18.980650000000001</v>
      </c>
      <c r="AK8" s="252">
        <v>-16.096640000000001</v>
      </c>
      <c r="AL8" s="252">
        <v>-19.255974470100004</v>
      </c>
      <c r="AM8" s="252">
        <v>-18.6228715425</v>
      </c>
      <c r="AN8" s="211"/>
      <c r="AO8" s="211"/>
      <c r="AP8" s="211"/>
      <c r="AQ8" s="211"/>
      <c r="AR8" s="211"/>
      <c r="AS8" s="211"/>
      <c r="AT8" s="211"/>
      <c r="AU8" s="211"/>
      <c r="AV8" s="211"/>
      <c r="AW8" s="211"/>
      <c r="AX8" s="211"/>
      <c r="AY8" s="211"/>
    </row>
    <row r="9" spans="1:54" ht="15" x14ac:dyDescent="0.25">
      <c r="A9" s="193">
        <f>YampaRiverInflow.TotalOutflow!A9</f>
        <v>43282</v>
      </c>
      <c r="B9" s="165"/>
      <c r="C9" s="165"/>
      <c r="D9" s="165">
        <v>-16.07</v>
      </c>
      <c r="E9" s="235">
        <v>72.870630000000006</v>
      </c>
      <c r="F9" s="235">
        <v>68.089640000000003</v>
      </c>
      <c r="G9" s="235">
        <v>60.205719999999999</v>
      </c>
      <c r="H9" s="235">
        <v>49.438319999999997</v>
      </c>
      <c r="I9" s="235">
        <v>32.877110000000002</v>
      </c>
      <c r="J9" s="235">
        <v>10.57719</v>
      </c>
      <c r="K9" s="235">
        <v>7.2024099999999995</v>
      </c>
      <c r="L9" s="235">
        <v>42.957050000000002</v>
      </c>
      <c r="M9" s="235">
        <v>25.683209999999999</v>
      </c>
      <c r="N9" s="235">
        <v>16.192450000000001</v>
      </c>
      <c r="O9" s="235">
        <v>-32.33464</v>
      </c>
      <c r="P9" s="235">
        <v>-28.353200000000001</v>
      </c>
      <c r="Q9" s="235">
        <v>-13.82734</v>
      </c>
      <c r="R9" s="235">
        <v>-8.2693600000000007</v>
      </c>
      <c r="S9" s="235">
        <v>-6.1791200000000002</v>
      </c>
      <c r="T9" s="235">
        <v>3.4561299999999999</v>
      </c>
      <c r="U9" s="235">
        <v>2.85033</v>
      </c>
      <c r="V9" s="235">
        <v>-5.2313599999999996</v>
      </c>
      <c r="W9" s="235">
        <v>-2.7631799999999997</v>
      </c>
      <c r="X9" s="235">
        <v>-11.48329</v>
      </c>
      <c r="Y9" s="235">
        <v>-12.351889999999999</v>
      </c>
      <c r="Z9" s="235">
        <v>-4.6287900000000004</v>
      </c>
      <c r="AA9" s="235">
        <v>-5.6995800000000001</v>
      </c>
      <c r="AB9" s="235">
        <v>1.1146199999999999</v>
      </c>
      <c r="AC9" s="235">
        <v>-1.95407</v>
      </c>
      <c r="AD9" s="235">
        <v>15.37031</v>
      </c>
      <c r="AE9" s="235">
        <v>-6.1843900000000005</v>
      </c>
      <c r="AF9" s="235">
        <v>2.6158600000000001</v>
      </c>
      <c r="AG9" s="235">
        <v>5.3711899999999995</v>
      </c>
      <c r="AH9" s="235">
        <v>-13.886209999999998</v>
      </c>
      <c r="AI9" s="252">
        <v>-10.38104</v>
      </c>
      <c r="AJ9" s="252">
        <v>-8.8864900000000002</v>
      </c>
      <c r="AK9" s="252">
        <v>-24.04243</v>
      </c>
      <c r="AL9" s="252">
        <v>-9.7753157925099998</v>
      </c>
      <c r="AM9" s="252">
        <v>-13.541234510899999</v>
      </c>
      <c r="AN9" s="211"/>
      <c r="AO9" s="211"/>
      <c r="AP9" s="211"/>
      <c r="AQ9" s="211"/>
      <c r="AR9" s="211"/>
      <c r="AS9" s="211"/>
      <c r="AT9" s="211"/>
      <c r="AU9" s="211"/>
      <c r="AV9" s="211"/>
      <c r="AW9" s="211"/>
      <c r="AX9" s="211"/>
      <c r="AY9" s="211"/>
    </row>
    <row r="10" spans="1:54" ht="15" x14ac:dyDescent="0.25">
      <c r="A10" s="193">
        <f>YampaRiverInflow.TotalOutflow!A10</f>
        <v>43313</v>
      </c>
      <c r="B10" s="165"/>
      <c r="C10" s="165"/>
      <c r="D10" s="165">
        <v>-12.3</v>
      </c>
      <c r="E10" s="235">
        <v>74.391710000000003</v>
      </c>
      <c r="F10" s="235">
        <v>83.114260000000002</v>
      </c>
      <c r="G10" s="235">
        <v>64.003280000000004</v>
      </c>
      <c r="H10" s="235">
        <v>30.162470000000003</v>
      </c>
      <c r="I10" s="235">
        <v>25.66291</v>
      </c>
      <c r="J10" s="235">
        <v>47.366790000000002</v>
      </c>
      <c r="K10" s="235">
        <v>-3.6207199999999999</v>
      </c>
      <c r="L10" s="235">
        <v>8.2340900000000001</v>
      </c>
      <c r="M10" s="235">
        <v>1.0808900000000001</v>
      </c>
      <c r="N10" s="235">
        <v>9.8302700000000005</v>
      </c>
      <c r="O10" s="235">
        <v>-30.478750000000002</v>
      </c>
      <c r="P10" s="235">
        <v>-37.806379999999997</v>
      </c>
      <c r="Q10" s="235">
        <v>0.36157</v>
      </c>
      <c r="R10" s="235">
        <v>-21.721700000000002</v>
      </c>
      <c r="S10" s="235">
        <v>-32.771730000000005</v>
      </c>
      <c r="T10" s="235">
        <v>-3.3455599999999999</v>
      </c>
      <c r="U10" s="235">
        <v>5.3322599999999998</v>
      </c>
      <c r="V10" s="235">
        <v>-12.47739</v>
      </c>
      <c r="W10" s="235">
        <v>-10.764940000000001</v>
      </c>
      <c r="X10" s="235">
        <v>-12.411370000000002</v>
      </c>
      <c r="Y10" s="235">
        <v>-5.8684500000000002</v>
      </c>
      <c r="Z10" s="235">
        <v>-7.3342000000000001</v>
      </c>
      <c r="AA10" s="235">
        <v>-0.58257000000000003</v>
      </c>
      <c r="AB10" s="235">
        <v>-2.9759099999999998</v>
      </c>
      <c r="AC10" s="235">
        <v>-4.9262499999999996</v>
      </c>
      <c r="AD10" s="235">
        <v>7.4216999999999995</v>
      </c>
      <c r="AE10" s="235">
        <v>-6.2596699999999998</v>
      </c>
      <c r="AF10" s="235">
        <v>-3.49715</v>
      </c>
      <c r="AG10" s="235">
        <v>-8.0988400000000009</v>
      </c>
      <c r="AH10" s="235">
        <v>-12.211690000000001</v>
      </c>
      <c r="AI10" s="252">
        <v>-5.9300299999999995</v>
      </c>
      <c r="AJ10" s="252">
        <v>-10.645899999999999</v>
      </c>
      <c r="AK10" s="252">
        <v>-16.45506</v>
      </c>
      <c r="AL10" s="252">
        <v>-6.1211380751300002</v>
      </c>
      <c r="AM10" s="252">
        <v>-16.4951205805</v>
      </c>
      <c r="AN10" s="211"/>
      <c r="AO10" s="211"/>
      <c r="AP10" s="211"/>
      <c r="AQ10" s="211"/>
      <c r="AR10" s="211"/>
      <c r="AS10" s="211"/>
      <c r="AT10" s="211"/>
      <c r="AU10" s="211"/>
      <c r="AV10" s="211"/>
      <c r="AW10" s="211"/>
      <c r="AX10" s="211"/>
      <c r="AY10" s="211"/>
    </row>
    <row r="11" spans="1:54" ht="15" x14ac:dyDescent="0.25">
      <c r="A11" s="193">
        <f>YampaRiverInflow.TotalOutflow!A11</f>
        <v>43344</v>
      </c>
      <c r="B11" s="165"/>
      <c r="C11" s="165"/>
      <c r="D11" s="165">
        <v>-11.22</v>
      </c>
      <c r="E11" s="235">
        <v>15.569330000000001</v>
      </c>
      <c r="F11" s="235">
        <v>17.491540000000001</v>
      </c>
      <c r="G11" s="235">
        <v>90.030710000000013</v>
      </c>
      <c r="H11" s="235">
        <v>37.451620000000005</v>
      </c>
      <c r="I11" s="235">
        <v>29.726150000000001</v>
      </c>
      <c r="J11" s="235">
        <v>21.405069999999998</v>
      </c>
      <c r="K11" s="235">
        <v>-6.1849399999999992</v>
      </c>
      <c r="L11" s="235">
        <v>-13.40967</v>
      </c>
      <c r="M11" s="235">
        <v>4.8451000000000004</v>
      </c>
      <c r="N11" s="235">
        <v>10.459700000000002</v>
      </c>
      <c r="O11" s="235">
        <v>-32.106940000000002</v>
      </c>
      <c r="P11" s="235">
        <v>-14.36115</v>
      </c>
      <c r="Q11" s="235">
        <v>6.0761099999999999</v>
      </c>
      <c r="R11" s="235">
        <v>2.1292300000000002</v>
      </c>
      <c r="S11" s="235">
        <v>3.4588800000000002</v>
      </c>
      <c r="T11" s="235">
        <v>-3.5141100000000001</v>
      </c>
      <c r="U11" s="235">
        <v>2.3970700000000003</v>
      </c>
      <c r="V11" s="235">
        <v>-14.862719999999999</v>
      </c>
      <c r="W11" s="235">
        <v>10.64911</v>
      </c>
      <c r="X11" s="235">
        <v>1.2162899999999999</v>
      </c>
      <c r="Y11" s="235">
        <v>-3.2352600000000002</v>
      </c>
      <c r="Z11" s="235">
        <v>3.2015500000000001</v>
      </c>
      <c r="AA11" s="235">
        <v>-2.03647</v>
      </c>
      <c r="AB11" s="235">
        <v>4.6902200000000001</v>
      </c>
      <c r="AC11" s="235">
        <v>-2.4659599999999999</v>
      </c>
      <c r="AD11" s="235">
        <v>2.1341199999999998</v>
      </c>
      <c r="AE11" s="235">
        <v>-3.6479999999999999E-2</v>
      </c>
      <c r="AF11" s="235">
        <v>3.5242300000000002</v>
      </c>
      <c r="AG11" s="235">
        <v>2.30775</v>
      </c>
      <c r="AH11" s="235">
        <v>-2.1289499999999997</v>
      </c>
      <c r="AI11" s="252">
        <v>-5.9721000000000002</v>
      </c>
      <c r="AJ11" s="252">
        <v>-4.7625399999999996</v>
      </c>
      <c r="AK11" s="252">
        <v>-11.23626</v>
      </c>
      <c r="AL11" s="252">
        <v>-5.9217293134800002</v>
      </c>
      <c r="AM11" s="252">
        <v>-16.066383176799999</v>
      </c>
      <c r="AN11" s="211"/>
      <c r="AO11" s="211"/>
      <c r="AP11" s="211"/>
      <c r="AQ11" s="211"/>
      <c r="AR11" s="211"/>
      <c r="AS11" s="211"/>
      <c r="AT11" s="211"/>
      <c r="AU11" s="211"/>
      <c r="AV11" s="211"/>
      <c r="AW11" s="211"/>
      <c r="AX11" s="211"/>
      <c r="AY11" s="211"/>
    </row>
    <row r="12" spans="1:54" ht="15" x14ac:dyDescent="0.25">
      <c r="A12" s="193">
        <f>YampaRiverInflow.TotalOutflow!A12</f>
        <v>43374</v>
      </c>
      <c r="B12" s="165"/>
      <c r="C12" s="165"/>
      <c r="D12" s="165">
        <v>-4.04</v>
      </c>
      <c r="E12" s="235">
        <v>11.770820000000001</v>
      </c>
      <c r="F12" s="235">
        <v>29.394490000000001</v>
      </c>
      <c r="G12" s="235">
        <v>133.46231</v>
      </c>
      <c r="H12" s="235">
        <v>-7.9622099999999998</v>
      </c>
      <c r="I12" s="235">
        <v>14.659660000000001</v>
      </c>
      <c r="J12" s="235">
        <v>6.4712700000000005</v>
      </c>
      <c r="K12" s="235">
        <v>-4.5573800000000002</v>
      </c>
      <c r="L12" s="235">
        <v>16.089169999999999</v>
      </c>
      <c r="M12" s="235">
        <v>2.3823400000000001</v>
      </c>
      <c r="N12" s="235">
        <v>-2.3206700000000002</v>
      </c>
      <c r="O12" s="235">
        <v>-31.9285</v>
      </c>
      <c r="P12" s="235">
        <v>-8.5193500000000011</v>
      </c>
      <c r="Q12" s="235">
        <v>-12.10599</v>
      </c>
      <c r="R12" s="235">
        <v>-6.4365399999999999</v>
      </c>
      <c r="S12" s="235">
        <v>-9.3328700000000016</v>
      </c>
      <c r="T12" s="235">
        <v>8.7130799999999997</v>
      </c>
      <c r="U12" s="235">
        <v>6.0392799999999998</v>
      </c>
      <c r="V12" s="235">
        <v>-14.376950000000001</v>
      </c>
      <c r="W12" s="235">
        <v>11.44023</v>
      </c>
      <c r="X12" s="235">
        <v>-2.2667899999999999</v>
      </c>
      <c r="Y12" s="235">
        <v>12.561069999999999</v>
      </c>
      <c r="Z12" s="235">
        <v>9.3788400000000003</v>
      </c>
      <c r="AA12" s="235">
        <v>7.2322499999999996</v>
      </c>
      <c r="AB12" s="235">
        <v>17.66301</v>
      </c>
      <c r="AC12" s="235">
        <v>17.936130000000002</v>
      </c>
      <c r="AD12" s="235">
        <v>19.500349999999997</v>
      </c>
      <c r="AE12" s="235">
        <v>0.40545999999999999</v>
      </c>
      <c r="AF12" s="235">
        <v>-3.57796</v>
      </c>
      <c r="AG12" s="235">
        <v>-7.8305600000000002</v>
      </c>
      <c r="AH12" s="235">
        <v>5.5783399999999999</v>
      </c>
      <c r="AI12" s="252">
        <v>7.1333100000000007</v>
      </c>
      <c r="AJ12" s="252">
        <v>-3.07572</v>
      </c>
      <c r="AK12" s="252">
        <v>-12.67216</v>
      </c>
      <c r="AL12" s="252">
        <v>9.5933321672099989</v>
      </c>
      <c r="AM12" s="252">
        <v>-7.3716004105100001</v>
      </c>
      <c r="AN12" s="211"/>
      <c r="AO12" s="211"/>
      <c r="AP12" s="211"/>
      <c r="AQ12" s="211"/>
      <c r="AR12" s="211"/>
      <c r="AS12" s="211"/>
      <c r="AT12" s="211"/>
      <c r="AU12" s="211"/>
      <c r="AV12" s="211"/>
      <c r="AW12" s="211"/>
      <c r="AX12" s="211"/>
      <c r="AY12" s="211"/>
    </row>
    <row r="13" spans="1:54" ht="15" x14ac:dyDescent="0.25">
      <c r="A13" s="193">
        <f>YampaRiverInflow.TotalOutflow!A13</f>
        <v>43405</v>
      </c>
      <c r="B13" s="165"/>
      <c r="C13" s="165"/>
      <c r="D13" s="165">
        <v>-11.15</v>
      </c>
      <c r="E13" s="235">
        <v>7.9291700000000001</v>
      </c>
      <c r="F13" s="235">
        <v>-2.7989000000000002</v>
      </c>
      <c r="G13" s="235">
        <v>52.581679999999999</v>
      </c>
      <c r="H13" s="235">
        <v>19.1631</v>
      </c>
      <c r="I13" s="235">
        <v>8.3231599999999997</v>
      </c>
      <c r="J13" s="235">
        <v>-4.9865000000000004</v>
      </c>
      <c r="K13" s="235">
        <v>15.50897</v>
      </c>
      <c r="L13" s="235">
        <v>11.76432</v>
      </c>
      <c r="M13" s="235">
        <v>31.527560000000001</v>
      </c>
      <c r="N13" s="235">
        <v>-3.2050900000000002</v>
      </c>
      <c r="O13" s="235">
        <v>-23.295529999999999</v>
      </c>
      <c r="P13" s="235">
        <v>-17.111999999999998</v>
      </c>
      <c r="Q13" s="235">
        <v>-11.698649999999999</v>
      </c>
      <c r="R13" s="235">
        <v>-40.886620000000001</v>
      </c>
      <c r="S13" s="235">
        <v>8.8454099999999993</v>
      </c>
      <c r="T13" s="235">
        <v>8.6155300000000015</v>
      </c>
      <c r="U13" s="235">
        <v>-6.0922700000000001</v>
      </c>
      <c r="V13" s="235">
        <v>-18.06193</v>
      </c>
      <c r="W13" s="235">
        <v>-2.7934000000000001</v>
      </c>
      <c r="X13" s="235">
        <v>14.61594</v>
      </c>
      <c r="Y13" s="235">
        <v>1.1808599999999998</v>
      </c>
      <c r="Z13" s="235">
        <v>-1.2787599999999999</v>
      </c>
      <c r="AA13" s="235">
        <v>-0.85072999999999999</v>
      </c>
      <c r="AB13" s="235">
        <v>-7.69496</v>
      </c>
      <c r="AC13" s="235">
        <v>-25.293230000000001</v>
      </c>
      <c r="AD13" s="235">
        <v>14.929360000000001</v>
      </c>
      <c r="AE13" s="235">
        <v>-6.5592299999999994</v>
      </c>
      <c r="AF13" s="235">
        <v>-12.624499999999999</v>
      </c>
      <c r="AG13" s="235">
        <v>-15.31161</v>
      </c>
      <c r="AH13" s="235">
        <v>-29.335889999999999</v>
      </c>
      <c r="AI13" s="252">
        <v>-11.260489999999999</v>
      </c>
      <c r="AJ13" s="252">
        <v>-11.40968</v>
      </c>
      <c r="AK13" s="252">
        <v>4.0670200000000003</v>
      </c>
      <c r="AL13" s="252">
        <v>-5.6661833634400001</v>
      </c>
      <c r="AM13" s="252">
        <v>-13.579297370099999</v>
      </c>
      <c r="AN13" s="211"/>
      <c r="AO13" s="211"/>
      <c r="AP13" s="211"/>
      <c r="AQ13" s="211"/>
      <c r="AR13" s="211"/>
      <c r="AS13" s="211"/>
      <c r="AT13" s="211"/>
      <c r="AU13" s="211"/>
      <c r="AV13" s="211"/>
      <c r="AW13" s="211"/>
      <c r="AX13" s="211"/>
      <c r="AY13" s="211"/>
    </row>
    <row r="14" spans="1:54" ht="15" x14ac:dyDescent="0.25">
      <c r="A14" s="193">
        <f>YampaRiverInflow.TotalOutflow!A14</f>
        <v>43435</v>
      </c>
      <c r="B14" s="165"/>
      <c r="C14" s="165"/>
      <c r="D14" s="165">
        <v>-9.7100000000000009</v>
      </c>
      <c r="E14" s="235">
        <v>0.70411000000000001</v>
      </c>
      <c r="F14" s="235">
        <v>-2.0269400000000002</v>
      </c>
      <c r="G14" s="235">
        <v>51.959830000000004</v>
      </c>
      <c r="H14" s="235">
        <v>32.17351</v>
      </c>
      <c r="I14" s="235">
        <v>27.887509999999999</v>
      </c>
      <c r="J14" s="235">
        <v>-7.8382100000000001</v>
      </c>
      <c r="K14" s="235">
        <v>-32.544939999999997</v>
      </c>
      <c r="L14" s="235">
        <v>-18.25207</v>
      </c>
      <c r="M14" s="235">
        <v>0.23571999999999999</v>
      </c>
      <c r="N14" s="235">
        <v>-17.19848</v>
      </c>
      <c r="O14" s="235">
        <v>-15.513</v>
      </c>
      <c r="P14" s="235">
        <v>-23.537050000000001</v>
      </c>
      <c r="Q14" s="235">
        <v>-21.342089999999999</v>
      </c>
      <c r="R14" s="235">
        <v>-25.91873</v>
      </c>
      <c r="S14" s="235">
        <v>-8.1638900000000003</v>
      </c>
      <c r="T14" s="235">
        <v>-7.6459899999999994</v>
      </c>
      <c r="U14" s="235">
        <v>-41.546080000000003</v>
      </c>
      <c r="V14" s="235">
        <v>-20.32019</v>
      </c>
      <c r="W14" s="235">
        <v>-22.775419999999997</v>
      </c>
      <c r="X14" s="235">
        <v>-20.00853</v>
      </c>
      <c r="Y14" s="235">
        <v>-16.126649999999998</v>
      </c>
      <c r="Z14" s="235">
        <v>-14.551170000000001</v>
      </c>
      <c r="AA14" s="235">
        <v>-9.3304200000000002</v>
      </c>
      <c r="AB14" s="235">
        <v>-15.43425</v>
      </c>
      <c r="AC14" s="235">
        <v>-9.6678799999999985</v>
      </c>
      <c r="AD14" s="235">
        <v>2.13557</v>
      </c>
      <c r="AE14" s="235">
        <v>-15.070690000000001</v>
      </c>
      <c r="AF14" s="235">
        <v>-14.155530000000001</v>
      </c>
      <c r="AG14" s="235">
        <v>-24.016959999999997</v>
      </c>
      <c r="AH14" s="235">
        <v>-14.53312</v>
      </c>
      <c r="AI14" s="252">
        <v>-28.044779999999999</v>
      </c>
      <c r="AJ14" s="252">
        <v>-6.3832500000000003</v>
      </c>
      <c r="AK14" s="252">
        <v>-10.085459999999999</v>
      </c>
      <c r="AL14" s="252">
        <v>-1.7760761056900001</v>
      </c>
      <c r="AM14" s="252">
        <v>-12.813628441100001</v>
      </c>
      <c r="AN14" s="211"/>
      <c r="AO14" s="211"/>
      <c r="AP14" s="211"/>
      <c r="AQ14" s="211"/>
      <c r="AR14" s="211"/>
      <c r="AS14" s="211"/>
      <c r="AT14" s="211"/>
      <c r="AU14" s="211"/>
      <c r="AV14" s="211"/>
      <c r="AW14" s="211"/>
      <c r="AX14" s="211"/>
      <c r="AY14" s="211"/>
    </row>
    <row r="15" spans="1:54" ht="15" x14ac:dyDescent="0.25">
      <c r="A15" s="193">
        <f>YampaRiverInflow.TotalOutflow!A15</f>
        <v>43466</v>
      </c>
      <c r="B15" s="165"/>
      <c r="C15" s="165"/>
      <c r="D15" s="165">
        <v>-19.05</v>
      </c>
      <c r="E15" s="235">
        <v>-4.1834899999999999</v>
      </c>
      <c r="F15" s="235">
        <v>31.439830000000001</v>
      </c>
      <c r="G15" s="235">
        <v>31.442490000000003</v>
      </c>
      <c r="H15" s="235">
        <v>-8.1626999999999992</v>
      </c>
      <c r="I15" s="235">
        <v>-9.4905600000000003</v>
      </c>
      <c r="J15" s="235">
        <v>-16.206330000000001</v>
      </c>
      <c r="K15" s="235">
        <v>-67.403059999999996</v>
      </c>
      <c r="L15" s="235">
        <v>5.3257399999999997</v>
      </c>
      <c r="M15" s="235">
        <v>-10.554080000000001</v>
      </c>
      <c r="N15" s="235">
        <v>-12.17793</v>
      </c>
      <c r="O15" s="235">
        <v>-5.2285699999999995</v>
      </c>
      <c r="P15" s="235">
        <v>-11.82418</v>
      </c>
      <c r="Q15" s="235">
        <v>-0.35291</v>
      </c>
      <c r="R15" s="235">
        <v>-9.4022099999999984</v>
      </c>
      <c r="S15" s="235">
        <v>-2.2324000000000002</v>
      </c>
      <c r="T15" s="235">
        <v>-13.06556</v>
      </c>
      <c r="U15" s="235">
        <v>-23.842459999999999</v>
      </c>
      <c r="V15" s="235">
        <v>-22.88402</v>
      </c>
      <c r="W15" s="235">
        <v>-9.2863400000000009</v>
      </c>
      <c r="X15" s="235">
        <v>2.0555400000000001</v>
      </c>
      <c r="Y15" s="235">
        <v>-8.3692099999999989</v>
      </c>
      <c r="Z15" s="235">
        <v>-7.36435</v>
      </c>
      <c r="AA15" s="235">
        <v>-10.88565</v>
      </c>
      <c r="AB15" s="235">
        <v>0.18258000000000002</v>
      </c>
      <c r="AC15" s="235">
        <v>-24.099160000000001</v>
      </c>
      <c r="AD15" s="235">
        <v>-10.99343</v>
      </c>
      <c r="AE15" s="235">
        <v>-17.351569999999999</v>
      </c>
      <c r="AF15" s="235">
        <v>-15.120850000000001</v>
      </c>
      <c r="AG15" s="235">
        <v>-15.297610000000001</v>
      </c>
      <c r="AH15" s="235">
        <v>-7.4300500000000005</v>
      </c>
      <c r="AI15" s="252">
        <v>-23.203659999999999</v>
      </c>
      <c r="AJ15" s="252">
        <v>-11.24441</v>
      </c>
      <c r="AK15" s="252">
        <v>-7.0866850672100004</v>
      </c>
      <c r="AL15" s="252">
        <v>-21.8410222298</v>
      </c>
      <c r="AM15" s="252">
        <v>32.649590000000003</v>
      </c>
      <c r="AN15" s="211"/>
      <c r="AO15" s="211"/>
      <c r="AP15" s="211"/>
      <c r="AQ15" s="211"/>
      <c r="AR15" s="211"/>
      <c r="AS15" s="211"/>
      <c r="AT15" s="211"/>
      <c r="AU15" s="211"/>
      <c r="AV15" s="211"/>
      <c r="AW15" s="211"/>
      <c r="AX15" s="211"/>
      <c r="AY15" s="211"/>
    </row>
    <row r="16" spans="1:54" ht="15" x14ac:dyDescent="0.25">
      <c r="A16" s="193">
        <f>YampaRiverInflow.TotalOutflow!A16</f>
        <v>43497</v>
      </c>
      <c r="B16" s="165"/>
      <c r="C16" s="165"/>
      <c r="D16" s="165">
        <v>-15.86</v>
      </c>
      <c r="E16" s="235">
        <v>1.9350000000000001</v>
      </c>
      <c r="F16" s="235">
        <v>22.693020000000001</v>
      </c>
      <c r="G16" s="235">
        <v>32.191499999999998</v>
      </c>
      <c r="H16" s="235">
        <v>-14.345370000000001</v>
      </c>
      <c r="I16" s="235">
        <v>0.28820999999999997</v>
      </c>
      <c r="J16" s="235">
        <v>24.75806</v>
      </c>
      <c r="K16" s="235">
        <v>-0.71377000000000002</v>
      </c>
      <c r="L16" s="235">
        <v>-17.479389999999999</v>
      </c>
      <c r="M16" s="235">
        <v>7.1028599999999997</v>
      </c>
      <c r="N16" s="235">
        <v>-20.612359999999999</v>
      </c>
      <c r="O16" s="235">
        <v>-3.8160700000000003</v>
      </c>
      <c r="P16" s="235">
        <v>12.07672</v>
      </c>
      <c r="Q16" s="235">
        <v>-6.4777399999999998</v>
      </c>
      <c r="R16" s="235">
        <v>-3.1795599999999999</v>
      </c>
      <c r="S16" s="235">
        <v>-18.78584</v>
      </c>
      <c r="T16" s="235">
        <v>-15.19333</v>
      </c>
      <c r="U16" s="235">
        <v>16.79738</v>
      </c>
      <c r="V16" s="235">
        <v>-14.575379999999999</v>
      </c>
      <c r="W16" s="235">
        <v>-10.293559999999999</v>
      </c>
      <c r="X16" s="235">
        <v>-6.9536000000000007</v>
      </c>
      <c r="Y16" s="235">
        <v>-5.6801599999999999</v>
      </c>
      <c r="Z16" s="235">
        <v>-3.35554</v>
      </c>
      <c r="AA16" s="235">
        <v>-8.1621500000000005</v>
      </c>
      <c r="AB16" s="235">
        <v>2.4570000000000002E-2</v>
      </c>
      <c r="AC16" s="235">
        <v>-7.1100200000000005</v>
      </c>
      <c r="AD16" s="235">
        <v>-6.7532899999999998</v>
      </c>
      <c r="AE16" s="235">
        <v>-2.0011099999999997</v>
      </c>
      <c r="AF16" s="235">
        <v>-7.8896199999999999</v>
      </c>
      <c r="AG16" s="235">
        <v>-3.9773800000000001</v>
      </c>
      <c r="AH16" s="235">
        <v>-10.08442</v>
      </c>
      <c r="AI16" s="252">
        <v>-18.090959999999999</v>
      </c>
      <c r="AJ16" s="252">
        <v>-11.6091</v>
      </c>
      <c r="AK16" s="252">
        <v>-21.548820344999999</v>
      </c>
      <c r="AL16" s="252">
        <v>-7.5980226642700002</v>
      </c>
      <c r="AM16" s="252">
        <v>26.56495</v>
      </c>
      <c r="AN16" s="211"/>
      <c r="AO16" s="211"/>
      <c r="AP16" s="211"/>
      <c r="AQ16" s="211"/>
      <c r="AR16" s="211"/>
      <c r="AS16" s="211"/>
      <c r="AT16" s="211"/>
      <c r="AU16" s="211"/>
      <c r="AV16" s="211"/>
      <c r="AW16" s="211"/>
      <c r="AX16" s="211"/>
      <c r="AY16" s="211"/>
    </row>
    <row r="17" spans="1:51" ht="15" x14ac:dyDescent="0.25">
      <c r="A17" s="193">
        <f>YampaRiverInflow.TotalOutflow!A17</f>
        <v>43525</v>
      </c>
      <c r="B17" s="165"/>
      <c r="C17" s="165"/>
      <c r="D17" s="165">
        <v>-16.46</v>
      </c>
      <c r="E17" s="235">
        <v>9.2411200000000004</v>
      </c>
      <c r="F17" s="235">
        <v>34.107990000000001</v>
      </c>
      <c r="G17" s="235">
        <v>19.579360000000001</v>
      </c>
      <c r="H17" s="235">
        <v>21.266830000000002</v>
      </c>
      <c r="I17" s="235">
        <v>8.1764600000000005</v>
      </c>
      <c r="J17" s="235">
        <v>7.8801000000000005</v>
      </c>
      <c r="K17" s="235">
        <v>-16.084820000000001</v>
      </c>
      <c r="L17" s="235">
        <v>24.562889999999999</v>
      </c>
      <c r="M17" s="235">
        <v>-1.3683399999999999</v>
      </c>
      <c r="N17" s="235">
        <v>-30.239049999999999</v>
      </c>
      <c r="O17" s="235">
        <v>-0.40625</v>
      </c>
      <c r="P17" s="235">
        <v>-2.8755600000000001</v>
      </c>
      <c r="Q17" s="235">
        <v>-24.367049999999999</v>
      </c>
      <c r="R17" s="235">
        <v>-21.61571</v>
      </c>
      <c r="S17" s="235">
        <v>-7.1826499999999998</v>
      </c>
      <c r="T17" s="235">
        <v>-21.388090000000002</v>
      </c>
      <c r="U17" s="235">
        <v>-38.647570000000002</v>
      </c>
      <c r="V17" s="235">
        <v>-17.924779999999998</v>
      </c>
      <c r="W17" s="235">
        <v>-12.442740000000001</v>
      </c>
      <c r="X17" s="235">
        <v>-43.985260000000004</v>
      </c>
      <c r="Y17" s="235">
        <v>-10.52102</v>
      </c>
      <c r="Z17" s="235">
        <v>-6.4350100000000001</v>
      </c>
      <c r="AA17" s="235">
        <v>-12.448540000000001</v>
      </c>
      <c r="AB17" s="235">
        <v>-11.11115</v>
      </c>
      <c r="AC17" s="235">
        <v>-14.26328</v>
      </c>
      <c r="AD17" s="235">
        <v>-15.209569999999999</v>
      </c>
      <c r="AE17" s="235">
        <v>-13.494590000000001</v>
      </c>
      <c r="AF17" s="235">
        <v>-13.53969</v>
      </c>
      <c r="AG17" s="235">
        <v>-18.373999999999999</v>
      </c>
      <c r="AH17" s="235">
        <v>-10.9312</v>
      </c>
      <c r="AI17" s="252">
        <v>-22.812709999999999</v>
      </c>
      <c r="AJ17" s="252">
        <v>-10.592450000000001</v>
      </c>
      <c r="AK17" s="252">
        <v>-11.9735317815</v>
      </c>
      <c r="AL17" s="252">
        <v>-21.396965078199997</v>
      </c>
      <c r="AM17" s="252">
        <v>60.964930000000003</v>
      </c>
      <c r="AN17" s="211"/>
      <c r="AO17" s="211"/>
      <c r="AP17" s="211"/>
      <c r="AQ17" s="211"/>
      <c r="AR17" s="211"/>
      <c r="AS17" s="211"/>
      <c r="AT17" s="211"/>
      <c r="AU17" s="211"/>
      <c r="AV17" s="211"/>
      <c r="AW17" s="211"/>
      <c r="AX17" s="211"/>
      <c r="AY17" s="211"/>
    </row>
    <row r="18" spans="1:51" ht="15" x14ac:dyDescent="0.25">
      <c r="A18" s="193">
        <f>YampaRiverInflow.TotalOutflow!A18</f>
        <v>43556</v>
      </c>
      <c r="B18" s="165"/>
      <c r="C18" s="165"/>
      <c r="D18" s="165">
        <v>-20.21</v>
      </c>
      <c r="E18" s="235">
        <v>12.133100000000001</v>
      </c>
      <c r="F18" s="235">
        <v>76.599170000000001</v>
      </c>
      <c r="G18" s="235">
        <v>-6.7857700000000003</v>
      </c>
      <c r="H18" s="235">
        <v>6.2441000000000004</v>
      </c>
      <c r="I18" s="235">
        <v>4.2861700000000003</v>
      </c>
      <c r="J18" s="235">
        <v>29.646259999999998</v>
      </c>
      <c r="K18" s="235">
        <v>28.972660000000001</v>
      </c>
      <c r="L18" s="235">
        <v>18.863569999999999</v>
      </c>
      <c r="M18" s="235">
        <v>13.24966</v>
      </c>
      <c r="N18" s="235">
        <v>-34.838769999999997</v>
      </c>
      <c r="O18" s="235">
        <v>-15.670870000000001</v>
      </c>
      <c r="P18" s="235">
        <v>-12.345879999999999</v>
      </c>
      <c r="Q18" s="235">
        <v>-24.792330000000003</v>
      </c>
      <c r="R18" s="235">
        <v>-15.55307</v>
      </c>
      <c r="S18" s="235">
        <v>-27.615380000000002</v>
      </c>
      <c r="T18" s="235">
        <v>-9.9768299999999996</v>
      </c>
      <c r="U18" s="235">
        <v>-7.8899799999999995</v>
      </c>
      <c r="V18" s="235">
        <v>-18.484590000000001</v>
      </c>
      <c r="W18" s="235">
        <v>-13.60337</v>
      </c>
      <c r="X18" s="235">
        <v>-60.627809999999997</v>
      </c>
      <c r="Y18" s="235">
        <v>-9.7155499999999986</v>
      </c>
      <c r="Z18" s="235">
        <v>-15.310879999999999</v>
      </c>
      <c r="AA18" s="235">
        <v>3.4897600000000004</v>
      </c>
      <c r="AB18" s="235">
        <v>-16.877500000000001</v>
      </c>
      <c r="AC18" s="235">
        <v>-19.60941</v>
      </c>
      <c r="AD18" s="235">
        <v>-18.033900000000003</v>
      </c>
      <c r="AE18" s="235">
        <v>-6.3000600000000002</v>
      </c>
      <c r="AF18" s="235">
        <v>-13.78439</v>
      </c>
      <c r="AG18" s="235">
        <v>-16.949249999999999</v>
      </c>
      <c r="AH18" s="235">
        <v>-12.7826</v>
      </c>
      <c r="AI18" s="252">
        <v>-23.694689999999998</v>
      </c>
      <c r="AJ18" s="252">
        <v>-20.046709999999997</v>
      </c>
      <c r="AK18" s="252">
        <v>-21.301506761199999</v>
      </c>
      <c r="AL18" s="252">
        <v>-18.480803921300001</v>
      </c>
      <c r="AM18" s="252">
        <v>54.424519999999994</v>
      </c>
      <c r="AN18" s="211"/>
      <c r="AO18" s="211"/>
      <c r="AP18" s="211"/>
      <c r="AQ18" s="211"/>
      <c r="AR18" s="211"/>
      <c r="AS18" s="211"/>
      <c r="AT18" s="211"/>
      <c r="AU18" s="211"/>
      <c r="AV18" s="211"/>
      <c r="AW18" s="211"/>
      <c r="AX18" s="211"/>
      <c r="AY18" s="211"/>
    </row>
    <row r="19" spans="1:51" ht="15" x14ac:dyDescent="0.25">
      <c r="A19" s="193">
        <f>YampaRiverInflow.TotalOutflow!A19</f>
        <v>43586</v>
      </c>
      <c r="B19" s="165"/>
      <c r="C19" s="165"/>
      <c r="D19" s="165">
        <v>-12.6</v>
      </c>
      <c r="E19" s="235">
        <v>46.607790000000001</v>
      </c>
      <c r="F19" s="235">
        <v>81.077850000000012</v>
      </c>
      <c r="G19" s="235">
        <v>32.891910000000003</v>
      </c>
      <c r="H19" s="235">
        <v>32.762029999999996</v>
      </c>
      <c r="I19" s="235">
        <v>14.885899999999999</v>
      </c>
      <c r="J19" s="235">
        <v>9.8693099999999987</v>
      </c>
      <c r="K19" s="235">
        <v>49.975879999999997</v>
      </c>
      <c r="L19" s="235">
        <v>-7.9184299999999999</v>
      </c>
      <c r="M19" s="235">
        <v>11.12064</v>
      </c>
      <c r="N19" s="235">
        <v>-43.382190000000001</v>
      </c>
      <c r="O19" s="235">
        <v>-22.886580000000002</v>
      </c>
      <c r="P19" s="235">
        <v>-11.17521</v>
      </c>
      <c r="Q19" s="235">
        <v>-23.596910000000001</v>
      </c>
      <c r="R19" s="235">
        <v>-15.42226</v>
      </c>
      <c r="S19" s="235">
        <v>3.82769</v>
      </c>
      <c r="T19" s="235">
        <v>-8.7342700000000004</v>
      </c>
      <c r="U19" s="235">
        <v>-12.672180000000001</v>
      </c>
      <c r="V19" s="235">
        <v>-9.4568999999999992</v>
      </c>
      <c r="W19" s="235">
        <v>2.1620500000000002</v>
      </c>
      <c r="X19" s="235">
        <v>6.1777799999999994</v>
      </c>
      <c r="Y19" s="235">
        <v>-11.006309999999999</v>
      </c>
      <c r="Z19" s="235">
        <v>-11.085049999999999</v>
      </c>
      <c r="AA19" s="235">
        <v>-22.195970000000003</v>
      </c>
      <c r="AB19" s="235">
        <v>-14.829829999999999</v>
      </c>
      <c r="AC19" s="235">
        <v>10.05152</v>
      </c>
      <c r="AD19" s="235">
        <v>-15.21618</v>
      </c>
      <c r="AE19" s="235">
        <v>-22.456689999999998</v>
      </c>
      <c r="AF19" s="235">
        <v>-5.2049700000000003</v>
      </c>
      <c r="AG19" s="235">
        <v>-18.830310000000001</v>
      </c>
      <c r="AH19" s="235">
        <v>-9.6620400000000011</v>
      </c>
      <c r="AI19" s="252">
        <v>-14.13106</v>
      </c>
      <c r="AJ19" s="252">
        <v>-15.37541</v>
      </c>
      <c r="AK19" s="252">
        <v>-17.183385914400002</v>
      </c>
      <c r="AL19" s="252">
        <v>-10.352921004100001</v>
      </c>
      <c r="AM19" s="252">
        <v>25.669160000000002</v>
      </c>
      <c r="AN19" s="211"/>
      <c r="AO19" s="211"/>
      <c r="AP19" s="211"/>
      <c r="AQ19" s="211"/>
      <c r="AR19" s="211"/>
      <c r="AS19" s="211"/>
      <c r="AT19" s="211"/>
      <c r="AU19" s="211"/>
      <c r="AV19" s="211"/>
      <c r="AW19" s="211"/>
      <c r="AX19" s="211"/>
      <c r="AY19" s="211"/>
    </row>
    <row r="20" spans="1:51" ht="15" x14ac:dyDescent="0.25">
      <c r="A20" s="193">
        <f>YampaRiverInflow.TotalOutflow!A20</f>
        <v>43617</v>
      </c>
      <c r="B20" s="165"/>
      <c r="C20" s="165"/>
      <c r="D20" s="165">
        <v>-17.72</v>
      </c>
      <c r="E20" s="235">
        <v>47.801720000000003</v>
      </c>
      <c r="F20" s="235">
        <v>62.467669999999998</v>
      </c>
      <c r="G20" s="235">
        <v>43.907669999999996</v>
      </c>
      <c r="H20" s="235">
        <v>36.8551</v>
      </c>
      <c r="I20" s="235">
        <v>12.004910000000001</v>
      </c>
      <c r="J20" s="235">
        <v>7.7272400000000001</v>
      </c>
      <c r="K20" s="235">
        <v>40.933699999999995</v>
      </c>
      <c r="L20" s="235">
        <v>11.465860000000001</v>
      </c>
      <c r="M20" s="235">
        <v>16.794580000000003</v>
      </c>
      <c r="N20" s="235">
        <v>-46.634540000000001</v>
      </c>
      <c r="O20" s="235">
        <v>-19.443330000000003</v>
      </c>
      <c r="P20" s="235">
        <v>7.9125299999999994</v>
      </c>
      <c r="Q20" s="235">
        <v>-9.9691600000000005</v>
      </c>
      <c r="R20" s="235">
        <v>-16.600020000000001</v>
      </c>
      <c r="S20" s="235">
        <v>-10.217690000000001</v>
      </c>
      <c r="T20" s="235">
        <v>3.97357</v>
      </c>
      <c r="U20" s="235">
        <v>-3.1482399999999999</v>
      </c>
      <c r="V20" s="235">
        <v>-1.4221199999999998</v>
      </c>
      <c r="W20" s="235">
        <v>-38.834009999999999</v>
      </c>
      <c r="X20" s="235">
        <v>-7.06473</v>
      </c>
      <c r="Y20" s="235">
        <v>1.8902699999999999</v>
      </c>
      <c r="Z20" s="235">
        <v>8.4872199999999989</v>
      </c>
      <c r="AA20" s="235">
        <v>0.80691999999999997</v>
      </c>
      <c r="AB20" s="235">
        <v>-6.2195200000000002</v>
      </c>
      <c r="AC20" s="235">
        <v>13.559850000000001</v>
      </c>
      <c r="AD20" s="235">
        <v>-8.6716299999999986</v>
      </c>
      <c r="AE20" s="235">
        <v>-7.92706</v>
      </c>
      <c r="AF20" s="235">
        <v>-2.6868400000000001</v>
      </c>
      <c r="AG20" s="235">
        <v>-23.401610000000002</v>
      </c>
      <c r="AH20" s="235">
        <v>-8.745379999999999</v>
      </c>
      <c r="AI20" s="252">
        <v>-18.980650000000001</v>
      </c>
      <c r="AJ20" s="252">
        <v>-16.096640000000001</v>
      </c>
      <c r="AK20" s="252">
        <v>-19.255974470100004</v>
      </c>
      <c r="AL20" s="252">
        <v>-18.6228715425</v>
      </c>
      <c r="AM20" s="252">
        <v>36.7791</v>
      </c>
      <c r="AN20" s="211"/>
      <c r="AO20" s="211"/>
      <c r="AP20" s="211"/>
      <c r="AQ20" s="211"/>
      <c r="AR20" s="211"/>
      <c r="AS20" s="211"/>
      <c r="AT20" s="211"/>
      <c r="AU20" s="211"/>
      <c r="AV20" s="211"/>
      <c r="AW20" s="211"/>
      <c r="AX20" s="211"/>
      <c r="AY20" s="211"/>
    </row>
    <row r="21" spans="1:51" ht="15" x14ac:dyDescent="0.25">
      <c r="A21" s="193">
        <f>YampaRiverInflow.TotalOutflow!A21</f>
        <v>43647</v>
      </c>
      <c r="B21" s="165"/>
      <c r="C21" s="165"/>
      <c r="D21" s="165">
        <v>-16.07</v>
      </c>
      <c r="E21" s="235">
        <v>68.089640000000003</v>
      </c>
      <c r="F21" s="235">
        <v>60.205719999999999</v>
      </c>
      <c r="G21" s="235">
        <v>49.438319999999997</v>
      </c>
      <c r="H21" s="235">
        <v>32.877110000000002</v>
      </c>
      <c r="I21" s="235">
        <v>10.57719</v>
      </c>
      <c r="J21" s="235">
        <v>7.2024099999999995</v>
      </c>
      <c r="K21" s="235">
        <v>42.957050000000002</v>
      </c>
      <c r="L21" s="235">
        <v>25.683209999999999</v>
      </c>
      <c r="M21" s="235">
        <v>16.192450000000001</v>
      </c>
      <c r="N21" s="235">
        <v>-32.33464</v>
      </c>
      <c r="O21" s="235">
        <v>-28.353200000000001</v>
      </c>
      <c r="P21" s="235">
        <v>-13.82734</v>
      </c>
      <c r="Q21" s="235">
        <v>-8.2693600000000007</v>
      </c>
      <c r="R21" s="235">
        <v>-6.1791200000000002</v>
      </c>
      <c r="S21" s="235">
        <v>3.4561299999999999</v>
      </c>
      <c r="T21" s="235">
        <v>2.85033</v>
      </c>
      <c r="U21" s="235">
        <v>-5.2313599999999996</v>
      </c>
      <c r="V21" s="235">
        <v>-2.7631799999999997</v>
      </c>
      <c r="W21" s="235">
        <v>-11.48329</v>
      </c>
      <c r="X21" s="235">
        <v>-12.351889999999999</v>
      </c>
      <c r="Y21" s="235">
        <v>-4.6287900000000004</v>
      </c>
      <c r="Z21" s="235">
        <v>-5.6995800000000001</v>
      </c>
      <c r="AA21" s="235">
        <v>1.1146199999999999</v>
      </c>
      <c r="AB21" s="235">
        <v>-1.95407</v>
      </c>
      <c r="AC21" s="235">
        <v>15.37031</v>
      </c>
      <c r="AD21" s="235">
        <v>-6.1843900000000005</v>
      </c>
      <c r="AE21" s="235">
        <v>2.6158600000000001</v>
      </c>
      <c r="AF21" s="235">
        <v>5.3711899999999995</v>
      </c>
      <c r="AG21" s="235">
        <v>-13.886209999999998</v>
      </c>
      <c r="AH21" s="235">
        <v>-10.38104</v>
      </c>
      <c r="AI21" s="252">
        <v>-8.8864900000000002</v>
      </c>
      <c r="AJ21" s="252">
        <v>-24.04243</v>
      </c>
      <c r="AK21" s="252">
        <v>-9.7753157925099998</v>
      </c>
      <c r="AL21" s="252">
        <v>-13.541234510899999</v>
      </c>
      <c r="AM21" s="252">
        <v>72.870630000000006</v>
      </c>
      <c r="AN21" s="211"/>
      <c r="AO21" s="211"/>
      <c r="AP21" s="211"/>
      <c r="AQ21" s="211"/>
      <c r="AR21" s="211"/>
      <c r="AS21" s="211"/>
      <c r="AT21" s="211"/>
      <c r="AU21" s="211"/>
      <c r="AV21" s="211"/>
      <c r="AW21" s="211"/>
      <c r="AX21" s="211"/>
      <c r="AY21" s="211"/>
    </row>
    <row r="22" spans="1:51" ht="15" x14ac:dyDescent="0.25">
      <c r="A22" s="193">
        <f>YampaRiverInflow.TotalOutflow!A22</f>
        <v>43678</v>
      </c>
      <c r="B22" s="165"/>
      <c r="C22" s="165"/>
      <c r="D22" s="165">
        <v>-12.3</v>
      </c>
      <c r="E22" s="235">
        <v>83.114260000000002</v>
      </c>
      <c r="F22" s="235">
        <v>64.003280000000004</v>
      </c>
      <c r="G22" s="235">
        <v>30.162470000000003</v>
      </c>
      <c r="H22" s="235">
        <v>25.66291</v>
      </c>
      <c r="I22" s="235">
        <v>47.366790000000002</v>
      </c>
      <c r="J22" s="235">
        <v>-3.6207199999999999</v>
      </c>
      <c r="K22" s="235">
        <v>8.2340900000000001</v>
      </c>
      <c r="L22" s="235">
        <v>1.0808900000000001</v>
      </c>
      <c r="M22" s="235">
        <v>9.8302700000000005</v>
      </c>
      <c r="N22" s="235">
        <v>-30.478750000000002</v>
      </c>
      <c r="O22" s="235">
        <v>-37.806379999999997</v>
      </c>
      <c r="P22" s="235">
        <v>0.36157</v>
      </c>
      <c r="Q22" s="235">
        <v>-21.721700000000002</v>
      </c>
      <c r="R22" s="235">
        <v>-32.771730000000005</v>
      </c>
      <c r="S22" s="235">
        <v>-3.3455599999999999</v>
      </c>
      <c r="T22" s="235">
        <v>5.3322599999999998</v>
      </c>
      <c r="U22" s="235">
        <v>-12.47739</v>
      </c>
      <c r="V22" s="235">
        <v>-10.764940000000001</v>
      </c>
      <c r="W22" s="235">
        <v>-12.411370000000002</v>
      </c>
      <c r="X22" s="235">
        <v>-5.8684500000000002</v>
      </c>
      <c r="Y22" s="235">
        <v>-7.3342000000000001</v>
      </c>
      <c r="Z22" s="235">
        <v>-0.58257000000000003</v>
      </c>
      <c r="AA22" s="235">
        <v>-2.9759099999999998</v>
      </c>
      <c r="AB22" s="235">
        <v>-4.9262499999999996</v>
      </c>
      <c r="AC22" s="235">
        <v>7.4216999999999995</v>
      </c>
      <c r="AD22" s="235">
        <v>-6.2596699999999998</v>
      </c>
      <c r="AE22" s="235">
        <v>-3.49715</v>
      </c>
      <c r="AF22" s="235">
        <v>-8.0988400000000009</v>
      </c>
      <c r="AG22" s="235">
        <v>-12.211690000000001</v>
      </c>
      <c r="AH22" s="235">
        <v>-5.9300299999999995</v>
      </c>
      <c r="AI22" s="252">
        <v>-10.645899999999999</v>
      </c>
      <c r="AJ22" s="252">
        <v>-16.45506</v>
      </c>
      <c r="AK22" s="252">
        <v>-6.1211380751300002</v>
      </c>
      <c r="AL22" s="252">
        <v>-16.4951205805</v>
      </c>
      <c r="AM22" s="252">
        <v>74.391710000000003</v>
      </c>
      <c r="AN22" s="211"/>
      <c r="AO22" s="211"/>
      <c r="AP22" s="211"/>
      <c r="AQ22" s="211"/>
      <c r="AR22" s="211"/>
      <c r="AS22" s="211"/>
      <c r="AT22" s="211"/>
      <c r="AU22" s="211"/>
      <c r="AV22" s="211"/>
      <c r="AW22" s="211"/>
      <c r="AX22" s="211"/>
      <c r="AY22" s="211"/>
    </row>
    <row r="23" spans="1:51" ht="15" x14ac:dyDescent="0.25">
      <c r="A23" s="193">
        <f>YampaRiverInflow.TotalOutflow!A23</f>
        <v>43709</v>
      </c>
      <c r="B23" s="165"/>
      <c r="C23" s="165"/>
      <c r="D23" s="165">
        <v>-11.22</v>
      </c>
      <c r="E23" s="235">
        <v>17.491540000000001</v>
      </c>
      <c r="F23" s="235">
        <v>90.030710000000013</v>
      </c>
      <c r="G23" s="235">
        <v>37.451620000000005</v>
      </c>
      <c r="H23" s="235">
        <v>29.726150000000001</v>
      </c>
      <c r="I23" s="235">
        <v>21.405069999999998</v>
      </c>
      <c r="J23" s="235">
        <v>-6.1849399999999992</v>
      </c>
      <c r="K23" s="235">
        <v>-13.40967</v>
      </c>
      <c r="L23" s="235">
        <v>4.8451000000000004</v>
      </c>
      <c r="M23" s="235">
        <v>10.459700000000002</v>
      </c>
      <c r="N23" s="235">
        <v>-32.106940000000002</v>
      </c>
      <c r="O23" s="235">
        <v>-14.36115</v>
      </c>
      <c r="P23" s="235">
        <v>6.0761099999999999</v>
      </c>
      <c r="Q23" s="235">
        <v>2.1292300000000002</v>
      </c>
      <c r="R23" s="235">
        <v>3.4588800000000002</v>
      </c>
      <c r="S23" s="235">
        <v>-3.5141100000000001</v>
      </c>
      <c r="T23" s="235">
        <v>2.3970700000000003</v>
      </c>
      <c r="U23" s="235">
        <v>-14.862719999999999</v>
      </c>
      <c r="V23" s="235">
        <v>10.64911</v>
      </c>
      <c r="W23" s="235">
        <v>1.2162899999999999</v>
      </c>
      <c r="X23" s="235">
        <v>-3.2352600000000002</v>
      </c>
      <c r="Y23" s="235">
        <v>3.2015500000000001</v>
      </c>
      <c r="Z23" s="235">
        <v>-2.03647</v>
      </c>
      <c r="AA23" s="235">
        <v>4.6902200000000001</v>
      </c>
      <c r="AB23" s="235">
        <v>-2.4659599999999999</v>
      </c>
      <c r="AC23" s="235">
        <v>2.1341199999999998</v>
      </c>
      <c r="AD23" s="235">
        <v>-3.6479999999999999E-2</v>
      </c>
      <c r="AE23" s="235">
        <v>3.5242300000000002</v>
      </c>
      <c r="AF23" s="235">
        <v>2.30775</v>
      </c>
      <c r="AG23" s="235">
        <v>-2.1289499999999997</v>
      </c>
      <c r="AH23" s="235">
        <v>-5.9721000000000002</v>
      </c>
      <c r="AI23" s="252">
        <v>-4.7625399999999996</v>
      </c>
      <c r="AJ23" s="252">
        <v>-11.23626</v>
      </c>
      <c r="AK23" s="252">
        <v>-5.9217293134800002</v>
      </c>
      <c r="AL23" s="252">
        <v>-16.066383176799999</v>
      </c>
      <c r="AM23" s="252">
        <v>15.569330000000001</v>
      </c>
      <c r="AN23" s="211"/>
      <c r="AO23" s="211"/>
      <c r="AP23" s="211"/>
      <c r="AQ23" s="211"/>
      <c r="AR23" s="211"/>
      <c r="AS23" s="211"/>
      <c r="AT23" s="211"/>
      <c r="AU23" s="211"/>
      <c r="AV23" s="211"/>
      <c r="AW23" s="211"/>
      <c r="AX23" s="211"/>
      <c r="AY23" s="211"/>
    </row>
    <row r="24" spans="1:51" ht="15" x14ac:dyDescent="0.25">
      <c r="A24" s="193">
        <f>YampaRiverInflow.TotalOutflow!A24</f>
        <v>43739</v>
      </c>
      <c r="B24" s="165"/>
      <c r="C24" s="165"/>
      <c r="D24" s="165">
        <v>-4.04</v>
      </c>
      <c r="E24" s="235">
        <v>29.394490000000001</v>
      </c>
      <c r="F24" s="235">
        <v>133.46231</v>
      </c>
      <c r="G24" s="235">
        <v>-7.9622099999999998</v>
      </c>
      <c r="H24" s="235">
        <v>14.659660000000001</v>
      </c>
      <c r="I24" s="235">
        <v>6.4712700000000005</v>
      </c>
      <c r="J24" s="235">
        <v>-4.5573800000000002</v>
      </c>
      <c r="K24" s="235">
        <v>16.089169999999999</v>
      </c>
      <c r="L24" s="235">
        <v>2.3823400000000001</v>
      </c>
      <c r="M24" s="235">
        <v>-2.3206700000000002</v>
      </c>
      <c r="N24" s="235">
        <v>-31.9285</v>
      </c>
      <c r="O24" s="235">
        <v>-8.5193500000000011</v>
      </c>
      <c r="P24" s="235">
        <v>-12.10599</v>
      </c>
      <c r="Q24" s="235">
        <v>-6.4365399999999999</v>
      </c>
      <c r="R24" s="235">
        <v>-9.3328700000000016</v>
      </c>
      <c r="S24" s="235">
        <v>8.7130799999999997</v>
      </c>
      <c r="T24" s="235">
        <v>6.0392799999999998</v>
      </c>
      <c r="U24" s="235">
        <v>-14.376950000000001</v>
      </c>
      <c r="V24" s="235">
        <v>11.44023</v>
      </c>
      <c r="W24" s="235">
        <v>-2.2667899999999999</v>
      </c>
      <c r="X24" s="235">
        <v>12.561069999999999</v>
      </c>
      <c r="Y24" s="235">
        <v>9.3788400000000003</v>
      </c>
      <c r="Z24" s="235">
        <v>7.2322499999999996</v>
      </c>
      <c r="AA24" s="235">
        <v>17.66301</v>
      </c>
      <c r="AB24" s="235">
        <v>17.936130000000002</v>
      </c>
      <c r="AC24" s="235">
        <v>19.500349999999997</v>
      </c>
      <c r="AD24" s="235">
        <v>0.40545999999999999</v>
      </c>
      <c r="AE24" s="235">
        <v>-3.57796</v>
      </c>
      <c r="AF24" s="235">
        <v>-7.8305600000000002</v>
      </c>
      <c r="AG24" s="235">
        <v>5.5783399999999999</v>
      </c>
      <c r="AH24" s="235">
        <v>7.1333100000000007</v>
      </c>
      <c r="AI24" s="252">
        <v>-3.07572</v>
      </c>
      <c r="AJ24" s="252">
        <v>-12.67216</v>
      </c>
      <c r="AK24" s="252">
        <v>9.5933321672099989</v>
      </c>
      <c r="AL24" s="252">
        <v>-7.3716004105100001</v>
      </c>
      <c r="AM24" s="252">
        <v>11.770820000000001</v>
      </c>
      <c r="AN24" s="211"/>
      <c r="AO24" s="211"/>
      <c r="AP24" s="211"/>
      <c r="AQ24" s="211"/>
      <c r="AR24" s="211"/>
      <c r="AS24" s="211"/>
      <c r="AT24" s="211"/>
      <c r="AU24" s="211"/>
      <c r="AV24" s="211"/>
      <c r="AW24" s="211"/>
      <c r="AX24" s="211"/>
      <c r="AY24" s="211"/>
    </row>
    <row r="25" spans="1:51" ht="15" x14ac:dyDescent="0.25">
      <c r="A25" s="193">
        <f>YampaRiverInflow.TotalOutflow!A25</f>
        <v>43770</v>
      </c>
      <c r="B25" s="165"/>
      <c r="C25" s="165"/>
      <c r="D25" s="165">
        <v>-11.15</v>
      </c>
      <c r="E25" s="235">
        <v>-2.7989000000000002</v>
      </c>
      <c r="F25" s="235">
        <v>52.581679999999999</v>
      </c>
      <c r="G25" s="235">
        <v>19.1631</v>
      </c>
      <c r="H25" s="235">
        <v>8.3231599999999997</v>
      </c>
      <c r="I25" s="235">
        <v>-4.9865000000000004</v>
      </c>
      <c r="J25" s="235">
        <v>15.50897</v>
      </c>
      <c r="K25" s="235">
        <v>11.76432</v>
      </c>
      <c r="L25" s="235">
        <v>31.527560000000001</v>
      </c>
      <c r="M25" s="235">
        <v>-3.2050900000000002</v>
      </c>
      <c r="N25" s="235">
        <v>-23.295529999999999</v>
      </c>
      <c r="O25" s="235">
        <v>-17.111999999999998</v>
      </c>
      <c r="P25" s="235">
        <v>-11.698649999999999</v>
      </c>
      <c r="Q25" s="235">
        <v>-40.886620000000001</v>
      </c>
      <c r="R25" s="235">
        <v>8.8454099999999993</v>
      </c>
      <c r="S25" s="235">
        <v>8.6155300000000015</v>
      </c>
      <c r="T25" s="235">
        <v>-6.0922700000000001</v>
      </c>
      <c r="U25" s="235">
        <v>-18.06193</v>
      </c>
      <c r="V25" s="235">
        <v>-2.7934000000000001</v>
      </c>
      <c r="W25" s="235">
        <v>14.61594</v>
      </c>
      <c r="X25" s="235">
        <v>1.1808599999999998</v>
      </c>
      <c r="Y25" s="235">
        <v>-1.2787599999999999</v>
      </c>
      <c r="Z25" s="235">
        <v>-0.85072999999999999</v>
      </c>
      <c r="AA25" s="235">
        <v>-7.69496</v>
      </c>
      <c r="AB25" s="235">
        <v>-25.293230000000001</v>
      </c>
      <c r="AC25" s="235">
        <v>14.929360000000001</v>
      </c>
      <c r="AD25" s="235">
        <v>-6.5592299999999994</v>
      </c>
      <c r="AE25" s="235">
        <v>-12.624499999999999</v>
      </c>
      <c r="AF25" s="235">
        <v>-15.31161</v>
      </c>
      <c r="AG25" s="235">
        <v>-29.335889999999999</v>
      </c>
      <c r="AH25" s="235">
        <v>-11.260489999999999</v>
      </c>
      <c r="AI25" s="252">
        <v>-11.40968</v>
      </c>
      <c r="AJ25" s="252">
        <v>4.0670200000000003</v>
      </c>
      <c r="AK25" s="252">
        <v>-5.6661833634400001</v>
      </c>
      <c r="AL25" s="252">
        <v>-13.579297370099999</v>
      </c>
      <c r="AM25" s="252">
        <v>7.9291700000000001</v>
      </c>
      <c r="AN25" s="211"/>
      <c r="AO25" s="211"/>
      <c r="AP25" s="211"/>
      <c r="AQ25" s="211"/>
      <c r="AR25" s="211"/>
      <c r="AS25" s="211"/>
      <c r="AT25" s="211"/>
      <c r="AU25" s="211"/>
      <c r="AV25" s="211"/>
      <c r="AW25" s="211"/>
      <c r="AX25" s="211"/>
      <c r="AY25" s="211"/>
    </row>
    <row r="26" spans="1:51" ht="15" x14ac:dyDescent="0.25">
      <c r="A26" s="193">
        <f>YampaRiverInflow.TotalOutflow!A26</f>
        <v>43800</v>
      </c>
      <c r="B26" s="165"/>
      <c r="C26" s="165"/>
      <c r="D26" s="165">
        <v>-9.7100000000000009</v>
      </c>
      <c r="E26" s="235">
        <v>-2.0269400000000002</v>
      </c>
      <c r="F26" s="235">
        <v>51.959830000000004</v>
      </c>
      <c r="G26" s="235">
        <v>32.17351</v>
      </c>
      <c r="H26" s="235">
        <v>27.887509999999999</v>
      </c>
      <c r="I26" s="235">
        <v>-7.8382100000000001</v>
      </c>
      <c r="J26" s="235">
        <v>-32.544939999999997</v>
      </c>
      <c r="K26" s="235">
        <v>-18.25207</v>
      </c>
      <c r="L26" s="235">
        <v>0.23571999999999999</v>
      </c>
      <c r="M26" s="235">
        <v>-17.19848</v>
      </c>
      <c r="N26" s="235">
        <v>-15.513</v>
      </c>
      <c r="O26" s="235">
        <v>-23.537050000000001</v>
      </c>
      <c r="P26" s="235">
        <v>-21.342089999999999</v>
      </c>
      <c r="Q26" s="235">
        <v>-25.91873</v>
      </c>
      <c r="R26" s="235">
        <v>-8.1638900000000003</v>
      </c>
      <c r="S26" s="235">
        <v>-7.6459899999999994</v>
      </c>
      <c r="T26" s="235">
        <v>-41.546080000000003</v>
      </c>
      <c r="U26" s="235">
        <v>-20.32019</v>
      </c>
      <c r="V26" s="235">
        <v>-22.775419999999997</v>
      </c>
      <c r="W26" s="235">
        <v>-20.00853</v>
      </c>
      <c r="X26" s="235">
        <v>-16.126649999999998</v>
      </c>
      <c r="Y26" s="235">
        <v>-14.551170000000001</v>
      </c>
      <c r="Z26" s="235">
        <v>-9.3304200000000002</v>
      </c>
      <c r="AA26" s="235">
        <v>-15.43425</v>
      </c>
      <c r="AB26" s="235">
        <v>-9.6678799999999985</v>
      </c>
      <c r="AC26" s="235">
        <v>2.13557</v>
      </c>
      <c r="AD26" s="235">
        <v>-15.070690000000001</v>
      </c>
      <c r="AE26" s="235">
        <v>-14.155530000000001</v>
      </c>
      <c r="AF26" s="235">
        <v>-24.016959999999997</v>
      </c>
      <c r="AG26" s="235">
        <v>-14.53312</v>
      </c>
      <c r="AH26" s="235">
        <v>-28.044779999999999</v>
      </c>
      <c r="AI26" s="252">
        <v>-6.3832500000000003</v>
      </c>
      <c r="AJ26" s="252">
        <v>-10.085459999999999</v>
      </c>
      <c r="AK26" s="252">
        <v>-1.7760761056900001</v>
      </c>
      <c r="AL26" s="252">
        <v>-12.813628441100001</v>
      </c>
      <c r="AM26" s="252">
        <v>0.70411000000000001</v>
      </c>
      <c r="AN26" s="211"/>
      <c r="AO26" s="211"/>
      <c r="AP26" s="211"/>
      <c r="AQ26" s="211"/>
      <c r="AR26" s="211"/>
      <c r="AS26" s="211"/>
      <c r="AT26" s="211"/>
      <c r="AU26" s="211"/>
      <c r="AV26" s="211"/>
      <c r="AW26" s="211"/>
      <c r="AX26" s="211"/>
      <c r="AY26" s="211"/>
    </row>
    <row r="27" spans="1:51" ht="15" x14ac:dyDescent="0.25">
      <c r="A27" s="193">
        <f>YampaRiverInflow.TotalOutflow!A27</f>
        <v>43831</v>
      </c>
      <c r="B27" s="165"/>
      <c r="C27" s="165"/>
      <c r="D27" s="165">
        <v>63.563000000000002</v>
      </c>
      <c r="E27" s="235">
        <v>31.439830000000001</v>
      </c>
      <c r="F27" s="235">
        <v>31.442490000000003</v>
      </c>
      <c r="G27" s="235">
        <v>-8.1626999999999992</v>
      </c>
      <c r="H27" s="235">
        <v>-9.4905600000000003</v>
      </c>
      <c r="I27" s="235">
        <v>-16.206330000000001</v>
      </c>
      <c r="J27" s="235">
        <v>-67.403059999999996</v>
      </c>
      <c r="K27" s="235">
        <v>5.3257399999999997</v>
      </c>
      <c r="L27" s="235">
        <v>-10.554080000000001</v>
      </c>
      <c r="M27" s="235">
        <v>-12.17793</v>
      </c>
      <c r="N27" s="235">
        <v>-5.2285699999999995</v>
      </c>
      <c r="O27" s="235">
        <v>-11.82418</v>
      </c>
      <c r="P27" s="235">
        <v>-0.35291</v>
      </c>
      <c r="Q27" s="235">
        <v>-9.4022099999999984</v>
      </c>
      <c r="R27" s="235">
        <v>-2.2324000000000002</v>
      </c>
      <c r="S27" s="235">
        <v>-13.06556</v>
      </c>
      <c r="T27" s="235">
        <v>-23.842459999999999</v>
      </c>
      <c r="U27" s="235">
        <v>-22.88402</v>
      </c>
      <c r="V27" s="235">
        <v>-9.2863400000000009</v>
      </c>
      <c r="W27" s="235">
        <v>2.0555400000000001</v>
      </c>
      <c r="X27" s="235">
        <v>-8.3692099999999989</v>
      </c>
      <c r="Y27" s="235">
        <v>-7.36435</v>
      </c>
      <c r="Z27" s="235">
        <v>-10.88565</v>
      </c>
      <c r="AA27" s="235">
        <v>0.18258000000000002</v>
      </c>
      <c r="AB27" s="235">
        <v>-24.099160000000001</v>
      </c>
      <c r="AC27" s="235">
        <v>-10.99343</v>
      </c>
      <c r="AD27" s="235">
        <v>-17.351569999999999</v>
      </c>
      <c r="AE27" s="235">
        <v>-15.120850000000001</v>
      </c>
      <c r="AF27" s="235">
        <v>-15.297610000000001</v>
      </c>
      <c r="AG27" s="235">
        <v>-7.4300500000000005</v>
      </c>
      <c r="AH27" s="235">
        <v>-23.203659999999999</v>
      </c>
      <c r="AI27" s="252">
        <v>-11.24441</v>
      </c>
      <c r="AJ27" s="252">
        <v>-7.0866850672100004</v>
      </c>
      <c r="AK27" s="252">
        <v>-21.8410222298</v>
      </c>
      <c r="AL27" s="252">
        <v>32.649590000000003</v>
      </c>
      <c r="AM27" s="252">
        <v>-4.1834899999999999</v>
      </c>
      <c r="AN27" s="211"/>
      <c r="AO27" s="211"/>
      <c r="AP27" s="211"/>
      <c r="AQ27" s="211"/>
      <c r="AR27" s="211"/>
      <c r="AS27" s="211"/>
      <c r="AT27" s="211"/>
      <c r="AU27" s="211"/>
      <c r="AV27" s="211"/>
      <c r="AW27" s="211"/>
      <c r="AX27" s="211"/>
      <c r="AY27" s="211"/>
    </row>
    <row r="28" spans="1:51" ht="15" x14ac:dyDescent="0.25">
      <c r="A28" s="193">
        <f>YampaRiverInflow.TotalOutflow!A28</f>
        <v>43862</v>
      </c>
      <c r="B28" s="165"/>
      <c r="C28" s="165"/>
      <c r="D28" s="165">
        <v>71.900000000000006</v>
      </c>
      <c r="E28" s="235">
        <v>22.693020000000001</v>
      </c>
      <c r="F28" s="235">
        <v>32.191499999999998</v>
      </c>
      <c r="G28" s="235">
        <v>-14.345370000000001</v>
      </c>
      <c r="H28" s="235">
        <v>0.28820999999999997</v>
      </c>
      <c r="I28" s="235">
        <v>24.75806</v>
      </c>
      <c r="J28" s="235">
        <v>-0.71377000000000002</v>
      </c>
      <c r="K28" s="235">
        <v>-17.479389999999999</v>
      </c>
      <c r="L28" s="235">
        <v>7.1028599999999997</v>
      </c>
      <c r="M28" s="235">
        <v>-20.612359999999999</v>
      </c>
      <c r="N28" s="235">
        <v>-3.8160700000000003</v>
      </c>
      <c r="O28" s="235">
        <v>12.07672</v>
      </c>
      <c r="P28" s="235">
        <v>-6.4777399999999998</v>
      </c>
      <c r="Q28" s="235">
        <v>-3.1795599999999999</v>
      </c>
      <c r="R28" s="235">
        <v>-18.78584</v>
      </c>
      <c r="S28" s="235">
        <v>-15.19333</v>
      </c>
      <c r="T28" s="235">
        <v>16.79738</v>
      </c>
      <c r="U28" s="235">
        <v>-14.575379999999999</v>
      </c>
      <c r="V28" s="235">
        <v>-10.293559999999999</v>
      </c>
      <c r="W28" s="235">
        <v>-6.9536000000000007</v>
      </c>
      <c r="X28" s="235">
        <v>-5.6801599999999999</v>
      </c>
      <c r="Y28" s="235">
        <v>-3.35554</v>
      </c>
      <c r="Z28" s="235">
        <v>-8.1621500000000005</v>
      </c>
      <c r="AA28" s="235">
        <v>2.4570000000000002E-2</v>
      </c>
      <c r="AB28" s="235">
        <v>-7.1100200000000005</v>
      </c>
      <c r="AC28" s="235">
        <v>-6.7532899999999998</v>
      </c>
      <c r="AD28" s="235">
        <v>-2.0011099999999997</v>
      </c>
      <c r="AE28" s="235">
        <v>-7.8896199999999999</v>
      </c>
      <c r="AF28" s="235">
        <v>-3.9773800000000001</v>
      </c>
      <c r="AG28" s="235">
        <v>-10.08442</v>
      </c>
      <c r="AH28" s="235">
        <v>-18.090959999999999</v>
      </c>
      <c r="AI28" s="252">
        <v>-11.6091</v>
      </c>
      <c r="AJ28" s="252">
        <v>-21.548820344999999</v>
      </c>
      <c r="AK28" s="252">
        <v>-7.5980226642700002</v>
      </c>
      <c r="AL28" s="252">
        <v>26.56495</v>
      </c>
      <c r="AM28" s="252">
        <v>1.9350000000000001</v>
      </c>
      <c r="AN28" s="211"/>
      <c r="AO28" s="211"/>
      <c r="AP28" s="211"/>
      <c r="AQ28" s="211"/>
      <c r="AR28" s="211"/>
      <c r="AS28" s="211"/>
      <c r="AT28" s="211"/>
      <c r="AU28" s="211"/>
      <c r="AV28" s="211"/>
      <c r="AW28" s="211"/>
      <c r="AX28" s="211"/>
      <c r="AY28" s="211"/>
    </row>
    <row r="29" spans="1:51" ht="15" x14ac:dyDescent="0.25">
      <c r="A29" s="193">
        <f>YampaRiverInflow.TotalOutflow!A29</f>
        <v>43891</v>
      </c>
      <c r="B29" s="165"/>
      <c r="C29" s="165"/>
      <c r="D29" s="165">
        <v>45.817</v>
      </c>
      <c r="E29" s="235">
        <v>34.107990000000001</v>
      </c>
      <c r="F29" s="235">
        <v>19.579360000000001</v>
      </c>
      <c r="G29" s="235">
        <v>21.266830000000002</v>
      </c>
      <c r="H29" s="235">
        <v>8.1764600000000005</v>
      </c>
      <c r="I29" s="235">
        <v>7.8801000000000005</v>
      </c>
      <c r="J29" s="235">
        <v>-16.084820000000001</v>
      </c>
      <c r="K29" s="235">
        <v>24.562889999999999</v>
      </c>
      <c r="L29" s="235">
        <v>-1.3683399999999999</v>
      </c>
      <c r="M29" s="235">
        <v>-30.239049999999999</v>
      </c>
      <c r="N29" s="235">
        <v>-0.40625</v>
      </c>
      <c r="O29" s="235">
        <v>-2.8755600000000001</v>
      </c>
      <c r="P29" s="235">
        <v>-24.367049999999999</v>
      </c>
      <c r="Q29" s="235">
        <v>-21.61571</v>
      </c>
      <c r="R29" s="235">
        <v>-7.1826499999999998</v>
      </c>
      <c r="S29" s="235">
        <v>-21.388090000000002</v>
      </c>
      <c r="T29" s="235">
        <v>-38.647570000000002</v>
      </c>
      <c r="U29" s="235">
        <v>-17.924779999999998</v>
      </c>
      <c r="V29" s="235">
        <v>-12.442740000000001</v>
      </c>
      <c r="W29" s="235">
        <v>-43.985260000000004</v>
      </c>
      <c r="X29" s="235">
        <v>-10.52102</v>
      </c>
      <c r="Y29" s="235">
        <v>-6.4350100000000001</v>
      </c>
      <c r="Z29" s="235">
        <v>-12.448540000000001</v>
      </c>
      <c r="AA29" s="235">
        <v>-11.11115</v>
      </c>
      <c r="AB29" s="235">
        <v>-14.26328</v>
      </c>
      <c r="AC29" s="235">
        <v>-15.209569999999999</v>
      </c>
      <c r="AD29" s="235">
        <v>-13.494590000000001</v>
      </c>
      <c r="AE29" s="235">
        <v>-13.53969</v>
      </c>
      <c r="AF29" s="235">
        <v>-18.373999999999999</v>
      </c>
      <c r="AG29" s="235">
        <v>-10.9312</v>
      </c>
      <c r="AH29" s="235">
        <v>-22.812709999999999</v>
      </c>
      <c r="AI29" s="252">
        <v>-10.592450000000001</v>
      </c>
      <c r="AJ29" s="252">
        <v>-11.9735317815</v>
      </c>
      <c r="AK29" s="252">
        <v>-21.396965078199997</v>
      </c>
      <c r="AL29" s="252">
        <v>60.964930000000003</v>
      </c>
      <c r="AM29" s="252">
        <v>9.2411200000000004</v>
      </c>
      <c r="AN29" s="211"/>
      <c r="AO29" s="211"/>
      <c r="AP29" s="211"/>
      <c r="AQ29" s="211"/>
      <c r="AR29" s="211"/>
      <c r="AS29" s="211"/>
      <c r="AT29" s="211"/>
      <c r="AU29" s="211"/>
      <c r="AV29" s="211"/>
      <c r="AW29" s="211"/>
      <c r="AX29" s="211"/>
      <c r="AY29" s="211"/>
    </row>
    <row r="30" spans="1:51" ht="15" x14ac:dyDescent="0.25">
      <c r="A30" s="193">
        <f>YampaRiverInflow.TotalOutflow!A30</f>
        <v>43922</v>
      </c>
      <c r="B30" s="165"/>
      <c r="C30" s="165"/>
      <c r="D30" s="165">
        <v>38.869</v>
      </c>
      <c r="E30" s="235">
        <v>76.599170000000001</v>
      </c>
      <c r="F30" s="235">
        <v>-6.7857700000000003</v>
      </c>
      <c r="G30" s="235">
        <v>6.2441000000000004</v>
      </c>
      <c r="H30" s="235">
        <v>4.2861700000000003</v>
      </c>
      <c r="I30" s="235">
        <v>29.646259999999998</v>
      </c>
      <c r="J30" s="235">
        <v>28.972660000000001</v>
      </c>
      <c r="K30" s="235">
        <v>18.863569999999999</v>
      </c>
      <c r="L30" s="235">
        <v>13.24966</v>
      </c>
      <c r="M30" s="235">
        <v>-34.838769999999997</v>
      </c>
      <c r="N30" s="235">
        <v>-15.670870000000001</v>
      </c>
      <c r="O30" s="235">
        <v>-12.345879999999999</v>
      </c>
      <c r="P30" s="235">
        <v>-24.792330000000003</v>
      </c>
      <c r="Q30" s="235">
        <v>-15.55307</v>
      </c>
      <c r="R30" s="235">
        <v>-27.615380000000002</v>
      </c>
      <c r="S30" s="235">
        <v>-9.9768299999999996</v>
      </c>
      <c r="T30" s="235">
        <v>-7.8899799999999995</v>
      </c>
      <c r="U30" s="235">
        <v>-18.484590000000001</v>
      </c>
      <c r="V30" s="235">
        <v>-13.60337</v>
      </c>
      <c r="W30" s="235">
        <v>-60.627809999999997</v>
      </c>
      <c r="X30" s="235">
        <v>-9.7155499999999986</v>
      </c>
      <c r="Y30" s="235">
        <v>-15.310879999999999</v>
      </c>
      <c r="Z30" s="235">
        <v>3.4897600000000004</v>
      </c>
      <c r="AA30" s="235">
        <v>-16.877500000000001</v>
      </c>
      <c r="AB30" s="235">
        <v>-19.60941</v>
      </c>
      <c r="AC30" s="235">
        <v>-18.033900000000003</v>
      </c>
      <c r="AD30" s="235">
        <v>-6.3000600000000002</v>
      </c>
      <c r="AE30" s="235">
        <v>-13.78439</v>
      </c>
      <c r="AF30" s="235">
        <v>-16.949249999999999</v>
      </c>
      <c r="AG30" s="235">
        <v>-12.7826</v>
      </c>
      <c r="AH30" s="235">
        <v>-23.694689999999998</v>
      </c>
      <c r="AI30" s="252">
        <v>-20.046709999999997</v>
      </c>
      <c r="AJ30" s="252">
        <v>-21.301506761199999</v>
      </c>
      <c r="AK30" s="252">
        <v>-18.480803921300001</v>
      </c>
      <c r="AL30" s="252">
        <v>54.424519999999994</v>
      </c>
      <c r="AM30" s="252">
        <v>12.133100000000001</v>
      </c>
      <c r="AN30" s="211"/>
      <c r="AO30" s="211"/>
      <c r="AP30" s="211"/>
      <c r="AQ30" s="211"/>
      <c r="AR30" s="211"/>
      <c r="AS30" s="211"/>
      <c r="AT30" s="211"/>
      <c r="AU30" s="211"/>
      <c r="AV30" s="211"/>
      <c r="AW30" s="211"/>
      <c r="AX30" s="211"/>
      <c r="AY30" s="211"/>
    </row>
    <row r="31" spans="1:51" ht="15" x14ac:dyDescent="0.25">
      <c r="A31" s="193">
        <f>YampaRiverInflow.TotalOutflow!A31</f>
        <v>43952</v>
      </c>
      <c r="B31" s="165"/>
      <c r="C31" s="165"/>
      <c r="D31" s="165">
        <v>26.382999999999999</v>
      </c>
      <c r="E31" s="235">
        <v>81.077850000000012</v>
      </c>
      <c r="F31" s="235">
        <v>32.891910000000003</v>
      </c>
      <c r="G31" s="235">
        <v>32.762029999999996</v>
      </c>
      <c r="H31" s="235">
        <v>14.885899999999999</v>
      </c>
      <c r="I31" s="235">
        <v>9.8693099999999987</v>
      </c>
      <c r="J31" s="235">
        <v>49.975879999999997</v>
      </c>
      <c r="K31" s="235">
        <v>-7.9184299999999999</v>
      </c>
      <c r="L31" s="235">
        <v>11.12064</v>
      </c>
      <c r="M31" s="235">
        <v>-43.382190000000001</v>
      </c>
      <c r="N31" s="235">
        <v>-22.886580000000002</v>
      </c>
      <c r="O31" s="235">
        <v>-11.17521</v>
      </c>
      <c r="P31" s="235">
        <v>-23.596910000000001</v>
      </c>
      <c r="Q31" s="235">
        <v>-15.42226</v>
      </c>
      <c r="R31" s="235">
        <v>3.82769</v>
      </c>
      <c r="S31" s="235">
        <v>-8.7342700000000004</v>
      </c>
      <c r="T31" s="235">
        <v>-12.672180000000001</v>
      </c>
      <c r="U31" s="235">
        <v>-9.4568999999999992</v>
      </c>
      <c r="V31" s="235">
        <v>2.1620500000000002</v>
      </c>
      <c r="W31" s="235">
        <v>6.1777799999999994</v>
      </c>
      <c r="X31" s="235">
        <v>-11.006309999999999</v>
      </c>
      <c r="Y31" s="235">
        <v>-11.085049999999999</v>
      </c>
      <c r="Z31" s="235">
        <v>-22.195970000000003</v>
      </c>
      <c r="AA31" s="235">
        <v>-14.829829999999999</v>
      </c>
      <c r="AB31" s="235">
        <v>10.05152</v>
      </c>
      <c r="AC31" s="235">
        <v>-15.21618</v>
      </c>
      <c r="AD31" s="235">
        <v>-22.456689999999998</v>
      </c>
      <c r="AE31" s="235">
        <v>-5.2049700000000003</v>
      </c>
      <c r="AF31" s="235">
        <v>-18.830310000000001</v>
      </c>
      <c r="AG31" s="235">
        <v>-9.6620400000000011</v>
      </c>
      <c r="AH31" s="235">
        <v>-14.13106</v>
      </c>
      <c r="AI31" s="252">
        <v>-15.37541</v>
      </c>
      <c r="AJ31" s="252">
        <v>-17.183385914400002</v>
      </c>
      <c r="AK31" s="252">
        <v>-10.352921004100001</v>
      </c>
      <c r="AL31" s="252">
        <v>25.669160000000002</v>
      </c>
      <c r="AM31" s="252">
        <v>46.607790000000001</v>
      </c>
      <c r="AN31" s="211"/>
      <c r="AO31" s="211"/>
      <c r="AP31" s="211"/>
      <c r="AQ31" s="211"/>
      <c r="AR31" s="211"/>
      <c r="AS31" s="211"/>
      <c r="AT31" s="211"/>
      <c r="AU31" s="211"/>
      <c r="AV31" s="211"/>
      <c r="AW31" s="211"/>
      <c r="AX31" s="211"/>
      <c r="AY31" s="211"/>
    </row>
    <row r="32" spans="1:51" ht="15" x14ac:dyDescent="0.25">
      <c r="A32" s="193">
        <f>YampaRiverInflow.TotalOutflow!A32</f>
        <v>43983</v>
      </c>
      <c r="B32" s="165"/>
      <c r="C32" s="165"/>
      <c r="D32" s="165">
        <v>9.8160000000000007</v>
      </c>
      <c r="E32" s="235">
        <v>62.467669999999998</v>
      </c>
      <c r="F32" s="235">
        <v>43.907669999999996</v>
      </c>
      <c r="G32" s="235">
        <v>36.8551</v>
      </c>
      <c r="H32" s="235">
        <v>12.004910000000001</v>
      </c>
      <c r="I32" s="235">
        <v>7.7272400000000001</v>
      </c>
      <c r="J32" s="235">
        <v>40.933699999999995</v>
      </c>
      <c r="K32" s="235">
        <v>11.465860000000001</v>
      </c>
      <c r="L32" s="235">
        <v>16.794580000000003</v>
      </c>
      <c r="M32" s="235">
        <v>-46.634540000000001</v>
      </c>
      <c r="N32" s="235">
        <v>-19.443330000000003</v>
      </c>
      <c r="O32" s="235">
        <v>7.9125299999999994</v>
      </c>
      <c r="P32" s="235">
        <v>-9.9691600000000005</v>
      </c>
      <c r="Q32" s="235">
        <v>-16.600020000000001</v>
      </c>
      <c r="R32" s="235">
        <v>-10.217690000000001</v>
      </c>
      <c r="S32" s="235">
        <v>3.97357</v>
      </c>
      <c r="T32" s="235">
        <v>-3.1482399999999999</v>
      </c>
      <c r="U32" s="235">
        <v>-1.4221199999999998</v>
      </c>
      <c r="V32" s="235">
        <v>-38.834009999999999</v>
      </c>
      <c r="W32" s="235">
        <v>-7.06473</v>
      </c>
      <c r="X32" s="235">
        <v>1.8902699999999999</v>
      </c>
      <c r="Y32" s="235">
        <v>8.4872199999999989</v>
      </c>
      <c r="Z32" s="235">
        <v>0.80691999999999997</v>
      </c>
      <c r="AA32" s="235">
        <v>-6.2195200000000002</v>
      </c>
      <c r="AB32" s="235">
        <v>13.559850000000001</v>
      </c>
      <c r="AC32" s="235">
        <v>-8.6716299999999986</v>
      </c>
      <c r="AD32" s="235">
        <v>-7.92706</v>
      </c>
      <c r="AE32" s="235">
        <v>-2.6868400000000001</v>
      </c>
      <c r="AF32" s="235">
        <v>-23.401610000000002</v>
      </c>
      <c r="AG32" s="235">
        <v>-8.745379999999999</v>
      </c>
      <c r="AH32" s="235">
        <v>-18.980650000000001</v>
      </c>
      <c r="AI32" s="252">
        <v>-16.096640000000001</v>
      </c>
      <c r="AJ32" s="252">
        <v>-19.255974470100004</v>
      </c>
      <c r="AK32" s="252">
        <v>-18.6228715425</v>
      </c>
      <c r="AL32" s="252">
        <v>36.7791</v>
      </c>
      <c r="AM32" s="252">
        <v>47.801720000000003</v>
      </c>
      <c r="AN32" s="211"/>
      <c r="AO32" s="211"/>
      <c r="AP32" s="211"/>
      <c r="AQ32" s="211"/>
      <c r="AR32" s="211"/>
      <c r="AS32" s="211"/>
      <c r="AT32" s="211"/>
      <c r="AU32" s="211"/>
      <c r="AV32" s="211"/>
      <c r="AW32" s="211"/>
      <c r="AX32" s="211"/>
      <c r="AY32" s="211"/>
    </row>
    <row r="33" spans="1:51" ht="15" x14ac:dyDescent="0.25">
      <c r="A33" s="193">
        <f>YampaRiverInflow.TotalOutflow!A33</f>
        <v>44013</v>
      </c>
      <c r="B33" s="165"/>
      <c r="C33" s="165"/>
      <c r="D33" s="165">
        <v>77.188999999999993</v>
      </c>
      <c r="E33" s="235">
        <v>60.205719999999999</v>
      </c>
      <c r="F33" s="235">
        <v>49.438319999999997</v>
      </c>
      <c r="G33" s="235">
        <v>32.877110000000002</v>
      </c>
      <c r="H33" s="235">
        <v>10.57719</v>
      </c>
      <c r="I33" s="235">
        <v>7.2024099999999995</v>
      </c>
      <c r="J33" s="235">
        <v>42.957050000000002</v>
      </c>
      <c r="K33" s="235">
        <v>25.683209999999999</v>
      </c>
      <c r="L33" s="235">
        <v>16.192450000000001</v>
      </c>
      <c r="M33" s="235">
        <v>-32.33464</v>
      </c>
      <c r="N33" s="235">
        <v>-28.353200000000001</v>
      </c>
      <c r="O33" s="235">
        <v>-13.82734</v>
      </c>
      <c r="P33" s="235">
        <v>-8.2693600000000007</v>
      </c>
      <c r="Q33" s="235">
        <v>-6.1791200000000002</v>
      </c>
      <c r="R33" s="235">
        <v>3.4561299999999999</v>
      </c>
      <c r="S33" s="235">
        <v>2.85033</v>
      </c>
      <c r="T33" s="235">
        <v>-5.2313599999999996</v>
      </c>
      <c r="U33" s="235">
        <v>-2.7631799999999997</v>
      </c>
      <c r="V33" s="235">
        <v>-11.48329</v>
      </c>
      <c r="W33" s="235">
        <v>-12.351889999999999</v>
      </c>
      <c r="X33" s="235">
        <v>-4.6287900000000004</v>
      </c>
      <c r="Y33" s="235">
        <v>-5.6995800000000001</v>
      </c>
      <c r="Z33" s="235">
        <v>1.1146199999999999</v>
      </c>
      <c r="AA33" s="235">
        <v>-1.95407</v>
      </c>
      <c r="AB33" s="235">
        <v>15.37031</v>
      </c>
      <c r="AC33" s="235">
        <v>-6.1843900000000005</v>
      </c>
      <c r="AD33" s="235">
        <v>2.6158600000000001</v>
      </c>
      <c r="AE33" s="235">
        <v>5.3711899999999995</v>
      </c>
      <c r="AF33" s="235">
        <v>-13.886209999999998</v>
      </c>
      <c r="AG33" s="235">
        <v>-10.38104</v>
      </c>
      <c r="AH33" s="235">
        <v>-8.8864900000000002</v>
      </c>
      <c r="AI33" s="252">
        <v>-24.04243</v>
      </c>
      <c r="AJ33" s="252">
        <v>-9.7753157925099998</v>
      </c>
      <c r="AK33" s="252">
        <v>-13.541234510899999</v>
      </c>
      <c r="AL33" s="252">
        <v>72.870630000000006</v>
      </c>
      <c r="AM33" s="252">
        <v>68.089640000000003</v>
      </c>
      <c r="AN33" s="211"/>
      <c r="AO33" s="211"/>
      <c r="AP33" s="211"/>
      <c r="AQ33" s="211"/>
      <c r="AR33" s="211"/>
      <c r="AS33" s="211"/>
      <c r="AT33" s="211"/>
      <c r="AU33" s="211"/>
      <c r="AV33" s="211"/>
      <c r="AW33" s="211"/>
      <c r="AX33" s="211"/>
      <c r="AY33" s="211"/>
    </row>
    <row r="34" spans="1:51" ht="15" x14ac:dyDescent="0.25">
      <c r="A34" s="193">
        <f>YampaRiverInflow.TotalOutflow!A34</f>
        <v>44044</v>
      </c>
      <c r="B34" s="165"/>
      <c r="C34" s="165"/>
      <c r="D34" s="165">
        <v>126.782</v>
      </c>
      <c r="E34" s="235">
        <v>64.003280000000004</v>
      </c>
      <c r="F34" s="235">
        <v>30.162470000000003</v>
      </c>
      <c r="G34" s="235">
        <v>25.66291</v>
      </c>
      <c r="H34" s="235">
        <v>47.366790000000002</v>
      </c>
      <c r="I34" s="235">
        <v>-3.6207199999999999</v>
      </c>
      <c r="J34" s="235">
        <v>8.2340900000000001</v>
      </c>
      <c r="K34" s="235">
        <v>1.0808900000000001</v>
      </c>
      <c r="L34" s="235">
        <v>9.8302700000000005</v>
      </c>
      <c r="M34" s="235">
        <v>-30.478750000000002</v>
      </c>
      <c r="N34" s="235">
        <v>-37.806379999999997</v>
      </c>
      <c r="O34" s="235">
        <v>0.36157</v>
      </c>
      <c r="P34" s="235">
        <v>-21.721700000000002</v>
      </c>
      <c r="Q34" s="235">
        <v>-32.771730000000005</v>
      </c>
      <c r="R34" s="235">
        <v>-3.3455599999999999</v>
      </c>
      <c r="S34" s="235">
        <v>5.3322599999999998</v>
      </c>
      <c r="T34" s="235">
        <v>-12.47739</v>
      </c>
      <c r="U34" s="235">
        <v>-10.764940000000001</v>
      </c>
      <c r="V34" s="235">
        <v>-12.411370000000002</v>
      </c>
      <c r="W34" s="235">
        <v>-5.8684500000000002</v>
      </c>
      <c r="X34" s="235">
        <v>-7.3342000000000001</v>
      </c>
      <c r="Y34" s="235">
        <v>-0.58257000000000003</v>
      </c>
      <c r="Z34" s="235">
        <v>-2.9759099999999998</v>
      </c>
      <c r="AA34" s="235">
        <v>-4.9262499999999996</v>
      </c>
      <c r="AB34" s="235">
        <v>7.4216999999999995</v>
      </c>
      <c r="AC34" s="235">
        <v>-6.2596699999999998</v>
      </c>
      <c r="AD34" s="235">
        <v>-3.49715</v>
      </c>
      <c r="AE34" s="235">
        <v>-8.0988400000000009</v>
      </c>
      <c r="AF34" s="235">
        <v>-12.211690000000001</v>
      </c>
      <c r="AG34" s="235">
        <v>-5.9300299999999995</v>
      </c>
      <c r="AH34" s="235">
        <v>-10.645899999999999</v>
      </c>
      <c r="AI34" s="252">
        <v>-16.45506</v>
      </c>
      <c r="AJ34" s="252">
        <v>-6.1211380751300002</v>
      </c>
      <c r="AK34" s="252">
        <v>-16.4951205805</v>
      </c>
      <c r="AL34" s="252">
        <v>74.391710000000003</v>
      </c>
      <c r="AM34" s="252">
        <v>83.114260000000002</v>
      </c>
      <c r="AN34" s="211"/>
      <c r="AO34" s="211"/>
      <c r="AP34" s="211"/>
      <c r="AQ34" s="211"/>
      <c r="AR34" s="211"/>
      <c r="AS34" s="211"/>
      <c r="AT34" s="211"/>
      <c r="AU34" s="211"/>
      <c r="AV34" s="211"/>
      <c r="AW34" s="211"/>
      <c r="AX34" s="211"/>
      <c r="AY34" s="211"/>
    </row>
    <row r="35" spans="1:51" ht="15" x14ac:dyDescent="0.25">
      <c r="A35" s="193">
        <f>YampaRiverInflow.TotalOutflow!A35</f>
        <v>44075</v>
      </c>
      <c r="B35" s="165"/>
      <c r="C35" s="165"/>
      <c r="D35" s="165">
        <v>110.468</v>
      </c>
      <c r="E35" s="235">
        <v>90.030710000000013</v>
      </c>
      <c r="F35" s="235">
        <v>37.451620000000005</v>
      </c>
      <c r="G35" s="235">
        <v>29.726150000000001</v>
      </c>
      <c r="H35" s="235">
        <v>21.405069999999998</v>
      </c>
      <c r="I35" s="235">
        <v>-6.1849399999999992</v>
      </c>
      <c r="J35" s="235">
        <v>-13.40967</v>
      </c>
      <c r="K35" s="235">
        <v>4.8451000000000004</v>
      </c>
      <c r="L35" s="235">
        <v>10.459700000000002</v>
      </c>
      <c r="M35" s="235">
        <v>-32.106940000000002</v>
      </c>
      <c r="N35" s="235">
        <v>-14.36115</v>
      </c>
      <c r="O35" s="235">
        <v>6.0761099999999999</v>
      </c>
      <c r="P35" s="235">
        <v>2.1292300000000002</v>
      </c>
      <c r="Q35" s="235">
        <v>3.4588800000000002</v>
      </c>
      <c r="R35" s="235">
        <v>-3.5141100000000001</v>
      </c>
      <c r="S35" s="235">
        <v>2.3970700000000003</v>
      </c>
      <c r="T35" s="235">
        <v>-14.862719999999999</v>
      </c>
      <c r="U35" s="235">
        <v>10.64911</v>
      </c>
      <c r="V35" s="235">
        <v>1.2162899999999999</v>
      </c>
      <c r="W35" s="235">
        <v>-3.2352600000000002</v>
      </c>
      <c r="X35" s="235">
        <v>3.2015500000000001</v>
      </c>
      <c r="Y35" s="235">
        <v>-2.03647</v>
      </c>
      <c r="Z35" s="235">
        <v>4.6902200000000001</v>
      </c>
      <c r="AA35" s="235">
        <v>-2.4659599999999999</v>
      </c>
      <c r="AB35" s="235">
        <v>2.1341199999999998</v>
      </c>
      <c r="AC35" s="235">
        <v>-3.6479999999999999E-2</v>
      </c>
      <c r="AD35" s="235">
        <v>3.5242300000000002</v>
      </c>
      <c r="AE35" s="235">
        <v>2.30775</v>
      </c>
      <c r="AF35" s="235">
        <v>-2.1289499999999997</v>
      </c>
      <c r="AG35" s="235">
        <v>-5.9721000000000002</v>
      </c>
      <c r="AH35" s="235">
        <v>-4.7625399999999996</v>
      </c>
      <c r="AI35" s="252">
        <v>-11.23626</v>
      </c>
      <c r="AJ35" s="252">
        <v>-5.9217293134800002</v>
      </c>
      <c r="AK35" s="252">
        <v>-16.066383176799999</v>
      </c>
      <c r="AL35" s="252">
        <v>15.569330000000001</v>
      </c>
      <c r="AM35" s="252">
        <v>17.491540000000001</v>
      </c>
      <c r="AN35" s="211"/>
      <c r="AO35" s="211"/>
      <c r="AP35" s="211"/>
      <c r="AQ35" s="211"/>
      <c r="AR35" s="211"/>
      <c r="AS35" s="211"/>
      <c r="AT35" s="211"/>
      <c r="AU35" s="211"/>
      <c r="AV35" s="211"/>
      <c r="AW35" s="211"/>
      <c r="AX35" s="211"/>
      <c r="AY35" s="211"/>
    </row>
    <row r="36" spans="1:51" ht="15" x14ac:dyDescent="0.25">
      <c r="A36" s="193">
        <f>YampaRiverInflow.TotalOutflow!A36</f>
        <v>44105</v>
      </c>
      <c r="B36" s="165"/>
      <c r="C36" s="165"/>
      <c r="D36" s="165">
        <v>-4.04</v>
      </c>
      <c r="E36" s="235">
        <v>133.46231</v>
      </c>
      <c r="F36" s="235">
        <v>-7.9622099999999998</v>
      </c>
      <c r="G36" s="235">
        <v>14.659660000000001</v>
      </c>
      <c r="H36" s="235">
        <v>6.4712700000000005</v>
      </c>
      <c r="I36" s="235">
        <v>-4.5573800000000002</v>
      </c>
      <c r="J36" s="235">
        <v>16.089169999999999</v>
      </c>
      <c r="K36" s="235">
        <v>2.3823400000000001</v>
      </c>
      <c r="L36" s="235">
        <v>-2.3206700000000002</v>
      </c>
      <c r="M36" s="235">
        <v>-31.9285</v>
      </c>
      <c r="N36" s="235">
        <v>-8.5193500000000011</v>
      </c>
      <c r="O36" s="235">
        <v>-12.10599</v>
      </c>
      <c r="P36" s="235">
        <v>-6.4365399999999999</v>
      </c>
      <c r="Q36" s="235">
        <v>-9.3328700000000016</v>
      </c>
      <c r="R36" s="235">
        <v>8.7130799999999997</v>
      </c>
      <c r="S36" s="235">
        <v>6.0392799999999998</v>
      </c>
      <c r="T36" s="235">
        <v>-14.376950000000001</v>
      </c>
      <c r="U36" s="235">
        <v>11.44023</v>
      </c>
      <c r="V36" s="235">
        <v>-2.2667899999999999</v>
      </c>
      <c r="W36" s="235">
        <v>12.561069999999999</v>
      </c>
      <c r="X36" s="235">
        <v>9.3788400000000003</v>
      </c>
      <c r="Y36" s="235">
        <v>7.2322499999999996</v>
      </c>
      <c r="Z36" s="235">
        <v>17.66301</v>
      </c>
      <c r="AA36" s="235">
        <v>17.936130000000002</v>
      </c>
      <c r="AB36" s="235">
        <v>19.500349999999997</v>
      </c>
      <c r="AC36" s="235">
        <v>0.40545999999999999</v>
      </c>
      <c r="AD36" s="235">
        <v>-3.57796</v>
      </c>
      <c r="AE36" s="235">
        <v>-7.8305600000000002</v>
      </c>
      <c r="AF36" s="235">
        <v>5.5783399999999999</v>
      </c>
      <c r="AG36" s="235">
        <v>7.1333100000000007</v>
      </c>
      <c r="AH36" s="235">
        <v>-3.07572</v>
      </c>
      <c r="AI36" s="252">
        <v>-12.67216</v>
      </c>
      <c r="AJ36" s="252">
        <v>9.5933321672099989</v>
      </c>
      <c r="AK36" s="252">
        <v>-7.3716004105100001</v>
      </c>
      <c r="AL36" s="252">
        <v>11.770820000000001</v>
      </c>
      <c r="AM36" s="252">
        <v>29.394490000000001</v>
      </c>
      <c r="AN36" s="211"/>
      <c r="AO36" s="211"/>
      <c r="AP36" s="211"/>
      <c r="AQ36" s="211"/>
      <c r="AR36" s="211"/>
      <c r="AS36" s="211"/>
      <c r="AT36" s="211"/>
      <c r="AU36" s="211"/>
      <c r="AV36" s="211"/>
      <c r="AW36" s="211"/>
      <c r="AX36" s="211"/>
      <c r="AY36" s="211"/>
    </row>
    <row r="37" spans="1:51" ht="15" x14ac:dyDescent="0.25">
      <c r="A37" s="193">
        <f>YampaRiverInflow.TotalOutflow!A37</f>
        <v>44136</v>
      </c>
      <c r="B37" s="165"/>
      <c r="C37" s="165"/>
      <c r="D37" s="165">
        <v>-11.15</v>
      </c>
      <c r="E37" s="235">
        <v>52.581679999999999</v>
      </c>
      <c r="F37" s="235">
        <v>19.1631</v>
      </c>
      <c r="G37" s="235">
        <v>8.3231599999999997</v>
      </c>
      <c r="H37" s="235">
        <v>-4.9865000000000004</v>
      </c>
      <c r="I37" s="235">
        <v>15.50897</v>
      </c>
      <c r="J37" s="235">
        <v>11.76432</v>
      </c>
      <c r="K37" s="235">
        <v>31.527560000000001</v>
      </c>
      <c r="L37" s="235">
        <v>-3.2050900000000002</v>
      </c>
      <c r="M37" s="235">
        <v>-23.295529999999999</v>
      </c>
      <c r="N37" s="235">
        <v>-17.111999999999998</v>
      </c>
      <c r="O37" s="235">
        <v>-11.698649999999999</v>
      </c>
      <c r="P37" s="235">
        <v>-40.886620000000001</v>
      </c>
      <c r="Q37" s="235">
        <v>8.8454099999999993</v>
      </c>
      <c r="R37" s="235">
        <v>8.6155300000000015</v>
      </c>
      <c r="S37" s="235">
        <v>-6.0922700000000001</v>
      </c>
      <c r="T37" s="235">
        <v>-18.06193</v>
      </c>
      <c r="U37" s="235">
        <v>-2.7934000000000001</v>
      </c>
      <c r="V37" s="235">
        <v>14.61594</v>
      </c>
      <c r="W37" s="235">
        <v>1.1808599999999998</v>
      </c>
      <c r="X37" s="235">
        <v>-1.2787599999999999</v>
      </c>
      <c r="Y37" s="235">
        <v>-0.85072999999999999</v>
      </c>
      <c r="Z37" s="235">
        <v>-7.69496</v>
      </c>
      <c r="AA37" s="235">
        <v>-25.293230000000001</v>
      </c>
      <c r="AB37" s="235">
        <v>14.929360000000001</v>
      </c>
      <c r="AC37" s="235">
        <v>-6.5592299999999994</v>
      </c>
      <c r="AD37" s="235">
        <v>-12.624499999999999</v>
      </c>
      <c r="AE37" s="235">
        <v>-15.31161</v>
      </c>
      <c r="AF37" s="235">
        <v>-29.335889999999999</v>
      </c>
      <c r="AG37" s="235">
        <v>-11.260489999999999</v>
      </c>
      <c r="AH37" s="235">
        <v>-11.40968</v>
      </c>
      <c r="AI37" s="252">
        <v>4.0670200000000003</v>
      </c>
      <c r="AJ37" s="252">
        <v>-5.6661833634400001</v>
      </c>
      <c r="AK37" s="252">
        <v>-13.579297370099999</v>
      </c>
      <c r="AL37" s="252">
        <v>7.9291700000000001</v>
      </c>
      <c r="AM37" s="252">
        <v>-2.7989000000000002</v>
      </c>
      <c r="AN37" s="211"/>
      <c r="AO37" s="211"/>
      <c r="AP37" s="211"/>
      <c r="AQ37" s="211"/>
      <c r="AR37" s="211"/>
      <c r="AS37" s="211"/>
      <c r="AT37" s="211"/>
      <c r="AU37" s="211"/>
      <c r="AV37" s="211"/>
      <c r="AW37" s="211"/>
      <c r="AX37" s="211"/>
      <c r="AY37" s="211"/>
    </row>
    <row r="38" spans="1:51" ht="15" x14ac:dyDescent="0.25">
      <c r="A38" s="193">
        <f>YampaRiverInflow.TotalOutflow!A38</f>
        <v>44166</v>
      </c>
      <c r="B38" s="165"/>
      <c r="C38" s="165"/>
      <c r="D38" s="165">
        <v>-9.7100000000000009</v>
      </c>
      <c r="E38" s="235">
        <v>51.959830000000004</v>
      </c>
      <c r="F38" s="235">
        <v>32.17351</v>
      </c>
      <c r="G38" s="235">
        <v>27.887509999999999</v>
      </c>
      <c r="H38" s="235">
        <v>-7.8382100000000001</v>
      </c>
      <c r="I38" s="235">
        <v>-32.544939999999997</v>
      </c>
      <c r="J38" s="235">
        <v>-18.25207</v>
      </c>
      <c r="K38" s="235">
        <v>0.23571999999999999</v>
      </c>
      <c r="L38" s="235">
        <v>-17.19848</v>
      </c>
      <c r="M38" s="235">
        <v>-15.513</v>
      </c>
      <c r="N38" s="235">
        <v>-23.537050000000001</v>
      </c>
      <c r="O38" s="235">
        <v>-21.342089999999999</v>
      </c>
      <c r="P38" s="235">
        <v>-25.91873</v>
      </c>
      <c r="Q38" s="235">
        <v>-8.1638900000000003</v>
      </c>
      <c r="R38" s="235">
        <v>-7.6459899999999994</v>
      </c>
      <c r="S38" s="235">
        <v>-41.546080000000003</v>
      </c>
      <c r="T38" s="235">
        <v>-20.32019</v>
      </c>
      <c r="U38" s="235">
        <v>-22.775419999999997</v>
      </c>
      <c r="V38" s="235">
        <v>-20.00853</v>
      </c>
      <c r="W38" s="235">
        <v>-16.126649999999998</v>
      </c>
      <c r="X38" s="235">
        <v>-14.551170000000001</v>
      </c>
      <c r="Y38" s="235">
        <v>-9.3304200000000002</v>
      </c>
      <c r="Z38" s="235">
        <v>-15.43425</v>
      </c>
      <c r="AA38" s="235">
        <v>-9.6678799999999985</v>
      </c>
      <c r="AB38" s="235">
        <v>2.13557</v>
      </c>
      <c r="AC38" s="235">
        <v>-15.070690000000001</v>
      </c>
      <c r="AD38" s="235">
        <v>-14.155530000000001</v>
      </c>
      <c r="AE38" s="235">
        <v>-24.016959999999997</v>
      </c>
      <c r="AF38" s="235">
        <v>-14.53312</v>
      </c>
      <c r="AG38" s="235">
        <v>-28.044779999999999</v>
      </c>
      <c r="AH38" s="235">
        <v>-6.3832500000000003</v>
      </c>
      <c r="AI38" s="252">
        <v>-10.085459999999999</v>
      </c>
      <c r="AJ38" s="252">
        <v>-1.7760761056900001</v>
      </c>
      <c r="AK38" s="252">
        <v>-12.813628441100001</v>
      </c>
      <c r="AL38" s="252">
        <v>0.70411000000000001</v>
      </c>
      <c r="AM38" s="252">
        <v>-2.0269400000000002</v>
      </c>
      <c r="AN38" s="211"/>
      <c r="AO38" s="211"/>
      <c r="AP38" s="211"/>
      <c r="AQ38" s="211"/>
      <c r="AR38" s="211"/>
      <c r="AS38" s="211"/>
      <c r="AT38" s="211"/>
      <c r="AU38" s="211"/>
      <c r="AV38" s="211"/>
      <c r="AW38" s="211"/>
      <c r="AX38" s="211"/>
      <c r="AY38" s="211"/>
    </row>
    <row r="39" spans="1:51" ht="15" x14ac:dyDescent="0.25">
      <c r="A39" s="193">
        <f>YampaRiverInflow.TotalOutflow!A39</f>
        <v>44197</v>
      </c>
      <c r="B39" s="165"/>
      <c r="C39" s="165"/>
      <c r="D39" s="165">
        <v>63.563000000000002</v>
      </c>
      <c r="E39" s="235">
        <v>31.442490000000003</v>
      </c>
      <c r="F39" s="235">
        <v>-8.1626999999999992</v>
      </c>
      <c r="G39" s="235">
        <v>-9.4905600000000003</v>
      </c>
      <c r="H39" s="235">
        <v>-16.206330000000001</v>
      </c>
      <c r="I39" s="235">
        <v>-67.403059999999996</v>
      </c>
      <c r="J39" s="235">
        <v>5.3257399999999997</v>
      </c>
      <c r="K39" s="235">
        <v>-10.554080000000001</v>
      </c>
      <c r="L39" s="235">
        <v>-12.17793</v>
      </c>
      <c r="M39" s="235">
        <v>-5.2285699999999995</v>
      </c>
      <c r="N39" s="235">
        <v>-11.82418</v>
      </c>
      <c r="O39" s="235">
        <v>-0.35291</v>
      </c>
      <c r="P39" s="235">
        <v>-9.4022099999999984</v>
      </c>
      <c r="Q39" s="235">
        <v>-2.2324000000000002</v>
      </c>
      <c r="R39" s="235">
        <v>-13.06556</v>
      </c>
      <c r="S39" s="235">
        <v>-23.842459999999999</v>
      </c>
      <c r="T39" s="235">
        <v>-22.88402</v>
      </c>
      <c r="U39" s="235">
        <v>-9.2863400000000009</v>
      </c>
      <c r="V39" s="235">
        <v>2.0555400000000001</v>
      </c>
      <c r="W39" s="235">
        <v>-8.3692099999999989</v>
      </c>
      <c r="X39" s="235">
        <v>-7.36435</v>
      </c>
      <c r="Y39" s="235">
        <v>-10.88565</v>
      </c>
      <c r="Z39" s="235">
        <v>0.18258000000000002</v>
      </c>
      <c r="AA39" s="235">
        <v>-24.099160000000001</v>
      </c>
      <c r="AB39" s="235">
        <v>-10.99343</v>
      </c>
      <c r="AC39" s="235">
        <v>-17.351569999999999</v>
      </c>
      <c r="AD39" s="235">
        <v>-15.120850000000001</v>
      </c>
      <c r="AE39" s="235">
        <v>-15.297610000000001</v>
      </c>
      <c r="AF39" s="235">
        <v>-7.4300500000000005</v>
      </c>
      <c r="AG39" s="235">
        <v>-23.203659999999999</v>
      </c>
      <c r="AH39" s="235">
        <v>-11.24441</v>
      </c>
      <c r="AI39" s="252">
        <v>-7.0866850672100004</v>
      </c>
      <c r="AJ39" s="252">
        <v>-21.8410222298</v>
      </c>
      <c r="AK39" s="252">
        <v>32.649590000000003</v>
      </c>
      <c r="AL39" s="252">
        <v>-4.1834899999999999</v>
      </c>
      <c r="AM39" s="252">
        <v>31.439830000000001</v>
      </c>
      <c r="AN39" s="211"/>
      <c r="AO39" s="211"/>
      <c r="AP39" s="211"/>
      <c r="AQ39" s="211"/>
      <c r="AR39" s="211"/>
      <c r="AS39" s="211"/>
      <c r="AT39" s="211"/>
      <c r="AU39" s="211"/>
      <c r="AV39" s="211"/>
      <c r="AW39" s="211"/>
      <c r="AX39" s="211"/>
      <c r="AY39" s="211"/>
    </row>
    <row r="40" spans="1:51" ht="15" x14ac:dyDescent="0.25">
      <c r="A40" s="193">
        <f>YampaRiverInflow.TotalOutflow!A40</f>
        <v>44228</v>
      </c>
      <c r="B40" s="165"/>
      <c r="C40" s="165"/>
      <c r="D40" s="165">
        <v>71.900000000000006</v>
      </c>
      <c r="E40" s="235">
        <v>32.191499999999998</v>
      </c>
      <c r="F40" s="235">
        <v>-14.345370000000001</v>
      </c>
      <c r="G40" s="235">
        <v>0.28820999999999997</v>
      </c>
      <c r="H40" s="235">
        <v>24.75806</v>
      </c>
      <c r="I40" s="235">
        <v>-0.71377000000000002</v>
      </c>
      <c r="J40" s="235">
        <v>-17.479389999999999</v>
      </c>
      <c r="K40" s="235">
        <v>7.1028599999999997</v>
      </c>
      <c r="L40" s="235">
        <v>-20.612359999999999</v>
      </c>
      <c r="M40" s="235">
        <v>-3.8160700000000003</v>
      </c>
      <c r="N40" s="235">
        <v>12.07672</v>
      </c>
      <c r="O40" s="235">
        <v>-6.4777399999999998</v>
      </c>
      <c r="P40" s="235">
        <v>-3.1795599999999999</v>
      </c>
      <c r="Q40" s="235">
        <v>-18.78584</v>
      </c>
      <c r="R40" s="235">
        <v>-15.19333</v>
      </c>
      <c r="S40" s="235">
        <v>16.79738</v>
      </c>
      <c r="T40" s="235">
        <v>-14.575379999999999</v>
      </c>
      <c r="U40" s="235">
        <v>-10.293559999999999</v>
      </c>
      <c r="V40" s="235">
        <v>-6.9536000000000007</v>
      </c>
      <c r="W40" s="235">
        <v>-5.6801599999999999</v>
      </c>
      <c r="X40" s="235">
        <v>-3.35554</v>
      </c>
      <c r="Y40" s="235">
        <v>-8.1621500000000005</v>
      </c>
      <c r="Z40" s="235">
        <v>2.4570000000000002E-2</v>
      </c>
      <c r="AA40" s="235">
        <v>-7.1100200000000005</v>
      </c>
      <c r="AB40" s="235">
        <v>-6.7532899999999998</v>
      </c>
      <c r="AC40" s="235">
        <v>-2.0011099999999997</v>
      </c>
      <c r="AD40" s="235">
        <v>-7.8896199999999999</v>
      </c>
      <c r="AE40" s="235">
        <v>-3.9773800000000001</v>
      </c>
      <c r="AF40" s="235">
        <v>-10.08442</v>
      </c>
      <c r="AG40" s="235">
        <v>-18.090959999999999</v>
      </c>
      <c r="AH40" s="235">
        <v>-11.6091</v>
      </c>
      <c r="AI40" s="252">
        <v>-21.548820344999999</v>
      </c>
      <c r="AJ40" s="252">
        <v>-7.5980226642700002</v>
      </c>
      <c r="AK40" s="252">
        <v>26.56495</v>
      </c>
      <c r="AL40" s="252">
        <v>1.9350000000000001</v>
      </c>
      <c r="AM40" s="252">
        <v>22.693020000000001</v>
      </c>
      <c r="AN40" s="211"/>
      <c r="AO40" s="211"/>
      <c r="AP40" s="211"/>
      <c r="AQ40" s="211"/>
      <c r="AR40" s="211"/>
      <c r="AS40" s="211"/>
      <c r="AT40" s="211"/>
      <c r="AU40" s="211"/>
      <c r="AV40" s="211"/>
      <c r="AW40" s="211"/>
      <c r="AX40" s="211"/>
      <c r="AY40" s="211"/>
    </row>
    <row r="41" spans="1:51" ht="15" x14ac:dyDescent="0.25">
      <c r="A41" s="193">
        <f>YampaRiverInflow.TotalOutflow!A41</f>
        <v>44256</v>
      </c>
      <c r="B41" s="165"/>
      <c r="C41" s="165"/>
      <c r="D41" s="165">
        <v>45.817</v>
      </c>
      <c r="E41" s="235">
        <v>19.579360000000001</v>
      </c>
      <c r="F41" s="235">
        <v>21.266830000000002</v>
      </c>
      <c r="G41" s="235">
        <v>8.1764600000000005</v>
      </c>
      <c r="H41" s="235">
        <v>7.8801000000000005</v>
      </c>
      <c r="I41" s="235">
        <v>-16.084820000000001</v>
      </c>
      <c r="J41" s="235">
        <v>24.562889999999999</v>
      </c>
      <c r="K41" s="235">
        <v>-1.3683399999999999</v>
      </c>
      <c r="L41" s="235">
        <v>-30.239049999999999</v>
      </c>
      <c r="M41" s="235">
        <v>-0.40625</v>
      </c>
      <c r="N41" s="235">
        <v>-2.8755600000000001</v>
      </c>
      <c r="O41" s="235">
        <v>-24.367049999999999</v>
      </c>
      <c r="P41" s="235">
        <v>-21.61571</v>
      </c>
      <c r="Q41" s="235">
        <v>-7.1826499999999998</v>
      </c>
      <c r="R41" s="235">
        <v>-21.388090000000002</v>
      </c>
      <c r="S41" s="235">
        <v>-38.647570000000002</v>
      </c>
      <c r="T41" s="235">
        <v>-17.924779999999998</v>
      </c>
      <c r="U41" s="235">
        <v>-12.442740000000001</v>
      </c>
      <c r="V41" s="235">
        <v>-43.985260000000004</v>
      </c>
      <c r="W41" s="235">
        <v>-10.52102</v>
      </c>
      <c r="X41" s="235">
        <v>-6.4350100000000001</v>
      </c>
      <c r="Y41" s="235">
        <v>-12.448540000000001</v>
      </c>
      <c r="Z41" s="235">
        <v>-11.11115</v>
      </c>
      <c r="AA41" s="235">
        <v>-14.26328</v>
      </c>
      <c r="AB41" s="235">
        <v>-15.209569999999999</v>
      </c>
      <c r="AC41" s="235">
        <v>-13.494590000000001</v>
      </c>
      <c r="AD41" s="235">
        <v>-13.53969</v>
      </c>
      <c r="AE41" s="235">
        <v>-18.373999999999999</v>
      </c>
      <c r="AF41" s="235">
        <v>-10.9312</v>
      </c>
      <c r="AG41" s="235">
        <v>-22.812709999999999</v>
      </c>
      <c r="AH41" s="235">
        <v>-10.592450000000001</v>
      </c>
      <c r="AI41" s="252">
        <v>-11.9735317815</v>
      </c>
      <c r="AJ41" s="252">
        <v>-21.396965078199997</v>
      </c>
      <c r="AK41" s="252">
        <v>60.964930000000003</v>
      </c>
      <c r="AL41" s="252">
        <v>9.2411200000000004</v>
      </c>
      <c r="AM41" s="252">
        <v>34.107990000000001</v>
      </c>
      <c r="AN41" s="211"/>
      <c r="AO41" s="211"/>
      <c r="AP41" s="211"/>
      <c r="AQ41" s="211"/>
      <c r="AR41" s="211"/>
      <c r="AS41" s="211"/>
      <c r="AT41" s="211"/>
      <c r="AU41" s="211"/>
      <c r="AV41" s="211"/>
      <c r="AW41" s="211"/>
      <c r="AX41" s="211"/>
      <c r="AY41" s="211"/>
    </row>
    <row r="42" spans="1:51" ht="15" x14ac:dyDescent="0.25">
      <c r="A42" s="193">
        <f>YampaRiverInflow.TotalOutflow!A42</f>
        <v>44287</v>
      </c>
      <c r="B42" s="165"/>
      <c r="C42" s="165"/>
      <c r="D42" s="165">
        <v>38.869</v>
      </c>
      <c r="E42" s="235">
        <v>-6.7857700000000003</v>
      </c>
      <c r="F42" s="235">
        <v>6.2441000000000004</v>
      </c>
      <c r="G42" s="235">
        <v>4.2861700000000003</v>
      </c>
      <c r="H42" s="235">
        <v>29.646259999999998</v>
      </c>
      <c r="I42" s="235">
        <v>28.972660000000001</v>
      </c>
      <c r="J42" s="235">
        <v>18.863569999999999</v>
      </c>
      <c r="K42" s="235">
        <v>13.24966</v>
      </c>
      <c r="L42" s="235">
        <v>-34.838769999999997</v>
      </c>
      <c r="M42" s="235">
        <v>-15.670870000000001</v>
      </c>
      <c r="N42" s="235">
        <v>-12.345879999999999</v>
      </c>
      <c r="O42" s="235">
        <v>-24.792330000000003</v>
      </c>
      <c r="P42" s="235">
        <v>-15.55307</v>
      </c>
      <c r="Q42" s="235">
        <v>-27.615380000000002</v>
      </c>
      <c r="R42" s="235">
        <v>-9.9768299999999996</v>
      </c>
      <c r="S42" s="235">
        <v>-7.8899799999999995</v>
      </c>
      <c r="T42" s="235">
        <v>-18.484590000000001</v>
      </c>
      <c r="U42" s="235">
        <v>-13.60337</v>
      </c>
      <c r="V42" s="235">
        <v>-60.627809999999997</v>
      </c>
      <c r="W42" s="235">
        <v>-9.7155499999999986</v>
      </c>
      <c r="X42" s="235">
        <v>-15.310879999999999</v>
      </c>
      <c r="Y42" s="235">
        <v>3.4897600000000004</v>
      </c>
      <c r="Z42" s="235">
        <v>-16.877500000000001</v>
      </c>
      <c r="AA42" s="235">
        <v>-19.60941</v>
      </c>
      <c r="AB42" s="235">
        <v>-18.033900000000003</v>
      </c>
      <c r="AC42" s="235">
        <v>-6.3000600000000002</v>
      </c>
      <c r="AD42" s="235">
        <v>-13.78439</v>
      </c>
      <c r="AE42" s="235">
        <v>-16.949249999999999</v>
      </c>
      <c r="AF42" s="235">
        <v>-12.7826</v>
      </c>
      <c r="AG42" s="235">
        <v>-23.694689999999998</v>
      </c>
      <c r="AH42" s="235">
        <v>-20.046709999999997</v>
      </c>
      <c r="AI42" s="252">
        <v>-21.301506761199999</v>
      </c>
      <c r="AJ42" s="252">
        <v>-18.480803921300001</v>
      </c>
      <c r="AK42" s="252">
        <v>54.424519999999994</v>
      </c>
      <c r="AL42" s="252">
        <v>12.133100000000001</v>
      </c>
      <c r="AM42" s="252">
        <v>76.599170000000001</v>
      </c>
      <c r="AN42" s="211"/>
      <c r="AO42" s="211"/>
      <c r="AP42" s="211"/>
      <c r="AQ42" s="211"/>
      <c r="AR42" s="211"/>
      <c r="AS42" s="211"/>
      <c r="AT42" s="211"/>
      <c r="AU42" s="211"/>
      <c r="AV42" s="211"/>
      <c r="AW42" s="211"/>
      <c r="AX42" s="211"/>
      <c r="AY42" s="211"/>
    </row>
    <row r="43" spans="1:51" ht="15" x14ac:dyDescent="0.25">
      <c r="A43" s="193">
        <f>YampaRiverInflow.TotalOutflow!A43</f>
        <v>44317</v>
      </c>
      <c r="B43" s="165"/>
      <c r="C43" s="165"/>
      <c r="D43" s="165">
        <v>26.382999999999999</v>
      </c>
      <c r="E43" s="235">
        <v>32.891910000000003</v>
      </c>
      <c r="F43" s="235">
        <v>32.762029999999996</v>
      </c>
      <c r="G43" s="235">
        <v>14.885899999999999</v>
      </c>
      <c r="H43" s="235">
        <v>9.8693099999999987</v>
      </c>
      <c r="I43" s="235">
        <v>49.975879999999997</v>
      </c>
      <c r="J43" s="235">
        <v>-7.9184299999999999</v>
      </c>
      <c r="K43" s="235">
        <v>11.12064</v>
      </c>
      <c r="L43" s="235">
        <v>-43.382190000000001</v>
      </c>
      <c r="M43" s="235">
        <v>-22.886580000000002</v>
      </c>
      <c r="N43" s="235">
        <v>-11.17521</v>
      </c>
      <c r="O43" s="235">
        <v>-23.596910000000001</v>
      </c>
      <c r="P43" s="235">
        <v>-15.42226</v>
      </c>
      <c r="Q43" s="235">
        <v>3.82769</v>
      </c>
      <c r="R43" s="235">
        <v>-8.7342700000000004</v>
      </c>
      <c r="S43" s="235">
        <v>-12.672180000000001</v>
      </c>
      <c r="T43" s="235">
        <v>-9.4568999999999992</v>
      </c>
      <c r="U43" s="235">
        <v>2.1620500000000002</v>
      </c>
      <c r="V43" s="235">
        <v>6.1777799999999994</v>
      </c>
      <c r="W43" s="235">
        <v>-11.006309999999999</v>
      </c>
      <c r="X43" s="235">
        <v>-11.085049999999999</v>
      </c>
      <c r="Y43" s="235">
        <v>-22.195970000000003</v>
      </c>
      <c r="Z43" s="235">
        <v>-14.829829999999999</v>
      </c>
      <c r="AA43" s="235">
        <v>10.05152</v>
      </c>
      <c r="AB43" s="235">
        <v>-15.21618</v>
      </c>
      <c r="AC43" s="235">
        <v>-22.456689999999998</v>
      </c>
      <c r="AD43" s="235">
        <v>-5.2049700000000003</v>
      </c>
      <c r="AE43" s="235">
        <v>-18.830310000000001</v>
      </c>
      <c r="AF43" s="235">
        <v>-9.6620400000000011</v>
      </c>
      <c r="AG43" s="235">
        <v>-14.13106</v>
      </c>
      <c r="AH43" s="235">
        <v>-15.37541</v>
      </c>
      <c r="AI43" s="252">
        <v>-17.183385914400002</v>
      </c>
      <c r="AJ43" s="252">
        <v>-10.352921004100001</v>
      </c>
      <c r="AK43" s="252">
        <v>25.669160000000002</v>
      </c>
      <c r="AL43" s="252">
        <v>46.607790000000001</v>
      </c>
      <c r="AM43" s="252">
        <v>81.077850000000012</v>
      </c>
      <c r="AN43" s="211"/>
      <c r="AO43" s="211"/>
      <c r="AP43" s="211"/>
      <c r="AQ43" s="211"/>
      <c r="AR43" s="211"/>
      <c r="AS43" s="211"/>
      <c r="AT43" s="211"/>
      <c r="AU43" s="211"/>
      <c r="AV43" s="211"/>
      <c r="AW43" s="211"/>
      <c r="AX43" s="211"/>
      <c r="AY43" s="211"/>
    </row>
    <row r="44" spans="1:51" ht="15" x14ac:dyDescent="0.25">
      <c r="A44" s="193">
        <f>YampaRiverInflow.TotalOutflow!A44</f>
        <v>44348</v>
      </c>
      <c r="B44" s="165"/>
      <c r="C44" s="165"/>
      <c r="D44" s="165">
        <v>9.8160000000000007</v>
      </c>
      <c r="E44" s="235">
        <v>43.907669999999996</v>
      </c>
      <c r="F44" s="235">
        <v>36.8551</v>
      </c>
      <c r="G44" s="235">
        <v>12.004910000000001</v>
      </c>
      <c r="H44" s="235">
        <v>7.7272400000000001</v>
      </c>
      <c r="I44" s="235">
        <v>40.933699999999995</v>
      </c>
      <c r="J44" s="235">
        <v>11.465860000000001</v>
      </c>
      <c r="K44" s="235">
        <v>16.794580000000003</v>
      </c>
      <c r="L44" s="235">
        <v>-46.634540000000001</v>
      </c>
      <c r="M44" s="235">
        <v>-19.443330000000003</v>
      </c>
      <c r="N44" s="235">
        <v>7.9125299999999994</v>
      </c>
      <c r="O44" s="235">
        <v>-9.9691600000000005</v>
      </c>
      <c r="P44" s="235">
        <v>-16.600020000000001</v>
      </c>
      <c r="Q44" s="235">
        <v>-10.217690000000001</v>
      </c>
      <c r="R44" s="235">
        <v>3.97357</v>
      </c>
      <c r="S44" s="235">
        <v>-3.1482399999999999</v>
      </c>
      <c r="T44" s="235">
        <v>-1.4221199999999998</v>
      </c>
      <c r="U44" s="235">
        <v>-38.834009999999999</v>
      </c>
      <c r="V44" s="235">
        <v>-7.06473</v>
      </c>
      <c r="W44" s="235">
        <v>1.8902699999999999</v>
      </c>
      <c r="X44" s="235">
        <v>8.4872199999999989</v>
      </c>
      <c r="Y44" s="235">
        <v>0.80691999999999997</v>
      </c>
      <c r="Z44" s="235">
        <v>-6.2195200000000002</v>
      </c>
      <c r="AA44" s="235">
        <v>13.559850000000001</v>
      </c>
      <c r="AB44" s="235">
        <v>-8.6716299999999986</v>
      </c>
      <c r="AC44" s="235">
        <v>-7.92706</v>
      </c>
      <c r="AD44" s="235">
        <v>-2.6868400000000001</v>
      </c>
      <c r="AE44" s="235">
        <v>-23.401610000000002</v>
      </c>
      <c r="AF44" s="235">
        <v>-8.745379999999999</v>
      </c>
      <c r="AG44" s="235">
        <v>-18.980650000000001</v>
      </c>
      <c r="AH44" s="235">
        <v>-16.096640000000001</v>
      </c>
      <c r="AI44" s="252">
        <v>-19.255974470100004</v>
      </c>
      <c r="AJ44" s="252">
        <v>-18.6228715425</v>
      </c>
      <c r="AK44" s="252">
        <v>36.7791</v>
      </c>
      <c r="AL44" s="252">
        <v>47.801720000000003</v>
      </c>
      <c r="AM44" s="252">
        <v>62.467669999999998</v>
      </c>
      <c r="AN44" s="211"/>
      <c r="AO44" s="211"/>
      <c r="AP44" s="211"/>
      <c r="AQ44" s="211"/>
      <c r="AR44" s="211"/>
      <c r="AS44" s="211"/>
      <c r="AT44" s="211"/>
      <c r="AU44" s="211"/>
      <c r="AV44" s="211"/>
      <c r="AW44" s="211"/>
      <c r="AX44" s="211"/>
      <c r="AY44" s="211"/>
    </row>
    <row r="45" spans="1:51" ht="15" x14ac:dyDescent="0.25">
      <c r="A45" s="193">
        <f>YampaRiverInflow.TotalOutflow!A45</f>
        <v>44378</v>
      </c>
      <c r="B45" s="165"/>
      <c r="C45" s="165"/>
      <c r="D45" s="165">
        <v>77.188999999999993</v>
      </c>
      <c r="E45" s="235">
        <v>49.438319999999997</v>
      </c>
      <c r="F45" s="235">
        <v>32.877110000000002</v>
      </c>
      <c r="G45" s="235">
        <v>10.57719</v>
      </c>
      <c r="H45" s="235">
        <v>7.2024099999999995</v>
      </c>
      <c r="I45" s="235">
        <v>42.957050000000002</v>
      </c>
      <c r="J45" s="235">
        <v>25.683209999999999</v>
      </c>
      <c r="K45" s="235">
        <v>16.192450000000001</v>
      </c>
      <c r="L45" s="235">
        <v>-32.33464</v>
      </c>
      <c r="M45" s="235">
        <v>-28.353200000000001</v>
      </c>
      <c r="N45" s="235">
        <v>-13.82734</v>
      </c>
      <c r="O45" s="235">
        <v>-8.2693600000000007</v>
      </c>
      <c r="P45" s="235">
        <v>-6.1791200000000002</v>
      </c>
      <c r="Q45" s="235">
        <v>3.4561299999999999</v>
      </c>
      <c r="R45" s="235">
        <v>2.85033</v>
      </c>
      <c r="S45" s="235">
        <v>-5.2313599999999996</v>
      </c>
      <c r="T45" s="235">
        <v>-2.7631799999999997</v>
      </c>
      <c r="U45" s="235">
        <v>-11.48329</v>
      </c>
      <c r="V45" s="235">
        <v>-12.351889999999999</v>
      </c>
      <c r="W45" s="235">
        <v>-4.6287900000000004</v>
      </c>
      <c r="X45" s="235">
        <v>-5.6995800000000001</v>
      </c>
      <c r="Y45" s="235">
        <v>1.1146199999999999</v>
      </c>
      <c r="Z45" s="235">
        <v>-1.95407</v>
      </c>
      <c r="AA45" s="235">
        <v>15.37031</v>
      </c>
      <c r="AB45" s="235">
        <v>-6.1843900000000005</v>
      </c>
      <c r="AC45" s="235">
        <v>2.6158600000000001</v>
      </c>
      <c r="AD45" s="235">
        <v>5.3711899999999995</v>
      </c>
      <c r="AE45" s="235">
        <v>-13.886209999999998</v>
      </c>
      <c r="AF45" s="235">
        <v>-10.38104</v>
      </c>
      <c r="AG45" s="235">
        <v>-8.8864900000000002</v>
      </c>
      <c r="AH45" s="235">
        <v>-24.04243</v>
      </c>
      <c r="AI45" s="252">
        <v>-9.7753157925099998</v>
      </c>
      <c r="AJ45" s="252">
        <v>-13.541234510899999</v>
      </c>
      <c r="AK45" s="252">
        <v>72.870630000000006</v>
      </c>
      <c r="AL45" s="252">
        <v>68.089640000000003</v>
      </c>
      <c r="AM45" s="252">
        <v>60.205719999999999</v>
      </c>
      <c r="AN45" s="211"/>
      <c r="AO45" s="211"/>
      <c r="AP45" s="211"/>
      <c r="AQ45" s="211"/>
      <c r="AR45" s="211"/>
      <c r="AS45" s="211"/>
      <c r="AT45" s="211"/>
      <c r="AU45" s="211"/>
      <c r="AV45" s="211"/>
      <c r="AW45" s="211"/>
      <c r="AX45" s="211"/>
      <c r="AY45" s="211"/>
    </row>
    <row r="46" spans="1:51" ht="15" x14ac:dyDescent="0.25">
      <c r="A46" s="193">
        <f>YampaRiverInflow.TotalOutflow!A46</f>
        <v>44409</v>
      </c>
      <c r="B46" s="165"/>
      <c r="C46" s="165"/>
      <c r="D46" s="165">
        <v>126.782</v>
      </c>
      <c r="E46" s="235">
        <v>30.162470000000003</v>
      </c>
      <c r="F46" s="235">
        <v>25.66291</v>
      </c>
      <c r="G46" s="235">
        <v>47.366790000000002</v>
      </c>
      <c r="H46" s="235">
        <v>-3.6207199999999999</v>
      </c>
      <c r="I46" s="235">
        <v>8.2340900000000001</v>
      </c>
      <c r="J46" s="235">
        <v>1.0808900000000001</v>
      </c>
      <c r="K46" s="235">
        <v>9.8302700000000005</v>
      </c>
      <c r="L46" s="235">
        <v>-30.478750000000002</v>
      </c>
      <c r="M46" s="235">
        <v>-37.806379999999997</v>
      </c>
      <c r="N46" s="235">
        <v>0.36157</v>
      </c>
      <c r="O46" s="235">
        <v>-21.721700000000002</v>
      </c>
      <c r="P46" s="235">
        <v>-32.771730000000005</v>
      </c>
      <c r="Q46" s="235">
        <v>-3.3455599999999999</v>
      </c>
      <c r="R46" s="235">
        <v>5.3322599999999998</v>
      </c>
      <c r="S46" s="235">
        <v>-12.47739</v>
      </c>
      <c r="T46" s="235">
        <v>-10.764940000000001</v>
      </c>
      <c r="U46" s="235">
        <v>-12.411370000000002</v>
      </c>
      <c r="V46" s="235">
        <v>-5.8684500000000002</v>
      </c>
      <c r="W46" s="235">
        <v>-7.3342000000000001</v>
      </c>
      <c r="X46" s="235">
        <v>-0.58257000000000003</v>
      </c>
      <c r="Y46" s="235">
        <v>-2.9759099999999998</v>
      </c>
      <c r="Z46" s="235">
        <v>-4.9262499999999996</v>
      </c>
      <c r="AA46" s="235">
        <v>7.4216999999999995</v>
      </c>
      <c r="AB46" s="235">
        <v>-6.2596699999999998</v>
      </c>
      <c r="AC46" s="235">
        <v>-3.49715</v>
      </c>
      <c r="AD46" s="235">
        <v>-8.0988400000000009</v>
      </c>
      <c r="AE46" s="235">
        <v>-12.211690000000001</v>
      </c>
      <c r="AF46" s="235">
        <v>-5.9300299999999995</v>
      </c>
      <c r="AG46" s="235">
        <v>-10.645899999999999</v>
      </c>
      <c r="AH46" s="235">
        <v>-16.45506</v>
      </c>
      <c r="AI46" s="252">
        <v>-6.1211380751300002</v>
      </c>
      <c r="AJ46" s="252">
        <v>-16.4951205805</v>
      </c>
      <c r="AK46" s="252">
        <v>74.391710000000003</v>
      </c>
      <c r="AL46" s="252">
        <v>83.114260000000002</v>
      </c>
      <c r="AM46" s="252">
        <v>64.003280000000004</v>
      </c>
      <c r="AN46" s="211"/>
      <c r="AO46" s="211"/>
      <c r="AP46" s="211"/>
      <c r="AQ46" s="211"/>
      <c r="AR46" s="211"/>
      <c r="AS46" s="211"/>
      <c r="AT46" s="211"/>
      <c r="AU46" s="211"/>
      <c r="AV46" s="211"/>
      <c r="AW46" s="211"/>
      <c r="AX46" s="211"/>
      <c r="AY46" s="211"/>
    </row>
    <row r="47" spans="1:51" ht="15" x14ac:dyDescent="0.25">
      <c r="A47" s="193">
        <f>YampaRiverInflow.TotalOutflow!A47</f>
        <v>44440</v>
      </c>
      <c r="B47" s="165"/>
      <c r="C47" s="165"/>
      <c r="D47" s="165">
        <v>110.468</v>
      </c>
      <c r="E47" s="235">
        <v>37.451620000000005</v>
      </c>
      <c r="F47" s="235">
        <v>29.726150000000001</v>
      </c>
      <c r="G47" s="235">
        <v>21.405069999999998</v>
      </c>
      <c r="H47" s="235">
        <v>-6.1849399999999992</v>
      </c>
      <c r="I47" s="235">
        <v>-13.40967</v>
      </c>
      <c r="J47" s="235">
        <v>4.8451000000000004</v>
      </c>
      <c r="K47" s="235">
        <v>10.459700000000002</v>
      </c>
      <c r="L47" s="235">
        <v>-32.106940000000002</v>
      </c>
      <c r="M47" s="235">
        <v>-14.36115</v>
      </c>
      <c r="N47" s="235">
        <v>6.0761099999999999</v>
      </c>
      <c r="O47" s="235">
        <v>2.1292300000000002</v>
      </c>
      <c r="P47" s="235">
        <v>3.4588800000000002</v>
      </c>
      <c r="Q47" s="235">
        <v>-3.5141100000000001</v>
      </c>
      <c r="R47" s="235">
        <v>2.3970700000000003</v>
      </c>
      <c r="S47" s="235">
        <v>-14.862719999999999</v>
      </c>
      <c r="T47" s="235">
        <v>10.64911</v>
      </c>
      <c r="U47" s="235">
        <v>1.2162899999999999</v>
      </c>
      <c r="V47" s="235">
        <v>-3.2352600000000002</v>
      </c>
      <c r="W47" s="235">
        <v>3.2015500000000001</v>
      </c>
      <c r="X47" s="235">
        <v>-2.03647</v>
      </c>
      <c r="Y47" s="235">
        <v>4.6902200000000001</v>
      </c>
      <c r="Z47" s="235">
        <v>-2.4659599999999999</v>
      </c>
      <c r="AA47" s="235">
        <v>2.1341199999999998</v>
      </c>
      <c r="AB47" s="235">
        <v>-3.6479999999999999E-2</v>
      </c>
      <c r="AC47" s="235">
        <v>3.5242300000000002</v>
      </c>
      <c r="AD47" s="235">
        <v>2.30775</v>
      </c>
      <c r="AE47" s="235">
        <v>-2.1289499999999997</v>
      </c>
      <c r="AF47" s="235">
        <v>-5.9721000000000002</v>
      </c>
      <c r="AG47" s="235">
        <v>-4.7625399999999996</v>
      </c>
      <c r="AH47" s="235">
        <v>-11.23626</v>
      </c>
      <c r="AI47" s="252">
        <v>-5.9217293134800002</v>
      </c>
      <c r="AJ47" s="252">
        <v>-16.066383176799999</v>
      </c>
      <c r="AK47" s="252">
        <v>15.569330000000001</v>
      </c>
      <c r="AL47" s="252">
        <v>17.491540000000001</v>
      </c>
      <c r="AM47" s="252">
        <v>90.030710000000013</v>
      </c>
      <c r="AN47" s="211"/>
      <c r="AO47" s="211"/>
      <c r="AP47" s="211"/>
      <c r="AQ47" s="211"/>
      <c r="AR47" s="211"/>
      <c r="AS47" s="211"/>
      <c r="AT47" s="211"/>
      <c r="AU47" s="211"/>
      <c r="AV47" s="211"/>
      <c r="AW47" s="211"/>
      <c r="AX47" s="211"/>
      <c r="AY47" s="211"/>
    </row>
    <row r="48" spans="1:51" ht="15" x14ac:dyDescent="0.25">
      <c r="A48" s="193">
        <f>YampaRiverInflow.TotalOutflow!A48</f>
        <v>44470</v>
      </c>
      <c r="B48" s="165"/>
      <c r="C48" s="165"/>
      <c r="D48" s="165">
        <v>-4.04</v>
      </c>
      <c r="E48" s="235">
        <v>-7.9622099999999998</v>
      </c>
      <c r="F48" s="235">
        <v>14.659660000000001</v>
      </c>
      <c r="G48" s="235">
        <v>6.4712700000000005</v>
      </c>
      <c r="H48" s="235">
        <v>-4.5573800000000002</v>
      </c>
      <c r="I48" s="235">
        <v>16.089169999999999</v>
      </c>
      <c r="J48" s="235">
        <v>2.3823400000000001</v>
      </c>
      <c r="K48" s="235">
        <v>-2.3206700000000002</v>
      </c>
      <c r="L48" s="235">
        <v>-31.9285</v>
      </c>
      <c r="M48" s="235">
        <v>-8.5193500000000011</v>
      </c>
      <c r="N48" s="235">
        <v>-12.10599</v>
      </c>
      <c r="O48" s="235">
        <v>-6.4365399999999999</v>
      </c>
      <c r="P48" s="235">
        <v>-9.3328700000000016</v>
      </c>
      <c r="Q48" s="235">
        <v>8.7130799999999997</v>
      </c>
      <c r="R48" s="235">
        <v>6.0392799999999998</v>
      </c>
      <c r="S48" s="235">
        <v>-14.376950000000001</v>
      </c>
      <c r="T48" s="235">
        <v>11.44023</v>
      </c>
      <c r="U48" s="235">
        <v>-2.2667899999999999</v>
      </c>
      <c r="V48" s="235">
        <v>12.561069999999999</v>
      </c>
      <c r="W48" s="235">
        <v>9.3788400000000003</v>
      </c>
      <c r="X48" s="235">
        <v>7.2322499999999996</v>
      </c>
      <c r="Y48" s="235">
        <v>17.66301</v>
      </c>
      <c r="Z48" s="235">
        <v>17.936130000000002</v>
      </c>
      <c r="AA48" s="235">
        <v>19.500349999999997</v>
      </c>
      <c r="AB48" s="235">
        <v>0.40545999999999999</v>
      </c>
      <c r="AC48" s="235">
        <v>-3.57796</v>
      </c>
      <c r="AD48" s="235">
        <v>-7.8305600000000002</v>
      </c>
      <c r="AE48" s="235">
        <v>5.5783399999999999</v>
      </c>
      <c r="AF48" s="235">
        <v>7.1333100000000007</v>
      </c>
      <c r="AG48" s="235">
        <v>-3.07572</v>
      </c>
      <c r="AH48" s="235">
        <v>-12.67216</v>
      </c>
      <c r="AI48" s="252">
        <v>9.5933321672099989</v>
      </c>
      <c r="AJ48" s="252">
        <v>-7.3716004105100001</v>
      </c>
      <c r="AK48" s="252">
        <v>11.770820000000001</v>
      </c>
      <c r="AL48" s="252">
        <v>29.394490000000001</v>
      </c>
      <c r="AM48" s="252">
        <v>133.46231</v>
      </c>
      <c r="AN48" s="211"/>
      <c r="AO48" s="211"/>
      <c r="AP48" s="211"/>
      <c r="AQ48" s="211"/>
      <c r="AR48" s="211"/>
      <c r="AS48" s="211"/>
      <c r="AT48" s="211"/>
      <c r="AU48" s="211"/>
      <c r="AV48" s="211"/>
      <c r="AW48" s="211"/>
      <c r="AX48" s="211"/>
      <c r="AY48" s="211"/>
    </row>
    <row r="49" spans="1:1005" ht="15" x14ac:dyDescent="0.25">
      <c r="A49" s="193">
        <f>YampaRiverInflow.TotalOutflow!A49</f>
        <v>44501</v>
      </c>
      <c r="B49" s="165"/>
      <c r="C49" s="165"/>
      <c r="D49" s="165">
        <v>-11.15</v>
      </c>
      <c r="E49" s="235">
        <v>19.1631</v>
      </c>
      <c r="F49" s="235">
        <v>8.3231599999999997</v>
      </c>
      <c r="G49" s="235">
        <v>-4.9865000000000004</v>
      </c>
      <c r="H49" s="235">
        <v>15.50897</v>
      </c>
      <c r="I49" s="235">
        <v>11.76432</v>
      </c>
      <c r="J49" s="235">
        <v>31.527560000000001</v>
      </c>
      <c r="K49" s="235">
        <v>-3.2050900000000002</v>
      </c>
      <c r="L49" s="235">
        <v>-23.295529999999999</v>
      </c>
      <c r="M49" s="235">
        <v>-17.111999999999998</v>
      </c>
      <c r="N49" s="235">
        <v>-11.698649999999999</v>
      </c>
      <c r="O49" s="235">
        <v>-40.886620000000001</v>
      </c>
      <c r="P49" s="235">
        <v>8.8454099999999993</v>
      </c>
      <c r="Q49" s="235">
        <v>8.6155300000000015</v>
      </c>
      <c r="R49" s="235">
        <v>-6.0922700000000001</v>
      </c>
      <c r="S49" s="235">
        <v>-18.06193</v>
      </c>
      <c r="T49" s="235">
        <v>-2.7934000000000001</v>
      </c>
      <c r="U49" s="235">
        <v>14.61594</v>
      </c>
      <c r="V49" s="235">
        <v>1.1808599999999998</v>
      </c>
      <c r="W49" s="235">
        <v>-1.2787599999999999</v>
      </c>
      <c r="X49" s="235">
        <v>-0.85072999999999999</v>
      </c>
      <c r="Y49" s="235">
        <v>-7.69496</v>
      </c>
      <c r="Z49" s="235">
        <v>-25.293230000000001</v>
      </c>
      <c r="AA49" s="235">
        <v>14.929360000000001</v>
      </c>
      <c r="AB49" s="235">
        <v>-6.5592299999999994</v>
      </c>
      <c r="AC49" s="235">
        <v>-12.624499999999999</v>
      </c>
      <c r="AD49" s="235">
        <v>-15.31161</v>
      </c>
      <c r="AE49" s="235">
        <v>-29.335889999999999</v>
      </c>
      <c r="AF49" s="235">
        <v>-11.260489999999999</v>
      </c>
      <c r="AG49" s="235">
        <v>-11.40968</v>
      </c>
      <c r="AH49" s="235">
        <v>4.0670200000000003</v>
      </c>
      <c r="AI49" s="252">
        <v>-5.6661833634400001</v>
      </c>
      <c r="AJ49" s="252">
        <v>-13.579297370099999</v>
      </c>
      <c r="AK49" s="252">
        <v>7.9291700000000001</v>
      </c>
      <c r="AL49" s="252">
        <v>-2.7989000000000002</v>
      </c>
      <c r="AM49" s="252">
        <v>52.581679999999999</v>
      </c>
      <c r="AN49" s="211"/>
      <c r="AO49" s="211"/>
      <c r="AP49" s="211"/>
      <c r="AQ49" s="211"/>
      <c r="AR49" s="211"/>
      <c r="AS49" s="211"/>
      <c r="AT49" s="211"/>
      <c r="AU49" s="211"/>
      <c r="AV49" s="211"/>
      <c r="AW49" s="211"/>
      <c r="AX49" s="211"/>
      <c r="AY49" s="211"/>
    </row>
    <row r="50" spans="1:1005" ht="15" x14ac:dyDescent="0.25">
      <c r="A50" s="193">
        <f>YampaRiverInflow.TotalOutflow!A50</f>
        <v>44531</v>
      </c>
      <c r="B50" s="165"/>
      <c r="C50" s="165"/>
      <c r="D50" s="165">
        <v>-9.7100000000000009</v>
      </c>
      <c r="E50" s="235">
        <v>32.17351</v>
      </c>
      <c r="F50" s="235">
        <v>27.887509999999999</v>
      </c>
      <c r="G50" s="235">
        <v>-7.8382100000000001</v>
      </c>
      <c r="H50" s="235">
        <v>-32.544939999999997</v>
      </c>
      <c r="I50" s="235">
        <v>-18.25207</v>
      </c>
      <c r="J50" s="235">
        <v>0.23571999999999999</v>
      </c>
      <c r="K50" s="235">
        <v>-17.19848</v>
      </c>
      <c r="L50" s="235">
        <v>-15.513</v>
      </c>
      <c r="M50" s="235">
        <v>-23.537050000000001</v>
      </c>
      <c r="N50" s="235">
        <v>-21.342089999999999</v>
      </c>
      <c r="O50" s="235">
        <v>-25.91873</v>
      </c>
      <c r="P50" s="235">
        <v>-8.1638900000000003</v>
      </c>
      <c r="Q50" s="235">
        <v>-7.6459899999999994</v>
      </c>
      <c r="R50" s="235">
        <v>-41.546080000000003</v>
      </c>
      <c r="S50" s="235">
        <v>-20.32019</v>
      </c>
      <c r="T50" s="235">
        <v>-22.775419999999997</v>
      </c>
      <c r="U50" s="235">
        <v>-20.00853</v>
      </c>
      <c r="V50" s="235">
        <v>-16.126649999999998</v>
      </c>
      <c r="W50" s="235">
        <v>-14.551170000000001</v>
      </c>
      <c r="X50" s="235">
        <v>-9.3304200000000002</v>
      </c>
      <c r="Y50" s="235">
        <v>-15.43425</v>
      </c>
      <c r="Z50" s="235">
        <v>-9.6678799999999985</v>
      </c>
      <c r="AA50" s="235">
        <v>2.13557</v>
      </c>
      <c r="AB50" s="235">
        <v>-15.070690000000001</v>
      </c>
      <c r="AC50" s="235">
        <v>-14.155530000000001</v>
      </c>
      <c r="AD50" s="235">
        <v>-24.016959999999997</v>
      </c>
      <c r="AE50" s="235">
        <v>-14.53312</v>
      </c>
      <c r="AF50" s="235">
        <v>-28.044779999999999</v>
      </c>
      <c r="AG50" s="235">
        <v>-6.3832500000000003</v>
      </c>
      <c r="AH50" s="235">
        <v>-10.085459999999999</v>
      </c>
      <c r="AI50" s="252">
        <v>-1.7760761056900001</v>
      </c>
      <c r="AJ50" s="252">
        <v>-12.813628441100001</v>
      </c>
      <c r="AK50" s="252">
        <v>0.70411000000000001</v>
      </c>
      <c r="AL50" s="252">
        <v>-2.0269400000000002</v>
      </c>
      <c r="AM50" s="252">
        <v>51.959830000000004</v>
      </c>
      <c r="AN50" s="211"/>
      <c r="AO50" s="211"/>
      <c r="AP50" s="211"/>
      <c r="AQ50" s="211"/>
      <c r="AR50" s="211"/>
      <c r="AS50" s="211"/>
      <c r="AT50" s="211"/>
      <c r="AU50" s="211"/>
      <c r="AV50" s="211"/>
      <c r="AW50" s="211"/>
      <c r="AX50" s="211"/>
      <c r="AY50" s="211"/>
    </row>
    <row r="51" spans="1:1005" ht="15" x14ac:dyDescent="0.25">
      <c r="A51" s="193">
        <f>YampaRiverInflow.TotalOutflow!A51</f>
        <v>44562</v>
      </c>
      <c r="B51" s="165"/>
      <c r="C51" s="165"/>
      <c r="D51" s="165">
        <v>63.563000000000002</v>
      </c>
      <c r="E51" s="235">
        <v>-8.1626999999999992</v>
      </c>
      <c r="F51" s="235">
        <v>-9.4905600000000003</v>
      </c>
      <c r="G51" s="235">
        <v>-16.206330000000001</v>
      </c>
      <c r="H51" s="235">
        <v>-67.403059999999996</v>
      </c>
      <c r="I51" s="235">
        <v>5.3257399999999997</v>
      </c>
      <c r="J51" s="235">
        <v>-10.554080000000001</v>
      </c>
      <c r="K51" s="235">
        <v>-12.17793</v>
      </c>
      <c r="L51" s="235">
        <v>-5.2285699999999995</v>
      </c>
      <c r="M51" s="235">
        <v>-11.82418</v>
      </c>
      <c r="N51" s="235">
        <v>-0.35291</v>
      </c>
      <c r="O51" s="235">
        <v>-9.4022099999999984</v>
      </c>
      <c r="P51" s="235">
        <v>-2.2324000000000002</v>
      </c>
      <c r="Q51" s="235">
        <v>-13.06556</v>
      </c>
      <c r="R51" s="235">
        <v>-23.842459999999999</v>
      </c>
      <c r="S51" s="235">
        <v>-22.88402</v>
      </c>
      <c r="T51" s="235">
        <v>-9.2863400000000009</v>
      </c>
      <c r="U51" s="235">
        <v>2.0555400000000001</v>
      </c>
      <c r="V51" s="235">
        <v>-8.3692099999999989</v>
      </c>
      <c r="W51" s="235">
        <v>-7.36435</v>
      </c>
      <c r="X51" s="235">
        <v>-10.88565</v>
      </c>
      <c r="Y51" s="235">
        <v>0.18258000000000002</v>
      </c>
      <c r="Z51" s="235">
        <v>-24.099160000000001</v>
      </c>
      <c r="AA51" s="235">
        <v>-10.99343</v>
      </c>
      <c r="AB51" s="235">
        <v>-17.351569999999999</v>
      </c>
      <c r="AC51" s="235">
        <v>-15.120850000000001</v>
      </c>
      <c r="AD51" s="235">
        <v>-15.297610000000001</v>
      </c>
      <c r="AE51" s="235">
        <v>-7.4300500000000005</v>
      </c>
      <c r="AF51" s="235">
        <v>-23.203659999999999</v>
      </c>
      <c r="AG51" s="235">
        <v>-11.24441</v>
      </c>
      <c r="AH51" s="235">
        <v>-7.0866850672100004</v>
      </c>
      <c r="AI51" s="252">
        <v>-21.8410222298</v>
      </c>
      <c r="AJ51" s="252">
        <v>32.649590000000003</v>
      </c>
      <c r="AK51" s="252">
        <v>-4.1834899999999999</v>
      </c>
      <c r="AL51" s="252">
        <v>31.439830000000001</v>
      </c>
      <c r="AM51" s="252">
        <v>31.442490000000003</v>
      </c>
      <c r="AN51" s="211"/>
      <c r="AO51" s="211"/>
      <c r="AP51" s="211"/>
      <c r="AQ51" s="211"/>
      <c r="AR51" s="211"/>
      <c r="AS51" s="211"/>
      <c r="AT51" s="211"/>
      <c r="AU51" s="211"/>
      <c r="AV51" s="211"/>
      <c r="AW51" s="211"/>
      <c r="AX51" s="211"/>
      <c r="AY51" s="211"/>
    </row>
    <row r="52" spans="1:1005" ht="15" x14ac:dyDescent="0.25">
      <c r="A52" s="193">
        <f>YampaRiverInflow.TotalOutflow!A52</f>
        <v>44593</v>
      </c>
      <c r="B52" s="165"/>
      <c r="C52" s="165"/>
      <c r="D52" s="165">
        <v>71.900000000000006</v>
      </c>
      <c r="E52" s="235">
        <v>-14.345370000000001</v>
      </c>
      <c r="F52" s="235">
        <v>0.28820999999999997</v>
      </c>
      <c r="G52" s="235">
        <v>24.75806</v>
      </c>
      <c r="H52" s="235">
        <v>-0.71377000000000002</v>
      </c>
      <c r="I52" s="235">
        <v>-17.479389999999999</v>
      </c>
      <c r="J52" s="235">
        <v>7.1028599999999997</v>
      </c>
      <c r="K52" s="235">
        <v>-20.612359999999999</v>
      </c>
      <c r="L52" s="235">
        <v>-3.8160700000000003</v>
      </c>
      <c r="M52" s="235">
        <v>12.07672</v>
      </c>
      <c r="N52" s="235">
        <v>-6.4777399999999998</v>
      </c>
      <c r="O52" s="235">
        <v>-3.1795599999999999</v>
      </c>
      <c r="P52" s="235">
        <v>-18.78584</v>
      </c>
      <c r="Q52" s="235">
        <v>-15.19333</v>
      </c>
      <c r="R52" s="235">
        <v>16.79738</v>
      </c>
      <c r="S52" s="235">
        <v>-14.575379999999999</v>
      </c>
      <c r="T52" s="235">
        <v>-10.293559999999999</v>
      </c>
      <c r="U52" s="235">
        <v>-6.9536000000000007</v>
      </c>
      <c r="V52" s="235">
        <v>-5.6801599999999999</v>
      </c>
      <c r="W52" s="235">
        <v>-3.35554</v>
      </c>
      <c r="X52" s="235">
        <v>-8.1621500000000005</v>
      </c>
      <c r="Y52" s="235">
        <v>2.4570000000000002E-2</v>
      </c>
      <c r="Z52" s="235">
        <v>-7.1100200000000005</v>
      </c>
      <c r="AA52" s="235">
        <v>-6.7532899999999998</v>
      </c>
      <c r="AB52" s="235">
        <v>-2.0011099999999997</v>
      </c>
      <c r="AC52" s="235">
        <v>-7.8896199999999999</v>
      </c>
      <c r="AD52" s="235">
        <v>-3.9773800000000001</v>
      </c>
      <c r="AE52" s="235">
        <v>-10.08442</v>
      </c>
      <c r="AF52" s="235">
        <v>-18.090959999999999</v>
      </c>
      <c r="AG52" s="235">
        <v>-11.6091</v>
      </c>
      <c r="AH52" s="235">
        <v>-21.548820344999999</v>
      </c>
      <c r="AI52" s="252">
        <v>-7.5980226642700002</v>
      </c>
      <c r="AJ52" s="252">
        <v>26.56495</v>
      </c>
      <c r="AK52" s="252">
        <v>1.9350000000000001</v>
      </c>
      <c r="AL52" s="252">
        <v>22.693020000000001</v>
      </c>
      <c r="AM52" s="252">
        <v>32.191499999999998</v>
      </c>
      <c r="AN52" s="211"/>
      <c r="AO52" s="211"/>
      <c r="AP52" s="211"/>
      <c r="AQ52" s="211"/>
      <c r="AR52" s="211"/>
      <c r="AS52" s="211"/>
      <c r="AT52" s="211"/>
      <c r="AU52" s="211"/>
      <c r="AV52" s="211"/>
      <c r="AW52" s="211"/>
      <c r="AX52" s="211"/>
      <c r="AY52" s="211"/>
    </row>
    <row r="53" spans="1:1005" ht="15" x14ac:dyDescent="0.25">
      <c r="A53" s="193">
        <f>YampaRiverInflow.TotalOutflow!A53</f>
        <v>44621</v>
      </c>
      <c r="B53" s="165"/>
      <c r="C53" s="165"/>
      <c r="D53" s="165">
        <v>45.817</v>
      </c>
      <c r="E53" s="235">
        <v>21.266830000000002</v>
      </c>
      <c r="F53" s="235">
        <v>8.1764600000000005</v>
      </c>
      <c r="G53" s="235">
        <v>7.8801000000000005</v>
      </c>
      <c r="H53" s="235">
        <v>-16.084820000000001</v>
      </c>
      <c r="I53" s="235">
        <v>24.562889999999999</v>
      </c>
      <c r="J53" s="235">
        <v>-1.3683399999999999</v>
      </c>
      <c r="K53" s="235">
        <v>-30.239049999999999</v>
      </c>
      <c r="L53" s="235">
        <v>-0.40625</v>
      </c>
      <c r="M53" s="235">
        <v>-2.8755600000000001</v>
      </c>
      <c r="N53" s="235">
        <v>-24.367049999999999</v>
      </c>
      <c r="O53" s="235">
        <v>-21.61571</v>
      </c>
      <c r="P53" s="235">
        <v>-7.1826499999999998</v>
      </c>
      <c r="Q53" s="235">
        <v>-21.388090000000002</v>
      </c>
      <c r="R53" s="235">
        <v>-38.647570000000002</v>
      </c>
      <c r="S53" s="235">
        <v>-17.924779999999998</v>
      </c>
      <c r="T53" s="235">
        <v>-12.442740000000001</v>
      </c>
      <c r="U53" s="235">
        <v>-43.985260000000004</v>
      </c>
      <c r="V53" s="235">
        <v>-10.52102</v>
      </c>
      <c r="W53" s="235">
        <v>-6.4350100000000001</v>
      </c>
      <c r="X53" s="235">
        <v>-12.448540000000001</v>
      </c>
      <c r="Y53" s="235">
        <v>-11.11115</v>
      </c>
      <c r="Z53" s="235">
        <v>-14.26328</v>
      </c>
      <c r="AA53" s="235">
        <v>-15.209569999999999</v>
      </c>
      <c r="AB53" s="235">
        <v>-13.494590000000001</v>
      </c>
      <c r="AC53" s="235">
        <v>-13.53969</v>
      </c>
      <c r="AD53" s="235">
        <v>-18.373999999999999</v>
      </c>
      <c r="AE53" s="235">
        <v>-10.9312</v>
      </c>
      <c r="AF53" s="235">
        <v>-22.812709999999999</v>
      </c>
      <c r="AG53" s="235">
        <v>-10.592450000000001</v>
      </c>
      <c r="AH53" s="235">
        <v>-11.9735317815</v>
      </c>
      <c r="AI53" s="252">
        <v>-21.396965078199997</v>
      </c>
      <c r="AJ53" s="252">
        <v>60.964930000000003</v>
      </c>
      <c r="AK53" s="252">
        <v>9.2411200000000004</v>
      </c>
      <c r="AL53" s="252">
        <v>34.107990000000001</v>
      </c>
      <c r="AM53" s="252">
        <v>19.579360000000001</v>
      </c>
      <c r="AN53" s="211"/>
      <c r="AO53" s="211"/>
      <c r="AP53" s="211"/>
      <c r="AQ53" s="211"/>
      <c r="AR53" s="211"/>
      <c r="AS53" s="211"/>
      <c r="AT53" s="211"/>
      <c r="AU53" s="211"/>
      <c r="AV53" s="211"/>
      <c r="AW53" s="211"/>
      <c r="AX53" s="211"/>
      <c r="AY53" s="211"/>
    </row>
    <row r="54" spans="1:1005" ht="15" x14ac:dyDescent="0.25">
      <c r="A54" s="193">
        <f>YampaRiverInflow.TotalOutflow!A54</f>
        <v>44652</v>
      </c>
      <c r="B54" s="165"/>
      <c r="C54" s="165"/>
      <c r="D54" s="165">
        <v>38.869</v>
      </c>
      <c r="E54" s="235">
        <v>6.2441000000000004</v>
      </c>
      <c r="F54" s="235">
        <v>4.2861700000000003</v>
      </c>
      <c r="G54" s="235">
        <v>29.646259999999998</v>
      </c>
      <c r="H54" s="235">
        <v>28.972660000000001</v>
      </c>
      <c r="I54" s="235">
        <v>18.863569999999999</v>
      </c>
      <c r="J54" s="235">
        <v>13.24966</v>
      </c>
      <c r="K54" s="235">
        <v>-34.838769999999997</v>
      </c>
      <c r="L54" s="235">
        <v>-15.670870000000001</v>
      </c>
      <c r="M54" s="235">
        <v>-12.345879999999999</v>
      </c>
      <c r="N54" s="235">
        <v>-24.792330000000003</v>
      </c>
      <c r="O54" s="235">
        <v>-15.55307</v>
      </c>
      <c r="P54" s="235">
        <v>-27.615380000000002</v>
      </c>
      <c r="Q54" s="235">
        <v>-9.9768299999999996</v>
      </c>
      <c r="R54" s="235">
        <v>-7.8899799999999995</v>
      </c>
      <c r="S54" s="235">
        <v>-18.484590000000001</v>
      </c>
      <c r="T54" s="235">
        <v>-13.60337</v>
      </c>
      <c r="U54" s="235">
        <v>-60.627809999999997</v>
      </c>
      <c r="V54" s="235">
        <v>-9.7155499999999986</v>
      </c>
      <c r="W54" s="235">
        <v>-15.310879999999999</v>
      </c>
      <c r="X54" s="235">
        <v>3.4897600000000004</v>
      </c>
      <c r="Y54" s="235">
        <v>-16.877500000000001</v>
      </c>
      <c r="Z54" s="235">
        <v>-19.60941</v>
      </c>
      <c r="AA54" s="235">
        <v>-18.033900000000003</v>
      </c>
      <c r="AB54" s="235">
        <v>-6.3000600000000002</v>
      </c>
      <c r="AC54" s="235">
        <v>-13.78439</v>
      </c>
      <c r="AD54" s="235">
        <v>-16.949249999999999</v>
      </c>
      <c r="AE54" s="235">
        <v>-12.7826</v>
      </c>
      <c r="AF54" s="235">
        <v>-23.694689999999998</v>
      </c>
      <c r="AG54" s="235">
        <v>-20.046709999999997</v>
      </c>
      <c r="AH54" s="235">
        <v>-21.301506761199999</v>
      </c>
      <c r="AI54" s="252">
        <v>-18.480803921300001</v>
      </c>
      <c r="AJ54" s="252">
        <v>54.424519999999994</v>
      </c>
      <c r="AK54" s="252">
        <v>12.133100000000001</v>
      </c>
      <c r="AL54" s="252">
        <v>76.599170000000001</v>
      </c>
      <c r="AM54" s="252">
        <v>-6.7857700000000003</v>
      </c>
      <c r="AN54" s="211"/>
      <c r="AO54" s="211"/>
      <c r="AP54" s="211"/>
      <c r="AQ54" s="211"/>
      <c r="AR54" s="211"/>
      <c r="AS54" s="211"/>
      <c r="AT54" s="211"/>
      <c r="AU54" s="211"/>
      <c r="AV54" s="211"/>
      <c r="AW54" s="211"/>
      <c r="AX54" s="211"/>
      <c r="AY54" s="211"/>
    </row>
    <row r="55" spans="1:1005" ht="15" x14ac:dyDescent="0.25">
      <c r="A55" s="193">
        <f>YampaRiverInflow.TotalOutflow!A55</f>
        <v>44682</v>
      </c>
      <c r="B55" s="165"/>
      <c r="C55" s="165"/>
      <c r="D55" s="165">
        <v>26.382999999999999</v>
      </c>
      <c r="E55" s="235">
        <v>32.762029999999996</v>
      </c>
      <c r="F55" s="235">
        <v>14.885899999999999</v>
      </c>
      <c r="G55" s="235">
        <v>9.8693099999999987</v>
      </c>
      <c r="H55" s="235">
        <v>49.975879999999997</v>
      </c>
      <c r="I55" s="235">
        <v>-7.9184299999999999</v>
      </c>
      <c r="J55" s="235">
        <v>11.12064</v>
      </c>
      <c r="K55" s="235">
        <v>-43.382190000000001</v>
      </c>
      <c r="L55" s="235">
        <v>-22.886580000000002</v>
      </c>
      <c r="M55" s="235">
        <v>-11.17521</v>
      </c>
      <c r="N55" s="235">
        <v>-23.596910000000001</v>
      </c>
      <c r="O55" s="235">
        <v>-15.42226</v>
      </c>
      <c r="P55" s="235">
        <v>3.82769</v>
      </c>
      <c r="Q55" s="235">
        <v>-8.7342700000000004</v>
      </c>
      <c r="R55" s="235">
        <v>-12.672180000000001</v>
      </c>
      <c r="S55" s="235">
        <v>-9.4568999999999992</v>
      </c>
      <c r="T55" s="235">
        <v>2.1620500000000002</v>
      </c>
      <c r="U55" s="235">
        <v>6.1777799999999994</v>
      </c>
      <c r="V55" s="235">
        <v>-11.006309999999999</v>
      </c>
      <c r="W55" s="235">
        <v>-11.085049999999999</v>
      </c>
      <c r="X55" s="235">
        <v>-22.195970000000003</v>
      </c>
      <c r="Y55" s="235">
        <v>-14.829829999999999</v>
      </c>
      <c r="Z55" s="235">
        <v>10.05152</v>
      </c>
      <c r="AA55" s="235">
        <v>-15.21618</v>
      </c>
      <c r="AB55" s="235">
        <v>-22.456689999999998</v>
      </c>
      <c r="AC55" s="235">
        <v>-5.2049700000000003</v>
      </c>
      <c r="AD55" s="235">
        <v>-18.830310000000001</v>
      </c>
      <c r="AE55" s="235">
        <v>-9.6620400000000011</v>
      </c>
      <c r="AF55" s="235">
        <v>-14.13106</v>
      </c>
      <c r="AG55" s="235">
        <v>-15.37541</v>
      </c>
      <c r="AH55" s="235">
        <v>-17.183385914400002</v>
      </c>
      <c r="AI55" s="252">
        <v>-10.352921004100001</v>
      </c>
      <c r="AJ55" s="252">
        <v>25.669160000000002</v>
      </c>
      <c r="AK55" s="252">
        <v>46.607790000000001</v>
      </c>
      <c r="AL55" s="252">
        <v>81.077850000000012</v>
      </c>
      <c r="AM55" s="252">
        <v>32.891910000000003</v>
      </c>
      <c r="AN55" s="211"/>
      <c r="AO55" s="211"/>
      <c r="AP55" s="211"/>
      <c r="AQ55" s="211"/>
      <c r="AR55" s="211"/>
      <c r="AS55" s="211"/>
      <c r="AT55" s="211"/>
      <c r="AU55" s="211"/>
      <c r="AV55" s="211"/>
      <c r="AW55" s="211"/>
      <c r="AX55" s="211"/>
      <c r="AY55" s="211"/>
    </row>
    <row r="56" spans="1:1005" ht="15" x14ac:dyDescent="0.25">
      <c r="A56" s="193">
        <f>YampaRiverInflow.TotalOutflow!A56</f>
        <v>44713</v>
      </c>
      <c r="B56" s="165"/>
      <c r="C56" s="165"/>
      <c r="D56" s="165">
        <v>9.8160000000000007</v>
      </c>
      <c r="E56" s="235">
        <v>36.8551</v>
      </c>
      <c r="F56" s="235">
        <v>12.004910000000001</v>
      </c>
      <c r="G56" s="235">
        <v>7.7272400000000001</v>
      </c>
      <c r="H56" s="235">
        <v>40.933699999999995</v>
      </c>
      <c r="I56" s="235">
        <v>11.465860000000001</v>
      </c>
      <c r="J56" s="235">
        <v>16.794580000000003</v>
      </c>
      <c r="K56" s="235">
        <v>-46.634540000000001</v>
      </c>
      <c r="L56" s="235">
        <v>-19.443330000000003</v>
      </c>
      <c r="M56" s="235">
        <v>7.9125299999999994</v>
      </c>
      <c r="N56" s="235">
        <v>-9.9691600000000005</v>
      </c>
      <c r="O56" s="235">
        <v>-16.600020000000001</v>
      </c>
      <c r="P56" s="235">
        <v>-10.217690000000001</v>
      </c>
      <c r="Q56" s="235">
        <v>3.97357</v>
      </c>
      <c r="R56" s="235">
        <v>-3.1482399999999999</v>
      </c>
      <c r="S56" s="235">
        <v>-1.4221199999999998</v>
      </c>
      <c r="T56" s="235">
        <v>-38.834009999999999</v>
      </c>
      <c r="U56" s="235">
        <v>-7.06473</v>
      </c>
      <c r="V56" s="235">
        <v>1.8902699999999999</v>
      </c>
      <c r="W56" s="235">
        <v>8.4872199999999989</v>
      </c>
      <c r="X56" s="235">
        <v>0.80691999999999997</v>
      </c>
      <c r="Y56" s="235">
        <v>-6.2195200000000002</v>
      </c>
      <c r="Z56" s="235">
        <v>13.559850000000001</v>
      </c>
      <c r="AA56" s="235">
        <v>-8.6716299999999986</v>
      </c>
      <c r="AB56" s="235">
        <v>-7.92706</v>
      </c>
      <c r="AC56" s="235">
        <v>-2.6868400000000001</v>
      </c>
      <c r="AD56" s="235">
        <v>-23.401610000000002</v>
      </c>
      <c r="AE56" s="235">
        <v>-8.745379999999999</v>
      </c>
      <c r="AF56" s="235">
        <v>-18.980650000000001</v>
      </c>
      <c r="AG56" s="235">
        <v>-16.096640000000001</v>
      </c>
      <c r="AH56" s="235">
        <v>-19.255974470100004</v>
      </c>
      <c r="AI56" s="252">
        <v>-18.6228715425</v>
      </c>
      <c r="AJ56" s="252">
        <v>36.7791</v>
      </c>
      <c r="AK56" s="252">
        <v>47.801720000000003</v>
      </c>
      <c r="AL56" s="252">
        <v>62.467669999999998</v>
      </c>
      <c r="AM56" s="252">
        <v>43.907669999999996</v>
      </c>
      <c r="AN56" s="211"/>
      <c r="AO56" s="211"/>
      <c r="AP56" s="211"/>
      <c r="AQ56" s="211"/>
      <c r="AR56" s="211"/>
      <c r="AS56" s="211"/>
      <c r="AT56" s="211"/>
      <c r="AU56" s="211"/>
      <c r="AV56" s="211"/>
      <c r="AW56" s="211"/>
      <c r="AX56" s="211"/>
      <c r="AY56" s="211"/>
    </row>
    <row r="57" spans="1:1005" ht="15" x14ac:dyDescent="0.25">
      <c r="A57" s="193">
        <f>YampaRiverInflow.TotalOutflow!A57</f>
        <v>44743</v>
      </c>
      <c r="B57" s="165"/>
      <c r="C57" s="165"/>
      <c r="D57" s="165">
        <v>77.188999999999993</v>
      </c>
      <c r="E57" s="235">
        <v>32.877110000000002</v>
      </c>
      <c r="F57" s="235">
        <v>10.57719</v>
      </c>
      <c r="G57" s="235">
        <v>7.2024099999999995</v>
      </c>
      <c r="H57" s="235">
        <v>42.957050000000002</v>
      </c>
      <c r="I57" s="235">
        <v>25.683209999999999</v>
      </c>
      <c r="J57" s="235">
        <v>16.192450000000001</v>
      </c>
      <c r="K57" s="235">
        <v>-32.33464</v>
      </c>
      <c r="L57" s="235">
        <v>-28.353200000000001</v>
      </c>
      <c r="M57" s="235">
        <v>-13.82734</v>
      </c>
      <c r="N57" s="235">
        <v>-8.2693600000000007</v>
      </c>
      <c r="O57" s="235">
        <v>-6.1791200000000002</v>
      </c>
      <c r="P57" s="235">
        <v>3.4561299999999999</v>
      </c>
      <c r="Q57" s="235">
        <v>2.85033</v>
      </c>
      <c r="R57" s="235">
        <v>-5.2313599999999996</v>
      </c>
      <c r="S57" s="235">
        <v>-2.7631799999999997</v>
      </c>
      <c r="T57" s="235">
        <v>-11.48329</v>
      </c>
      <c r="U57" s="235">
        <v>-12.351889999999999</v>
      </c>
      <c r="V57" s="235">
        <v>-4.6287900000000004</v>
      </c>
      <c r="W57" s="235">
        <v>-5.6995800000000001</v>
      </c>
      <c r="X57" s="235">
        <v>1.1146199999999999</v>
      </c>
      <c r="Y57" s="235">
        <v>-1.95407</v>
      </c>
      <c r="Z57" s="235">
        <v>15.37031</v>
      </c>
      <c r="AA57" s="235">
        <v>-6.1843900000000005</v>
      </c>
      <c r="AB57" s="235">
        <v>2.6158600000000001</v>
      </c>
      <c r="AC57" s="235">
        <v>5.3711899999999995</v>
      </c>
      <c r="AD57" s="235">
        <v>-13.886209999999998</v>
      </c>
      <c r="AE57" s="235">
        <v>-10.38104</v>
      </c>
      <c r="AF57" s="235">
        <v>-8.8864900000000002</v>
      </c>
      <c r="AG57" s="235">
        <v>-24.04243</v>
      </c>
      <c r="AH57" s="235">
        <v>-9.7753157925099998</v>
      </c>
      <c r="AI57" s="252">
        <v>-13.541234510899999</v>
      </c>
      <c r="AJ57" s="252">
        <v>72.870630000000006</v>
      </c>
      <c r="AK57" s="252">
        <v>68.089640000000003</v>
      </c>
      <c r="AL57" s="252">
        <v>60.205719999999999</v>
      </c>
      <c r="AM57" s="252">
        <v>49.438319999999997</v>
      </c>
      <c r="AN57" s="211"/>
      <c r="AO57" s="211"/>
      <c r="AP57" s="211"/>
      <c r="AQ57" s="211"/>
      <c r="AR57" s="211"/>
      <c r="AS57" s="211"/>
      <c r="AT57" s="211"/>
      <c r="AU57" s="211"/>
      <c r="AV57" s="211"/>
      <c r="AW57" s="211"/>
      <c r="AX57" s="211"/>
      <c r="AY57" s="211"/>
    </row>
    <row r="58" spans="1:1005" ht="15" x14ac:dyDescent="0.25">
      <c r="A58" s="193">
        <f>YampaRiverInflow.TotalOutflow!A58</f>
        <v>44774</v>
      </c>
      <c r="B58" s="165"/>
      <c r="C58" s="165"/>
      <c r="D58" s="165">
        <v>126.782</v>
      </c>
      <c r="E58" s="235">
        <v>25.66291</v>
      </c>
      <c r="F58" s="235">
        <v>47.366790000000002</v>
      </c>
      <c r="G58" s="235">
        <v>-3.6207199999999999</v>
      </c>
      <c r="H58" s="235">
        <v>8.2340900000000001</v>
      </c>
      <c r="I58" s="235">
        <v>1.0808900000000001</v>
      </c>
      <c r="J58" s="235">
        <v>9.8302700000000005</v>
      </c>
      <c r="K58" s="235">
        <v>-30.478750000000002</v>
      </c>
      <c r="L58" s="235">
        <v>-37.806379999999997</v>
      </c>
      <c r="M58" s="235">
        <v>0.36157</v>
      </c>
      <c r="N58" s="235">
        <v>-21.721700000000002</v>
      </c>
      <c r="O58" s="235">
        <v>-32.771730000000005</v>
      </c>
      <c r="P58" s="235">
        <v>-3.3455599999999999</v>
      </c>
      <c r="Q58" s="235">
        <v>5.3322599999999998</v>
      </c>
      <c r="R58" s="235">
        <v>-12.47739</v>
      </c>
      <c r="S58" s="235">
        <v>-10.764940000000001</v>
      </c>
      <c r="T58" s="235">
        <v>-12.411370000000002</v>
      </c>
      <c r="U58" s="235">
        <v>-5.8684500000000002</v>
      </c>
      <c r="V58" s="235">
        <v>-7.3342000000000001</v>
      </c>
      <c r="W58" s="235">
        <v>-0.58257000000000003</v>
      </c>
      <c r="X58" s="235">
        <v>-2.9759099999999998</v>
      </c>
      <c r="Y58" s="235">
        <v>-4.9262499999999996</v>
      </c>
      <c r="Z58" s="235">
        <v>7.4216999999999995</v>
      </c>
      <c r="AA58" s="235">
        <v>-6.2596699999999998</v>
      </c>
      <c r="AB58" s="235">
        <v>-3.49715</v>
      </c>
      <c r="AC58" s="235">
        <v>-8.0988400000000009</v>
      </c>
      <c r="AD58" s="235">
        <v>-12.211690000000001</v>
      </c>
      <c r="AE58" s="235">
        <v>-5.9300299999999995</v>
      </c>
      <c r="AF58" s="235">
        <v>-10.645899999999999</v>
      </c>
      <c r="AG58" s="235">
        <v>-16.45506</v>
      </c>
      <c r="AH58" s="235">
        <v>-6.1211380751300002</v>
      </c>
      <c r="AI58" s="252">
        <v>-16.4951205805</v>
      </c>
      <c r="AJ58" s="252">
        <v>74.391710000000003</v>
      </c>
      <c r="AK58" s="252">
        <v>83.114260000000002</v>
      </c>
      <c r="AL58" s="252">
        <v>64.003280000000004</v>
      </c>
      <c r="AM58" s="252">
        <v>30.162470000000003</v>
      </c>
      <c r="AN58" s="211"/>
      <c r="AO58" s="211"/>
      <c r="AP58" s="211"/>
      <c r="AQ58" s="211"/>
      <c r="AR58" s="211"/>
      <c r="AS58" s="211"/>
      <c r="AT58" s="211"/>
      <c r="AU58" s="211"/>
      <c r="AV58" s="211"/>
      <c r="AW58" s="211"/>
      <c r="AX58" s="211"/>
      <c r="AY58" s="211"/>
    </row>
    <row r="59" spans="1:1005" ht="15" x14ac:dyDescent="0.25">
      <c r="A59" s="193">
        <f>YampaRiverInflow.TotalOutflow!A59</f>
        <v>44805</v>
      </c>
      <c r="B59" s="165"/>
      <c r="C59" s="165"/>
      <c r="D59" s="165">
        <v>110.468</v>
      </c>
      <c r="E59" s="235">
        <v>29.726150000000001</v>
      </c>
      <c r="F59" s="235">
        <v>21.405069999999998</v>
      </c>
      <c r="G59" s="235">
        <v>-6.1849399999999992</v>
      </c>
      <c r="H59" s="235">
        <v>-13.40967</v>
      </c>
      <c r="I59" s="235">
        <v>4.8451000000000004</v>
      </c>
      <c r="J59" s="235">
        <v>10.459700000000002</v>
      </c>
      <c r="K59" s="235">
        <v>-32.106940000000002</v>
      </c>
      <c r="L59" s="235">
        <v>-14.36115</v>
      </c>
      <c r="M59" s="235">
        <v>6.0761099999999999</v>
      </c>
      <c r="N59" s="235">
        <v>2.1292300000000002</v>
      </c>
      <c r="O59" s="235">
        <v>3.4588800000000002</v>
      </c>
      <c r="P59" s="235">
        <v>-3.5141100000000001</v>
      </c>
      <c r="Q59" s="235">
        <v>2.3970700000000003</v>
      </c>
      <c r="R59" s="235">
        <v>-14.862719999999999</v>
      </c>
      <c r="S59" s="235">
        <v>10.64911</v>
      </c>
      <c r="T59" s="235">
        <v>1.2162899999999999</v>
      </c>
      <c r="U59" s="235">
        <v>-3.2352600000000002</v>
      </c>
      <c r="V59" s="235">
        <v>3.2015500000000001</v>
      </c>
      <c r="W59" s="235">
        <v>-2.03647</v>
      </c>
      <c r="X59" s="235">
        <v>4.6902200000000001</v>
      </c>
      <c r="Y59" s="235">
        <v>-2.4659599999999999</v>
      </c>
      <c r="Z59" s="235">
        <v>2.1341199999999998</v>
      </c>
      <c r="AA59" s="235">
        <v>-3.6479999999999999E-2</v>
      </c>
      <c r="AB59" s="235">
        <v>3.5242300000000002</v>
      </c>
      <c r="AC59" s="235">
        <v>2.30775</v>
      </c>
      <c r="AD59" s="235">
        <v>-2.1289499999999997</v>
      </c>
      <c r="AE59" s="235">
        <v>-5.9721000000000002</v>
      </c>
      <c r="AF59" s="235">
        <v>-4.7625399999999996</v>
      </c>
      <c r="AG59" s="235">
        <v>-11.23626</v>
      </c>
      <c r="AH59" s="235">
        <v>-5.9217293134800002</v>
      </c>
      <c r="AI59" s="252">
        <v>-16.066383176799999</v>
      </c>
      <c r="AJ59" s="252">
        <v>15.569330000000001</v>
      </c>
      <c r="AK59" s="252">
        <v>17.491540000000001</v>
      </c>
      <c r="AL59" s="252">
        <v>90.030710000000013</v>
      </c>
      <c r="AM59" s="252">
        <v>37.451620000000005</v>
      </c>
      <c r="AN59" s="211"/>
      <c r="AO59" s="211"/>
      <c r="AP59" s="211"/>
      <c r="AQ59" s="211"/>
      <c r="AR59" s="211"/>
      <c r="AS59" s="211"/>
      <c r="AT59" s="211"/>
      <c r="AU59" s="211"/>
      <c r="AV59" s="211"/>
      <c r="AW59" s="211"/>
      <c r="AX59" s="211"/>
      <c r="AY59" s="211"/>
    </row>
    <row r="60" spans="1:1005" ht="15" x14ac:dyDescent="0.25">
      <c r="A60" s="193">
        <f>YampaRiverInflow.TotalOutflow!A60</f>
        <v>44835</v>
      </c>
      <c r="B60" s="165"/>
      <c r="C60" s="165"/>
      <c r="D60" s="165">
        <v>-4.04</v>
      </c>
      <c r="E60" s="235">
        <v>14.659660000000001</v>
      </c>
      <c r="F60" s="235">
        <v>6.4712700000000005</v>
      </c>
      <c r="G60" s="235">
        <v>-4.5573800000000002</v>
      </c>
      <c r="H60" s="235">
        <v>16.089169999999999</v>
      </c>
      <c r="I60" s="235">
        <v>2.3823400000000001</v>
      </c>
      <c r="J60" s="235">
        <v>-2.3206700000000002</v>
      </c>
      <c r="K60" s="235">
        <v>-31.9285</v>
      </c>
      <c r="L60" s="235">
        <v>-8.5193500000000011</v>
      </c>
      <c r="M60" s="235">
        <v>-12.10599</v>
      </c>
      <c r="N60" s="235">
        <v>-6.4365399999999999</v>
      </c>
      <c r="O60" s="235">
        <v>-9.3328700000000016</v>
      </c>
      <c r="P60" s="235">
        <v>8.7130799999999997</v>
      </c>
      <c r="Q60" s="235">
        <v>6.0392799999999998</v>
      </c>
      <c r="R60" s="235">
        <v>-14.376950000000001</v>
      </c>
      <c r="S60" s="235">
        <v>11.44023</v>
      </c>
      <c r="T60" s="235">
        <v>-2.2667899999999999</v>
      </c>
      <c r="U60" s="235">
        <v>12.561069999999999</v>
      </c>
      <c r="V60" s="235">
        <v>9.3788400000000003</v>
      </c>
      <c r="W60" s="235">
        <v>7.2322499999999996</v>
      </c>
      <c r="X60" s="235">
        <v>17.66301</v>
      </c>
      <c r="Y60" s="235">
        <v>17.936130000000002</v>
      </c>
      <c r="Z60" s="235">
        <v>19.500349999999997</v>
      </c>
      <c r="AA60" s="235">
        <v>0.40545999999999999</v>
      </c>
      <c r="AB60" s="235">
        <v>-3.57796</v>
      </c>
      <c r="AC60" s="235">
        <v>-7.8305600000000002</v>
      </c>
      <c r="AD60" s="235">
        <v>5.5783399999999999</v>
      </c>
      <c r="AE60" s="235">
        <v>7.1333100000000007</v>
      </c>
      <c r="AF60" s="235">
        <v>-3.07572</v>
      </c>
      <c r="AG60" s="235">
        <v>-12.67216</v>
      </c>
      <c r="AH60" s="235">
        <v>9.5933321672099989</v>
      </c>
      <c r="AI60" s="252">
        <v>-7.3716004105100001</v>
      </c>
      <c r="AJ60" s="252">
        <v>11.770820000000001</v>
      </c>
      <c r="AK60" s="252">
        <v>29.394490000000001</v>
      </c>
      <c r="AL60" s="252">
        <v>133.46231</v>
      </c>
      <c r="AM60" s="252">
        <v>-7.9622099999999998</v>
      </c>
      <c r="AN60" s="211"/>
      <c r="AO60" s="211"/>
      <c r="AP60" s="211"/>
      <c r="AQ60" s="211"/>
      <c r="AR60" s="211"/>
      <c r="AS60" s="211"/>
      <c r="AT60" s="211"/>
      <c r="AU60" s="211"/>
      <c r="AV60" s="211"/>
      <c r="AW60" s="211"/>
      <c r="AX60" s="211"/>
      <c r="AY60" s="211"/>
    </row>
    <row r="61" spans="1:1005" ht="15" x14ac:dyDescent="0.25">
      <c r="A61" s="193">
        <f>YampaRiverInflow.TotalOutflow!A61</f>
        <v>44866</v>
      </c>
      <c r="B61" s="165"/>
      <c r="C61" s="165"/>
      <c r="D61" s="165">
        <v>-11.15</v>
      </c>
      <c r="E61" s="235">
        <v>8.3231599999999997</v>
      </c>
      <c r="F61" s="235">
        <v>-4.9865000000000004</v>
      </c>
      <c r="G61" s="235">
        <v>15.50897</v>
      </c>
      <c r="H61" s="235">
        <v>11.76432</v>
      </c>
      <c r="I61" s="235">
        <v>31.527560000000001</v>
      </c>
      <c r="J61" s="235">
        <v>-3.2050900000000002</v>
      </c>
      <c r="K61" s="235">
        <v>-23.295529999999999</v>
      </c>
      <c r="L61" s="235">
        <v>-17.111999999999998</v>
      </c>
      <c r="M61" s="235">
        <v>-11.698649999999999</v>
      </c>
      <c r="N61" s="235">
        <v>-40.886620000000001</v>
      </c>
      <c r="O61" s="235">
        <v>8.8454099999999993</v>
      </c>
      <c r="P61" s="235">
        <v>8.6155300000000015</v>
      </c>
      <c r="Q61" s="235">
        <v>-6.0922700000000001</v>
      </c>
      <c r="R61" s="235">
        <v>-18.06193</v>
      </c>
      <c r="S61" s="235">
        <v>-2.7934000000000001</v>
      </c>
      <c r="T61" s="235">
        <v>14.61594</v>
      </c>
      <c r="U61" s="235">
        <v>1.1808599999999998</v>
      </c>
      <c r="V61" s="235">
        <v>-1.2787599999999999</v>
      </c>
      <c r="W61" s="235">
        <v>-0.85072999999999999</v>
      </c>
      <c r="X61" s="235">
        <v>-7.69496</v>
      </c>
      <c r="Y61" s="235">
        <v>-25.293230000000001</v>
      </c>
      <c r="Z61" s="235">
        <v>14.929360000000001</v>
      </c>
      <c r="AA61" s="235">
        <v>-6.5592299999999994</v>
      </c>
      <c r="AB61" s="235">
        <v>-12.624499999999999</v>
      </c>
      <c r="AC61" s="235">
        <v>-15.31161</v>
      </c>
      <c r="AD61" s="235">
        <v>-29.335889999999999</v>
      </c>
      <c r="AE61" s="235">
        <v>-11.260489999999999</v>
      </c>
      <c r="AF61" s="235">
        <v>-11.40968</v>
      </c>
      <c r="AG61" s="235">
        <v>4.0670200000000003</v>
      </c>
      <c r="AH61" s="235">
        <v>-5.6661833634400001</v>
      </c>
      <c r="AI61" s="252">
        <v>-13.579297370099999</v>
      </c>
      <c r="AJ61" s="252">
        <v>7.9291700000000001</v>
      </c>
      <c r="AK61" s="252">
        <v>-2.7989000000000002</v>
      </c>
      <c r="AL61" s="252">
        <v>52.581679999999999</v>
      </c>
      <c r="AM61" s="252">
        <v>19.1631</v>
      </c>
      <c r="AN61" s="211"/>
      <c r="AO61" s="211"/>
      <c r="AP61" s="211"/>
      <c r="AQ61" s="211"/>
      <c r="AR61" s="211"/>
      <c r="AS61" s="211"/>
      <c r="AT61" s="211"/>
      <c r="AU61" s="211"/>
      <c r="AV61" s="211"/>
      <c r="AW61" s="211"/>
      <c r="AX61" s="211"/>
      <c r="AY61" s="211"/>
    </row>
    <row r="62" spans="1:1005" ht="15" x14ac:dyDescent="0.25">
      <c r="A62" s="193">
        <f>YampaRiverInflow.TotalOutflow!A62</f>
        <v>44896</v>
      </c>
      <c r="B62" s="165"/>
      <c r="C62" s="165"/>
      <c r="D62" s="165">
        <v>-9.7100000000000009</v>
      </c>
      <c r="E62" s="235">
        <v>27.887509999999999</v>
      </c>
      <c r="F62" s="235">
        <v>-7.8382100000000001</v>
      </c>
      <c r="G62" s="235">
        <v>-32.544939999999997</v>
      </c>
      <c r="H62" s="235">
        <v>-18.25207</v>
      </c>
      <c r="I62" s="235">
        <v>0.23571999999999999</v>
      </c>
      <c r="J62" s="235">
        <v>-17.19848</v>
      </c>
      <c r="K62" s="235">
        <v>-15.513</v>
      </c>
      <c r="L62" s="235">
        <v>-23.537050000000001</v>
      </c>
      <c r="M62" s="235">
        <v>-21.342089999999999</v>
      </c>
      <c r="N62" s="235">
        <v>-25.91873</v>
      </c>
      <c r="O62" s="235">
        <v>-8.1638900000000003</v>
      </c>
      <c r="P62" s="235">
        <v>-7.6459899999999994</v>
      </c>
      <c r="Q62" s="235">
        <v>-41.546080000000003</v>
      </c>
      <c r="R62" s="235">
        <v>-20.32019</v>
      </c>
      <c r="S62" s="235">
        <v>-22.775419999999997</v>
      </c>
      <c r="T62" s="235">
        <v>-20.00853</v>
      </c>
      <c r="U62" s="235">
        <v>-16.126649999999998</v>
      </c>
      <c r="V62" s="235">
        <v>-14.551170000000001</v>
      </c>
      <c r="W62" s="235">
        <v>-9.3304200000000002</v>
      </c>
      <c r="X62" s="235">
        <v>-15.43425</v>
      </c>
      <c r="Y62" s="235">
        <v>-9.6678799999999985</v>
      </c>
      <c r="Z62" s="235">
        <v>2.13557</v>
      </c>
      <c r="AA62" s="235">
        <v>-15.070690000000001</v>
      </c>
      <c r="AB62" s="235">
        <v>-14.155530000000001</v>
      </c>
      <c r="AC62" s="235">
        <v>-24.016959999999997</v>
      </c>
      <c r="AD62" s="235">
        <v>-14.53312</v>
      </c>
      <c r="AE62" s="235">
        <v>-28.044779999999999</v>
      </c>
      <c r="AF62" s="235">
        <v>-6.3832500000000003</v>
      </c>
      <c r="AG62" s="235">
        <v>-10.085459999999999</v>
      </c>
      <c r="AH62" s="235">
        <v>-1.7760761056900001</v>
      </c>
      <c r="AI62" s="252">
        <v>-12.813628441100001</v>
      </c>
      <c r="AJ62" s="252">
        <v>0.70411000000000001</v>
      </c>
      <c r="AK62" s="252">
        <v>-2.0269400000000002</v>
      </c>
      <c r="AL62" s="252">
        <v>51.959830000000004</v>
      </c>
      <c r="AM62" s="252">
        <v>32.17351</v>
      </c>
      <c r="AN62" s="211"/>
      <c r="AO62" s="211"/>
      <c r="AP62" s="211"/>
      <c r="AQ62" s="211"/>
      <c r="AR62" s="211"/>
      <c r="AS62" s="211"/>
      <c r="AT62" s="211"/>
      <c r="AU62" s="211"/>
      <c r="AV62" s="211"/>
      <c r="AW62" s="211"/>
      <c r="AX62" s="211"/>
      <c r="AY62" s="211"/>
    </row>
    <row r="63" spans="1:1005" ht="15" x14ac:dyDescent="0.25">
      <c r="A63" s="193">
        <f>YampaRiverInflow.TotalOutflow!A63</f>
        <v>44927</v>
      </c>
      <c r="B63" s="165"/>
      <c r="C63" s="165"/>
      <c r="D63" s="165">
        <v>63.563000000000002</v>
      </c>
      <c r="E63" s="235">
        <v>-9.4905600000000003</v>
      </c>
      <c r="F63" s="235">
        <v>-16.206330000000001</v>
      </c>
      <c r="G63" s="235">
        <v>-67.403059999999996</v>
      </c>
      <c r="H63" s="235">
        <v>5.3257399999999997</v>
      </c>
      <c r="I63" s="235">
        <v>-10.554080000000001</v>
      </c>
      <c r="J63" s="235">
        <v>-12.17793</v>
      </c>
      <c r="K63" s="235">
        <v>-5.2285699999999995</v>
      </c>
      <c r="L63" s="235">
        <v>-11.82418</v>
      </c>
      <c r="M63" s="235">
        <v>-0.35291</v>
      </c>
      <c r="N63" s="235">
        <v>-9.4022099999999984</v>
      </c>
      <c r="O63" s="235">
        <v>-2.2324000000000002</v>
      </c>
      <c r="P63" s="235">
        <v>-13.06556</v>
      </c>
      <c r="Q63" s="235">
        <v>-23.842459999999999</v>
      </c>
      <c r="R63" s="235">
        <v>-22.88402</v>
      </c>
      <c r="S63" s="235">
        <v>-9.2863400000000009</v>
      </c>
      <c r="T63" s="235">
        <v>2.0555400000000001</v>
      </c>
      <c r="U63" s="235">
        <v>-8.3692099999999989</v>
      </c>
      <c r="V63" s="235">
        <v>-7.36435</v>
      </c>
      <c r="W63" s="235">
        <v>-10.88565</v>
      </c>
      <c r="X63" s="235">
        <v>0.18258000000000002</v>
      </c>
      <c r="Y63" s="235">
        <v>-24.099160000000001</v>
      </c>
      <c r="Z63" s="235">
        <v>-10.99343</v>
      </c>
      <c r="AA63" s="235">
        <v>-17.351569999999999</v>
      </c>
      <c r="AB63" s="235">
        <v>-15.120850000000001</v>
      </c>
      <c r="AC63" s="235">
        <v>-15.297610000000001</v>
      </c>
      <c r="AD63" s="235">
        <v>-7.4300500000000005</v>
      </c>
      <c r="AE63" s="235">
        <v>-23.203659999999999</v>
      </c>
      <c r="AF63" s="235">
        <v>-11.24441</v>
      </c>
      <c r="AG63" s="235">
        <v>-7.0866850672100004</v>
      </c>
      <c r="AH63" s="235">
        <v>-21.8410222298</v>
      </c>
      <c r="AI63" s="252">
        <v>32.649590000000003</v>
      </c>
      <c r="AJ63" s="252">
        <v>-4.1834899999999999</v>
      </c>
      <c r="AK63" s="252">
        <v>31.439830000000001</v>
      </c>
      <c r="AL63" s="252">
        <v>31.442490000000003</v>
      </c>
      <c r="AM63" s="252">
        <v>-8.1626999999999992</v>
      </c>
      <c r="AN63" s="211"/>
      <c r="AO63" s="211"/>
      <c r="AP63" s="211"/>
      <c r="AQ63" s="211"/>
      <c r="AR63" s="211"/>
      <c r="AS63" s="211"/>
      <c r="AT63" s="211"/>
      <c r="AU63" s="211"/>
      <c r="AV63" s="211"/>
      <c r="AW63" s="211"/>
      <c r="AX63" s="211"/>
      <c r="AY63" s="211"/>
    </row>
    <row r="64" spans="1:1005" ht="15" x14ac:dyDescent="0.25">
      <c r="A64" s="193">
        <f>YampaRiverInflow.TotalOutflow!A64</f>
        <v>44958</v>
      </c>
      <c r="B64" s="165"/>
      <c r="C64" s="165"/>
      <c r="D64" s="165">
        <v>71.900000000000006</v>
      </c>
      <c r="E64" s="235">
        <v>0.28820999999999997</v>
      </c>
      <c r="F64" s="235">
        <v>24.75806</v>
      </c>
      <c r="G64" s="235">
        <v>-0.71377000000000002</v>
      </c>
      <c r="H64" s="235">
        <v>-17.479389999999999</v>
      </c>
      <c r="I64" s="235">
        <v>7.1028599999999997</v>
      </c>
      <c r="J64" s="235">
        <v>-20.612359999999999</v>
      </c>
      <c r="K64" s="235">
        <v>-3.8160700000000003</v>
      </c>
      <c r="L64" s="235">
        <v>12.07672</v>
      </c>
      <c r="M64" s="235">
        <v>-6.4777399999999998</v>
      </c>
      <c r="N64" s="235">
        <v>-3.1795599999999999</v>
      </c>
      <c r="O64" s="235">
        <v>-18.78584</v>
      </c>
      <c r="P64" s="235">
        <v>-15.19333</v>
      </c>
      <c r="Q64" s="235">
        <v>16.79738</v>
      </c>
      <c r="R64" s="235">
        <v>-14.575379999999999</v>
      </c>
      <c r="S64" s="235">
        <v>-10.293559999999999</v>
      </c>
      <c r="T64" s="235">
        <v>-6.9536000000000007</v>
      </c>
      <c r="U64" s="235">
        <v>-5.6801599999999999</v>
      </c>
      <c r="V64" s="235">
        <v>-3.35554</v>
      </c>
      <c r="W64" s="235">
        <v>-8.1621500000000005</v>
      </c>
      <c r="X64" s="235">
        <v>2.4570000000000002E-2</v>
      </c>
      <c r="Y64" s="235">
        <v>-7.1100200000000005</v>
      </c>
      <c r="Z64" s="235">
        <v>-6.7532899999999998</v>
      </c>
      <c r="AA64" s="235">
        <v>-2.0011099999999997</v>
      </c>
      <c r="AB64" s="235">
        <v>-7.8896199999999999</v>
      </c>
      <c r="AC64" s="235">
        <v>-3.9773800000000001</v>
      </c>
      <c r="AD64" s="235">
        <v>-10.08442</v>
      </c>
      <c r="AE64" s="235">
        <v>-18.090959999999999</v>
      </c>
      <c r="AF64" s="235">
        <v>-11.6091</v>
      </c>
      <c r="AG64" s="235">
        <v>-21.548820344999999</v>
      </c>
      <c r="AH64" s="235">
        <v>-7.5980226642700002</v>
      </c>
      <c r="AI64" s="252">
        <v>26.56495</v>
      </c>
      <c r="AJ64" s="252">
        <v>1.9350000000000001</v>
      </c>
      <c r="AK64" s="252">
        <v>22.693020000000001</v>
      </c>
      <c r="AL64" s="252">
        <v>32.191499999999998</v>
      </c>
      <c r="AM64" s="252">
        <v>-14.345370000000001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44986</v>
      </c>
      <c r="B65" s="165"/>
      <c r="C65" s="165"/>
      <c r="D65" s="165">
        <v>45.817</v>
      </c>
      <c r="E65" s="235">
        <v>8.1764600000000005</v>
      </c>
      <c r="F65" s="235">
        <v>7.8801000000000005</v>
      </c>
      <c r="G65" s="235">
        <v>-16.084820000000001</v>
      </c>
      <c r="H65" s="235">
        <v>24.562889999999999</v>
      </c>
      <c r="I65" s="235">
        <v>-1.3683399999999999</v>
      </c>
      <c r="J65" s="235">
        <v>-30.239049999999999</v>
      </c>
      <c r="K65" s="235">
        <v>-0.40625</v>
      </c>
      <c r="L65" s="235">
        <v>-2.8755600000000001</v>
      </c>
      <c r="M65" s="235">
        <v>-24.367049999999999</v>
      </c>
      <c r="N65" s="235">
        <v>-21.61571</v>
      </c>
      <c r="O65" s="235">
        <v>-7.1826499999999998</v>
      </c>
      <c r="P65" s="235">
        <v>-21.388090000000002</v>
      </c>
      <c r="Q65" s="235">
        <v>-38.647570000000002</v>
      </c>
      <c r="R65" s="235">
        <v>-17.924779999999998</v>
      </c>
      <c r="S65" s="235">
        <v>-12.442740000000001</v>
      </c>
      <c r="T65" s="235">
        <v>-43.985260000000004</v>
      </c>
      <c r="U65" s="235">
        <v>-10.52102</v>
      </c>
      <c r="V65" s="235">
        <v>-6.4350100000000001</v>
      </c>
      <c r="W65" s="235">
        <v>-12.448540000000001</v>
      </c>
      <c r="X65" s="235">
        <v>-11.11115</v>
      </c>
      <c r="Y65" s="235">
        <v>-14.26328</v>
      </c>
      <c r="Z65" s="235">
        <v>-15.209569999999999</v>
      </c>
      <c r="AA65" s="235">
        <v>-13.494590000000001</v>
      </c>
      <c r="AB65" s="235">
        <v>-13.53969</v>
      </c>
      <c r="AC65" s="235">
        <v>-18.373999999999999</v>
      </c>
      <c r="AD65" s="235">
        <v>-10.9312</v>
      </c>
      <c r="AE65" s="235">
        <v>-22.812709999999999</v>
      </c>
      <c r="AF65" s="235">
        <v>-10.592450000000001</v>
      </c>
      <c r="AG65" s="235">
        <v>-11.9735317815</v>
      </c>
      <c r="AH65" s="235">
        <v>-21.396965078199997</v>
      </c>
      <c r="AI65" s="252">
        <v>60.964930000000003</v>
      </c>
      <c r="AJ65" s="252">
        <v>9.2411200000000004</v>
      </c>
      <c r="AK65" s="252">
        <v>34.107990000000001</v>
      </c>
      <c r="AL65" s="252">
        <v>19.579360000000001</v>
      </c>
      <c r="AM65" s="252">
        <v>21.266830000000002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45017</v>
      </c>
      <c r="B66" s="165"/>
      <c r="C66" s="165"/>
      <c r="D66" s="165">
        <v>38.869</v>
      </c>
      <c r="E66" s="235">
        <v>4.2861700000000003</v>
      </c>
      <c r="F66" s="235">
        <v>29.646259999999998</v>
      </c>
      <c r="G66" s="235">
        <v>28.972660000000001</v>
      </c>
      <c r="H66" s="235">
        <v>18.863569999999999</v>
      </c>
      <c r="I66" s="235">
        <v>13.24966</v>
      </c>
      <c r="J66" s="235">
        <v>-34.838769999999997</v>
      </c>
      <c r="K66" s="235">
        <v>-15.670870000000001</v>
      </c>
      <c r="L66" s="235">
        <v>-12.345879999999999</v>
      </c>
      <c r="M66" s="235">
        <v>-24.792330000000003</v>
      </c>
      <c r="N66" s="235">
        <v>-15.55307</v>
      </c>
      <c r="O66" s="235">
        <v>-27.615380000000002</v>
      </c>
      <c r="P66" s="235">
        <v>-9.9768299999999996</v>
      </c>
      <c r="Q66" s="235">
        <v>-7.8899799999999995</v>
      </c>
      <c r="R66" s="235">
        <v>-18.484590000000001</v>
      </c>
      <c r="S66" s="235">
        <v>-13.60337</v>
      </c>
      <c r="T66" s="235">
        <v>-60.627809999999997</v>
      </c>
      <c r="U66" s="235">
        <v>-9.7155499999999986</v>
      </c>
      <c r="V66" s="235">
        <v>-15.310879999999999</v>
      </c>
      <c r="W66" s="235">
        <v>3.4897600000000004</v>
      </c>
      <c r="X66" s="235">
        <v>-16.877500000000001</v>
      </c>
      <c r="Y66" s="235">
        <v>-19.60941</v>
      </c>
      <c r="Z66" s="235">
        <v>-18.033900000000003</v>
      </c>
      <c r="AA66" s="235">
        <v>-6.3000600000000002</v>
      </c>
      <c r="AB66" s="235">
        <v>-13.78439</v>
      </c>
      <c r="AC66" s="235">
        <v>-16.949249999999999</v>
      </c>
      <c r="AD66" s="235">
        <v>-12.7826</v>
      </c>
      <c r="AE66" s="235">
        <v>-23.694689999999998</v>
      </c>
      <c r="AF66" s="235">
        <v>-20.046709999999997</v>
      </c>
      <c r="AG66" s="235">
        <v>-21.301506761199999</v>
      </c>
      <c r="AH66" s="235">
        <v>-18.480803921300001</v>
      </c>
      <c r="AI66" s="252">
        <v>54.424519999999994</v>
      </c>
      <c r="AJ66" s="252">
        <v>12.133100000000001</v>
      </c>
      <c r="AK66" s="252">
        <v>76.599170000000001</v>
      </c>
      <c r="AL66" s="252">
        <v>-6.7857700000000003</v>
      </c>
      <c r="AM66" s="252">
        <v>6.2441000000000004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45047</v>
      </c>
      <c r="B67" s="165"/>
      <c r="C67" s="165"/>
      <c r="D67" s="165">
        <v>26.382999999999999</v>
      </c>
      <c r="E67" s="235">
        <v>14.885899999999999</v>
      </c>
      <c r="F67" s="235">
        <v>9.8693099999999987</v>
      </c>
      <c r="G67" s="235">
        <v>49.975879999999997</v>
      </c>
      <c r="H67" s="235">
        <v>-7.9184299999999999</v>
      </c>
      <c r="I67" s="235">
        <v>11.12064</v>
      </c>
      <c r="J67" s="235">
        <v>-43.382190000000001</v>
      </c>
      <c r="K67" s="235">
        <v>-22.886580000000002</v>
      </c>
      <c r="L67" s="235">
        <v>-11.17521</v>
      </c>
      <c r="M67" s="235">
        <v>-23.596910000000001</v>
      </c>
      <c r="N67" s="235">
        <v>-15.42226</v>
      </c>
      <c r="O67" s="235">
        <v>3.82769</v>
      </c>
      <c r="P67" s="235">
        <v>-8.7342700000000004</v>
      </c>
      <c r="Q67" s="235">
        <v>-12.672180000000001</v>
      </c>
      <c r="R67" s="235">
        <v>-9.4568999999999992</v>
      </c>
      <c r="S67" s="235">
        <v>2.1620500000000002</v>
      </c>
      <c r="T67" s="235">
        <v>6.1777799999999994</v>
      </c>
      <c r="U67" s="235">
        <v>-11.006309999999999</v>
      </c>
      <c r="V67" s="235">
        <v>-11.085049999999999</v>
      </c>
      <c r="W67" s="235">
        <v>-22.195970000000003</v>
      </c>
      <c r="X67" s="235">
        <v>-14.829829999999999</v>
      </c>
      <c r="Y67" s="235">
        <v>10.05152</v>
      </c>
      <c r="Z67" s="235">
        <v>-15.21618</v>
      </c>
      <c r="AA67" s="235">
        <v>-22.456689999999998</v>
      </c>
      <c r="AB67" s="235">
        <v>-5.2049700000000003</v>
      </c>
      <c r="AC67" s="235">
        <v>-18.830310000000001</v>
      </c>
      <c r="AD67" s="235">
        <v>-9.6620400000000011</v>
      </c>
      <c r="AE67" s="235">
        <v>-14.13106</v>
      </c>
      <c r="AF67" s="235">
        <v>-15.37541</v>
      </c>
      <c r="AG67" s="235">
        <v>-17.183385914400002</v>
      </c>
      <c r="AH67" s="235">
        <v>-10.352921004100001</v>
      </c>
      <c r="AI67" s="252">
        <v>25.669160000000002</v>
      </c>
      <c r="AJ67" s="252">
        <v>46.607790000000001</v>
      </c>
      <c r="AK67" s="252">
        <v>81.077850000000012</v>
      </c>
      <c r="AL67" s="252">
        <v>32.891910000000003</v>
      </c>
      <c r="AM67" s="252">
        <v>32.762029999999996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45078</v>
      </c>
      <c r="B68" s="165"/>
      <c r="C68" s="165"/>
      <c r="D68" s="165">
        <v>9.8160000000000007</v>
      </c>
      <c r="E68" s="235">
        <v>12.004910000000001</v>
      </c>
      <c r="F68" s="235">
        <v>7.7272400000000001</v>
      </c>
      <c r="G68" s="235">
        <v>40.933699999999995</v>
      </c>
      <c r="H68" s="235">
        <v>11.465860000000001</v>
      </c>
      <c r="I68" s="235">
        <v>16.794580000000003</v>
      </c>
      <c r="J68" s="235">
        <v>-46.634540000000001</v>
      </c>
      <c r="K68" s="235">
        <v>-19.443330000000003</v>
      </c>
      <c r="L68" s="235">
        <v>7.9125299999999994</v>
      </c>
      <c r="M68" s="235">
        <v>-9.9691600000000005</v>
      </c>
      <c r="N68" s="235">
        <v>-16.600020000000001</v>
      </c>
      <c r="O68" s="235">
        <v>-10.217690000000001</v>
      </c>
      <c r="P68" s="235">
        <v>3.97357</v>
      </c>
      <c r="Q68" s="235">
        <v>-3.1482399999999999</v>
      </c>
      <c r="R68" s="235">
        <v>-1.4221199999999998</v>
      </c>
      <c r="S68" s="235">
        <v>-38.834009999999999</v>
      </c>
      <c r="T68" s="235">
        <v>-7.06473</v>
      </c>
      <c r="U68" s="235">
        <v>1.8902699999999999</v>
      </c>
      <c r="V68" s="235">
        <v>8.4872199999999989</v>
      </c>
      <c r="W68" s="235">
        <v>0.80691999999999997</v>
      </c>
      <c r="X68" s="235">
        <v>-6.2195200000000002</v>
      </c>
      <c r="Y68" s="235">
        <v>13.559850000000001</v>
      </c>
      <c r="Z68" s="235">
        <v>-8.6716299999999986</v>
      </c>
      <c r="AA68" s="235">
        <v>-7.92706</v>
      </c>
      <c r="AB68" s="235">
        <v>-2.6868400000000001</v>
      </c>
      <c r="AC68" s="235">
        <v>-23.401610000000002</v>
      </c>
      <c r="AD68" s="235">
        <v>-8.745379999999999</v>
      </c>
      <c r="AE68" s="235">
        <v>-18.980650000000001</v>
      </c>
      <c r="AF68" s="235">
        <v>-16.096640000000001</v>
      </c>
      <c r="AG68" s="235">
        <v>-19.255974470100004</v>
      </c>
      <c r="AH68" s="235">
        <v>-18.6228715425</v>
      </c>
      <c r="AI68" s="252">
        <v>36.7791</v>
      </c>
      <c r="AJ68" s="252">
        <v>47.801720000000003</v>
      </c>
      <c r="AK68" s="252">
        <v>62.467669999999998</v>
      </c>
      <c r="AL68" s="252">
        <v>43.907669999999996</v>
      </c>
      <c r="AM68" s="252">
        <v>36.8551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45108</v>
      </c>
      <c r="B69" s="165"/>
      <c r="C69" s="165"/>
      <c r="D69" s="165">
        <v>77.188999999999993</v>
      </c>
      <c r="E69" s="235">
        <v>10.57719</v>
      </c>
      <c r="F69" s="235">
        <v>7.2024099999999995</v>
      </c>
      <c r="G69" s="235">
        <v>42.957050000000002</v>
      </c>
      <c r="H69" s="235">
        <v>25.683209999999999</v>
      </c>
      <c r="I69" s="235">
        <v>16.192450000000001</v>
      </c>
      <c r="J69" s="235">
        <v>-32.33464</v>
      </c>
      <c r="K69" s="235">
        <v>-28.353200000000001</v>
      </c>
      <c r="L69" s="235">
        <v>-13.82734</v>
      </c>
      <c r="M69" s="235">
        <v>-8.2693600000000007</v>
      </c>
      <c r="N69" s="235">
        <v>-6.1791200000000002</v>
      </c>
      <c r="O69" s="235">
        <v>3.4561299999999999</v>
      </c>
      <c r="P69" s="235">
        <v>2.85033</v>
      </c>
      <c r="Q69" s="235">
        <v>-5.2313599999999996</v>
      </c>
      <c r="R69" s="235">
        <v>-2.7631799999999997</v>
      </c>
      <c r="S69" s="235">
        <v>-11.48329</v>
      </c>
      <c r="T69" s="235">
        <v>-12.351889999999999</v>
      </c>
      <c r="U69" s="235">
        <v>-4.6287900000000004</v>
      </c>
      <c r="V69" s="235">
        <v>-5.6995800000000001</v>
      </c>
      <c r="W69" s="235">
        <v>1.1146199999999999</v>
      </c>
      <c r="X69" s="235">
        <v>-1.95407</v>
      </c>
      <c r="Y69" s="235">
        <v>15.37031</v>
      </c>
      <c r="Z69" s="235">
        <v>-6.1843900000000005</v>
      </c>
      <c r="AA69" s="235">
        <v>2.6158600000000001</v>
      </c>
      <c r="AB69" s="235">
        <v>5.3711899999999995</v>
      </c>
      <c r="AC69" s="235">
        <v>-13.886209999999998</v>
      </c>
      <c r="AD69" s="235">
        <v>-10.38104</v>
      </c>
      <c r="AE69" s="235">
        <v>-8.8864900000000002</v>
      </c>
      <c r="AF69" s="235">
        <v>-24.04243</v>
      </c>
      <c r="AG69" s="235">
        <v>-9.7753157925099998</v>
      </c>
      <c r="AH69" s="235">
        <v>-13.541234510899999</v>
      </c>
      <c r="AI69" s="252">
        <v>72.870630000000006</v>
      </c>
      <c r="AJ69" s="252">
        <v>68.089640000000003</v>
      </c>
      <c r="AK69" s="252">
        <v>60.205719999999999</v>
      </c>
      <c r="AL69" s="252">
        <v>49.438319999999997</v>
      </c>
      <c r="AM69" s="252">
        <v>32.877110000000002</v>
      </c>
      <c r="AN69" s="211"/>
      <c r="AO69" s="211"/>
      <c r="AP69" s="211"/>
      <c r="AQ69" s="211"/>
      <c r="AR69" s="211"/>
      <c r="AS69" s="211"/>
      <c r="AT69" s="211"/>
      <c r="AU69" s="211"/>
      <c r="AV69" s="211"/>
      <c r="AW69" s="211"/>
      <c r="AX69" s="211"/>
      <c r="AY69" s="211"/>
      <c r="ALQ69" s="216" t="e">
        <v>#N/A</v>
      </c>
    </row>
    <row r="70" spans="1:1005" ht="15" x14ac:dyDescent="0.25">
      <c r="A70" s="193">
        <f>YampaRiverInflow.TotalOutflow!A70</f>
        <v>45139</v>
      </c>
      <c r="B70" s="165"/>
      <c r="C70" s="165"/>
      <c r="D70" s="165">
        <v>126.782</v>
      </c>
      <c r="E70" s="235">
        <v>47.366790000000002</v>
      </c>
      <c r="F70" s="235">
        <v>-3.6207199999999999</v>
      </c>
      <c r="G70" s="235">
        <v>8.2340900000000001</v>
      </c>
      <c r="H70" s="235">
        <v>1.0808900000000001</v>
      </c>
      <c r="I70" s="235">
        <v>9.8302700000000005</v>
      </c>
      <c r="J70" s="235">
        <v>-30.478750000000002</v>
      </c>
      <c r="K70" s="235">
        <v>-37.806379999999997</v>
      </c>
      <c r="L70" s="235">
        <v>0.36157</v>
      </c>
      <c r="M70" s="235">
        <v>-21.721700000000002</v>
      </c>
      <c r="N70" s="235">
        <v>-32.771730000000005</v>
      </c>
      <c r="O70" s="235">
        <v>-3.3455599999999999</v>
      </c>
      <c r="P70" s="235">
        <v>5.3322599999999998</v>
      </c>
      <c r="Q70" s="235">
        <v>-12.47739</v>
      </c>
      <c r="R70" s="235">
        <v>-10.764940000000001</v>
      </c>
      <c r="S70" s="235">
        <v>-12.411370000000002</v>
      </c>
      <c r="T70" s="235">
        <v>-5.8684500000000002</v>
      </c>
      <c r="U70" s="235">
        <v>-7.3342000000000001</v>
      </c>
      <c r="V70" s="235">
        <v>-0.58257000000000003</v>
      </c>
      <c r="W70" s="235">
        <v>-2.9759099999999998</v>
      </c>
      <c r="X70" s="235">
        <v>-4.9262499999999996</v>
      </c>
      <c r="Y70" s="235">
        <v>7.4216999999999995</v>
      </c>
      <c r="Z70" s="235">
        <v>-6.2596699999999998</v>
      </c>
      <c r="AA70" s="235">
        <v>-3.49715</v>
      </c>
      <c r="AB70" s="235">
        <v>-8.0988400000000009</v>
      </c>
      <c r="AC70" s="235">
        <v>-12.211690000000001</v>
      </c>
      <c r="AD70" s="235">
        <v>-5.9300299999999995</v>
      </c>
      <c r="AE70" s="235">
        <v>-10.645899999999999</v>
      </c>
      <c r="AF70" s="235">
        <v>-16.45506</v>
      </c>
      <c r="AG70" s="235">
        <v>-6.1211380751300002</v>
      </c>
      <c r="AH70" s="235">
        <v>-16.4951205805</v>
      </c>
      <c r="AI70" s="252">
        <v>74.391710000000003</v>
      </c>
      <c r="AJ70" s="252">
        <v>83.114260000000002</v>
      </c>
      <c r="AK70" s="252">
        <v>64.003280000000004</v>
      </c>
      <c r="AL70" s="252">
        <v>30.162470000000003</v>
      </c>
      <c r="AM70" s="252">
        <v>25.66291</v>
      </c>
      <c r="AN70" s="211"/>
      <c r="AO70" s="211"/>
      <c r="AP70" s="211"/>
      <c r="AQ70" s="211"/>
      <c r="AR70" s="211"/>
      <c r="AS70" s="211"/>
      <c r="AT70" s="211"/>
      <c r="AU70" s="211"/>
      <c r="AV70" s="211"/>
      <c r="AW70" s="211"/>
      <c r="AX70" s="211"/>
      <c r="AY70" s="211"/>
      <c r="ALQ70" s="216" t="e">
        <v>#N/A</v>
      </c>
    </row>
    <row r="71" spans="1:1005" ht="15" x14ac:dyDescent="0.25">
      <c r="A71" s="193">
        <f>YampaRiverInflow.TotalOutflow!A71</f>
        <v>45170</v>
      </c>
      <c r="B71" s="165"/>
      <c r="C71" s="165"/>
      <c r="D71" s="165">
        <v>110.468</v>
      </c>
      <c r="E71" s="235">
        <v>21.405069999999998</v>
      </c>
      <c r="F71" s="235">
        <v>-6.1849399999999992</v>
      </c>
      <c r="G71" s="235">
        <v>-13.40967</v>
      </c>
      <c r="H71" s="235">
        <v>4.8451000000000004</v>
      </c>
      <c r="I71" s="235">
        <v>10.459700000000002</v>
      </c>
      <c r="J71" s="235">
        <v>-32.106940000000002</v>
      </c>
      <c r="K71" s="235">
        <v>-14.36115</v>
      </c>
      <c r="L71" s="235">
        <v>6.0761099999999999</v>
      </c>
      <c r="M71" s="235">
        <v>2.1292300000000002</v>
      </c>
      <c r="N71" s="235">
        <v>3.4588800000000002</v>
      </c>
      <c r="O71" s="235">
        <v>-3.5141100000000001</v>
      </c>
      <c r="P71" s="235">
        <v>2.3970700000000003</v>
      </c>
      <c r="Q71" s="235">
        <v>-14.862719999999999</v>
      </c>
      <c r="R71" s="235">
        <v>10.64911</v>
      </c>
      <c r="S71" s="235">
        <v>1.2162899999999999</v>
      </c>
      <c r="T71" s="235">
        <v>-3.2352600000000002</v>
      </c>
      <c r="U71" s="235">
        <v>3.2015500000000001</v>
      </c>
      <c r="V71" s="235">
        <v>-2.03647</v>
      </c>
      <c r="W71" s="235">
        <v>4.6902200000000001</v>
      </c>
      <c r="X71" s="235">
        <v>-2.4659599999999999</v>
      </c>
      <c r="Y71" s="235">
        <v>2.1341199999999998</v>
      </c>
      <c r="Z71" s="235">
        <v>-3.6479999999999999E-2</v>
      </c>
      <c r="AA71" s="235">
        <v>3.5242300000000002</v>
      </c>
      <c r="AB71" s="235">
        <v>2.30775</v>
      </c>
      <c r="AC71" s="235">
        <v>-2.1289499999999997</v>
      </c>
      <c r="AD71" s="235">
        <v>-5.9721000000000002</v>
      </c>
      <c r="AE71" s="235">
        <v>-4.7625399999999996</v>
      </c>
      <c r="AF71" s="235">
        <v>-11.23626</v>
      </c>
      <c r="AG71" s="235">
        <v>-5.9217293134800002</v>
      </c>
      <c r="AH71" s="235">
        <v>-16.066383176799999</v>
      </c>
      <c r="AI71" s="252">
        <v>15.569330000000001</v>
      </c>
      <c r="AJ71" s="252">
        <v>17.491540000000001</v>
      </c>
      <c r="AK71" s="252">
        <v>90.030710000000013</v>
      </c>
      <c r="AL71" s="252">
        <v>37.451620000000005</v>
      </c>
      <c r="AM71" s="252">
        <v>29.726150000000001</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101" spans="4:4" ht="12.75" customHeight="1" x14ac:dyDescent="0.25">
      <c r="D101" s="216">
        <v>45.817</v>
      </c>
    </row>
    <row r="102" spans="4:4" ht="12.75" customHeight="1" x14ac:dyDescent="0.25">
      <c r="D102" s="216">
        <v>38.869</v>
      </c>
    </row>
    <row r="103" spans="4:4" ht="12.75" customHeight="1" x14ac:dyDescent="0.25">
      <c r="D103" s="216">
        <v>26.382999999999999</v>
      </c>
    </row>
    <row r="104" spans="4:4" ht="12.75" customHeight="1" x14ac:dyDescent="0.25">
      <c r="D104" s="216">
        <v>9.8160000000000007</v>
      </c>
    </row>
    <row r="105" spans="4:4" ht="12.75" customHeight="1" x14ac:dyDescent="0.25">
      <c r="D105" s="216">
        <v>77.188999999999993</v>
      </c>
    </row>
    <row r="106" spans="4:4" ht="12.75" customHeight="1" x14ac:dyDescent="0.25">
      <c r="D106" s="216">
        <v>126.782</v>
      </c>
    </row>
    <row r="107" spans="4:4" ht="12.75" customHeight="1" x14ac:dyDescent="0.25">
      <c r="D107" s="216">
        <v>110.468</v>
      </c>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107"/>
  <sheetViews>
    <sheetView topLeftCell="A4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43132</v>
      </c>
      <c r="B4" s="165"/>
      <c r="C4" s="165"/>
      <c r="D4" s="165">
        <v>-33.880000000000003</v>
      </c>
      <c r="E4" s="235">
        <f ca="1">INDEX(INDIRECT("PkrToImp_"&amp;E$2+YEAR($A4)-YEAR($A$4)),MONTH($A4))/1000</f>
        <v>-31.532</v>
      </c>
      <c r="F4" s="235">
        <f t="shared" ref="F4:AI12" ca="1" si="0">INDEX(INDIRECT("PkrToImp_"&amp;F$2+YEAR($A4)-YEAR($A$4)),MONTH($A4))/1000</f>
        <v>-59.207000000000001</v>
      </c>
      <c r="G4" s="235">
        <f t="shared" ca="1" si="0"/>
        <v>75.613</v>
      </c>
      <c r="H4" s="235">
        <f t="shared" ca="1" si="0"/>
        <v>-7.18</v>
      </c>
      <c r="I4" s="235">
        <f t="shared" ca="1" si="0"/>
        <v>-64.896000000000001</v>
      </c>
      <c r="J4" s="235">
        <f t="shared" ca="1" si="0"/>
        <v>-23.876000000000001</v>
      </c>
      <c r="K4" s="235">
        <f t="shared" ca="1" si="0"/>
        <v>15.349</v>
      </c>
      <c r="L4" s="235">
        <f t="shared" ca="1" si="0"/>
        <v>-20.808</v>
      </c>
      <c r="M4" s="235">
        <f t="shared" ca="1" si="0"/>
        <v>-41.154000000000003</v>
      </c>
      <c r="N4" s="235">
        <f t="shared" ca="1" si="0"/>
        <v>-33.997</v>
      </c>
      <c r="O4" s="235">
        <f t="shared" ca="1" si="0"/>
        <v>-13.894</v>
      </c>
      <c r="P4" s="235">
        <f t="shared" ca="1" si="0"/>
        <v>-22.573</v>
      </c>
      <c r="Q4" s="235">
        <f t="shared" ca="1" si="0"/>
        <v>-17.102</v>
      </c>
      <c r="R4" s="235">
        <f t="shared" ca="1" si="0"/>
        <v>-38.902000000000001</v>
      </c>
      <c r="S4" s="235">
        <f t="shared" ca="1" si="0"/>
        <v>-63.575000000000003</v>
      </c>
      <c r="T4" s="235">
        <f t="shared" ca="1" si="0"/>
        <v>-26.556999999999999</v>
      </c>
      <c r="U4" s="235">
        <f t="shared" ca="1" si="0"/>
        <v>-43.094999999999999</v>
      </c>
      <c r="V4" s="235">
        <f t="shared" ca="1" si="0"/>
        <v>-46.804000000000002</v>
      </c>
      <c r="W4" s="235">
        <f t="shared" ca="1" si="0"/>
        <v>-20.875</v>
      </c>
      <c r="X4" s="235">
        <f t="shared" ca="1" si="0"/>
        <v>-24.366</v>
      </c>
      <c r="Y4" s="235">
        <f t="shared" ca="1" si="0"/>
        <v>1.1859999999999999</v>
      </c>
      <c r="Z4" s="235">
        <f t="shared" ca="1" si="0"/>
        <v>-25.843</v>
      </c>
      <c r="AA4" s="235">
        <f t="shared" ca="1" si="0"/>
        <v>-4.476</v>
      </c>
      <c r="AB4" s="235">
        <f t="shared" ca="1" si="0"/>
        <v>-2.3679999999999999</v>
      </c>
      <c r="AC4" s="235">
        <f t="shared" ca="1" si="0"/>
        <v>5.9080000000000004</v>
      </c>
      <c r="AD4" s="235">
        <f t="shared" ca="1" si="0"/>
        <v>-17.978000000000002</v>
      </c>
      <c r="AE4" s="235">
        <f t="shared" ca="1" si="0"/>
        <v>-35.601999999999997</v>
      </c>
      <c r="AF4" s="235">
        <f t="shared" ca="1" si="0"/>
        <v>-45.103999999999999</v>
      </c>
      <c r="AG4" s="235">
        <f t="shared" ca="1" si="0"/>
        <v>-5.1180000000000003</v>
      </c>
      <c r="AH4" s="235">
        <f t="shared" ca="1" si="0"/>
        <v>-37.282989999999998</v>
      </c>
      <c r="AI4" s="235">
        <f t="shared" ca="1" si="0"/>
        <v>-15.646379999999999</v>
      </c>
      <c r="AJ4" s="235">
        <f t="shared" ref="AJ4:AM19" ca="1" si="1">INDEX(INDIRECT("PkrToImp_"&amp;AJ$2+YEAR($A4)-YEAR($A$4)),MONTH($A4))/1000</f>
        <v>-40.071829999999999</v>
      </c>
      <c r="AK4" s="235">
        <f t="shared" ca="1" si="1"/>
        <v>-32.633000000000003</v>
      </c>
      <c r="AL4" s="235">
        <f t="shared" ca="1" si="1"/>
        <v>-26.703267437200001</v>
      </c>
      <c r="AM4" s="235">
        <f t="shared" ca="1" si="1"/>
        <v>-28.524806553999998</v>
      </c>
      <c r="AN4" s="211"/>
      <c r="AO4" s="211"/>
      <c r="AP4" s="211"/>
      <c r="AQ4" s="211"/>
      <c r="AR4" s="211"/>
      <c r="AS4" s="211"/>
      <c r="AT4" s="211"/>
      <c r="AU4" s="211"/>
      <c r="AV4" s="211"/>
      <c r="AW4" s="211"/>
      <c r="AX4" s="211"/>
      <c r="AY4" s="211"/>
    </row>
    <row r="5" spans="1:54" ht="15" x14ac:dyDescent="0.25">
      <c r="A5" s="193">
        <f>YampaRiverInflow.TotalOutflow!A5</f>
        <v>43160</v>
      </c>
      <c r="B5" s="165"/>
      <c r="C5" s="165"/>
      <c r="D5" s="165">
        <v>-55.69</v>
      </c>
      <c r="E5" s="235">
        <v>-34.798000000000002</v>
      </c>
      <c r="F5" s="235">
        <v>-42.109000000000002</v>
      </c>
      <c r="G5" s="235">
        <v>-24.684999999999999</v>
      </c>
      <c r="H5" s="235">
        <v>-25.779</v>
      </c>
      <c r="I5" s="235">
        <v>-20.971</v>
      </c>
      <c r="J5" s="235">
        <v>-80.751000000000005</v>
      </c>
      <c r="K5" s="235">
        <v>22.236000000000001</v>
      </c>
      <c r="L5" s="235">
        <v>-24.802</v>
      </c>
      <c r="M5" s="235">
        <v>-17.36</v>
      </c>
      <c r="N5" s="235">
        <v>-33.058</v>
      </c>
      <c r="O5" s="235">
        <v>-34.947000000000003</v>
      </c>
      <c r="P5" s="235">
        <v>-9.4450000000000003</v>
      </c>
      <c r="Q5" s="235">
        <v>-51.122999999999998</v>
      </c>
      <c r="R5" s="235">
        <v>-40.192999999999998</v>
      </c>
      <c r="S5" s="235">
        <v>-34.902000000000001</v>
      </c>
      <c r="T5" s="235">
        <v>-96.096000000000004</v>
      </c>
      <c r="U5" s="235">
        <v>-38.881</v>
      </c>
      <c r="V5" s="235">
        <v>-9.1829999999999998</v>
      </c>
      <c r="W5" s="235">
        <v>-13.153</v>
      </c>
      <c r="X5" s="235">
        <v>-27.914000000000001</v>
      </c>
      <c r="Y5" s="235">
        <v>-37.945</v>
      </c>
      <c r="Z5" s="235">
        <v>-37.232999999999997</v>
      </c>
      <c r="AA5" s="235">
        <v>-84.150999999999996</v>
      </c>
      <c r="AB5" s="235">
        <v>-52.823</v>
      </c>
      <c r="AC5" s="235">
        <v>-62.375</v>
      </c>
      <c r="AD5" s="235">
        <v>-22.702999999999999</v>
      </c>
      <c r="AE5" s="235">
        <v>-24.411000000000001</v>
      </c>
      <c r="AF5" s="235">
        <v>-35.779000000000003</v>
      </c>
      <c r="AG5" s="235">
        <v>-52.19</v>
      </c>
      <c r="AH5" s="235">
        <v>-44.594099999999997</v>
      </c>
      <c r="AI5" s="252">
        <v>-46.276849999999996</v>
      </c>
      <c r="AJ5" s="252">
        <v>-41.178449999999998</v>
      </c>
      <c r="AK5" s="252">
        <v>-54.098759999999999</v>
      </c>
      <c r="AL5" s="252">
        <v>-94.386657514799992</v>
      </c>
      <c r="AM5" s="252">
        <v>-67.435723010499999</v>
      </c>
      <c r="AN5" s="211"/>
      <c r="AO5" s="211"/>
      <c r="AP5" s="211"/>
      <c r="AQ5" s="211"/>
      <c r="AR5" s="211"/>
      <c r="AS5" s="211"/>
      <c r="AT5" s="211"/>
      <c r="AU5" s="211"/>
      <c r="AV5" s="211"/>
      <c r="AW5" s="211"/>
      <c r="AX5" s="211"/>
      <c r="AY5" s="211"/>
    </row>
    <row r="6" spans="1:54" ht="15" x14ac:dyDescent="0.25">
      <c r="A6" s="193">
        <f>YampaRiverInflow.TotalOutflow!A6</f>
        <v>43191</v>
      </c>
      <c r="B6" s="165"/>
      <c r="C6" s="165"/>
      <c r="D6" s="165">
        <v>-21.77</v>
      </c>
      <c r="E6" s="235">
        <v>-9.35</v>
      </c>
      <c r="F6" s="235">
        <v>-26.696999999999999</v>
      </c>
      <c r="G6" s="235">
        <v>-94.260999999999996</v>
      </c>
      <c r="H6" s="235">
        <v>-33.209000000000003</v>
      </c>
      <c r="I6" s="235">
        <v>-50.463000000000001</v>
      </c>
      <c r="J6" s="235">
        <v>-39.68</v>
      </c>
      <c r="K6" s="235">
        <v>-1.92</v>
      </c>
      <c r="L6" s="235">
        <v>-7.2060000000000004</v>
      </c>
      <c r="M6" s="235">
        <v>-49.616999999999997</v>
      </c>
      <c r="N6" s="235">
        <v>-43.034999999999997</v>
      </c>
      <c r="O6" s="235">
        <v>-59.116</v>
      </c>
      <c r="P6" s="235">
        <v>-58.07</v>
      </c>
      <c r="Q6" s="235">
        <v>-46.223999999999997</v>
      </c>
      <c r="R6" s="235">
        <v>-45.231000000000002</v>
      </c>
      <c r="S6" s="235">
        <v>-21.337</v>
      </c>
      <c r="T6" s="235">
        <v>-46.392000000000003</v>
      </c>
      <c r="U6" s="235">
        <v>-46.932000000000002</v>
      </c>
      <c r="V6" s="235">
        <v>-10.394</v>
      </c>
      <c r="W6" s="235">
        <v>-22.183</v>
      </c>
      <c r="X6" s="235">
        <v>-50.360999999999997</v>
      </c>
      <c r="Y6" s="235">
        <v>-34.244</v>
      </c>
      <c r="Z6" s="235">
        <v>-28.298999999999999</v>
      </c>
      <c r="AA6" s="235">
        <v>-23.056999999999999</v>
      </c>
      <c r="AB6" s="235">
        <v>-23.652999999999999</v>
      </c>
      <c r="AC6" s="235">
        <v>-18.731000000000002</v>
      </c>
      <c r="AD6" s="235">
        <v>-34.493000000000002</v>
      </c>
      <c r="AE6" s="235">
        <v>-34.719000000000001</v>
      </c>
      <c r="AF6" s="235">
        <v>-39.353999999999999</v>
      </c>
      <c r="AG6" s="235">
        <v>-36.816000000000003</v>
      </c>
      <c r="AH6" s="235">
        <v>-31.096540000000001</v>
      </c>
      <c r="AI6" s="252">
        <v>-26.820700000000002</v>
      </c>
      <c r="AJ6" s="252">
        <v>-39.596559999999997</v>
      </c>
      <c r="AK6" s="252">
        <v>-38.490559999999995</v>
      </c>
      <c r="AL6" s="252">
        <v>-7.4329692029799999</v>
      </c>
      <c r="AM6" s="252">
        <v>-6.8714972382399999</v>
      </c>
      <c r="AN6" s="211"/>
      <c r="AO6" s="211"/>
      <c r="AP6" s="211"/>
      <c r="AQ6" s="211"/>
      <c r="AR6" s="211"/>
      <c r="AS6" s="211"/>
      <c r="AT6" s="211"/>
      <c r="AU6" s="211"/>
      <c r="AV6" s="211"/>
      <c r="AW6" s="211"/>
      <c r="AX6" s="211"/>
      <c r="AY6" s="211"/>
    </row>
    <row r="7" spans="1:54" ht="15" x14ac:dyDescent="0.25">
      <c r="A7" s="193">
        <f>YampaRiverInflow.TotalOutflow!A7</f>
        <v>43221</v>
      </c>
      <c r="B7" s="165"/>
      <c r="C7" s="165"/>
      <c r="D7" s="165">
        <v>-21.37</v>
      </c>
      <c r="E7" s="235">
        <v>-3.2269999999999999</v>
      </c>
      <c r="F7" s="235">
        <v>-13.581</v>
      </c>
      <c r="G7" s="235">
        <v>-52.53</v>
      </c>
      <c r="H7" s="235">
        <v>-80.343999999999994</v>
      </c>
      <c r="I7" s="235">
        <v>-118.304</v>
      </c>
      <c r="J7" s="235">
        <v>-138.191</v>
      </c>
      <c r="K7" s="235">
        <v>-16.033000000000001</v>
      </c>
      <c r="L7" s="235">
        <v>-40.975999999999999</v>
      </c>
      <c r="M7" s="235">
        <v>-17.803999999999998</v>
      </c>
      <c r="N7" s="235">
        <v>-31.501999999999999</v>
      </c>
      <c r="O7" s="235">
        <v>-19.012</v>
      </c>
      <c r="P7" s="235">
        <v>-19.099</v>
      </c>
      <c r="Q7" s="235">
        <v>-31.253</v>
      </c>
      <c r="R7" s="235">
        <v>-147.96199999999999</v>
      </c>
      <c r="S7" s="235">
        <v>-29.908999999999999</v>
      </c>
      <c r="T7" s="235">
        <v>-28.129000000000001</v>
      </c>
      <c r="U7" s="235">
        <v>-49.914999999999999</v>
      </c>
      <c r="V7" s="235">
        <v>-34.603000000000002</v>
      </c>
      <c r="W7" s="235">
        <v>-27.748999999999999</v>
      </c>
      <c r="X7" s="235">
        <v>-15.643000000000001</v>
      </c>
      <c r="Y7" s="235">
        <v>-26.481000000000002</v>
      </c>
      <c r="Z7" s="235">
        <v>-13.461</v>
      </c>
      <c r="AA7" s="235">
        <v>-3.1219999999999999</v>
      </c>
      <c r="AB7" s="235">
        <v>-37.49</v>
      </c>
      <c r="AC7" s="235">
        <v>-28.582000000000001</v>
      </c>
      <c r="AD7" s="235">
        <v>-34.988</v>
      </c>
      <c r="AE7" s="235">
        <v>-27.611000000000001</v>
      </c>
      <c r="AF7" s="235">
        <v>-13.772</v>
      </c>
      <c r="AG7" s="235">
        <v>-19.452999999999999</v>
      </c>
      <c r="AH7" s="235">
        <v>-43.834120000000006</v>
      </c>
      <c r="AI7" s="252">
        <v>-36.949010000000001</v>
      </c>
      <c r="AJ7" s="252">
        <v>-18.708639999999999</v>
      </c>
      <c r="AK7" s="252">
        <v>-25.39873</v>
      </c>
      <c r="AL7" s="252">
        <v>-18.684161391</v>
      </c>
      <c r="AM7" s="252">
        <v>-9.3682712112299988</v>
      </c>
      <c r="AN7" s="211"/>
      <c r="AO7" s="211"/>
      <c r="AP7" s="211"/>
      <c r="AQ7" s="211"/>
      <c r="AR7" s="211"/>
      <c r="AS7" s="211"/>
      <c r="AT7" s="211"/>
      <c r="AU7" s="211"/>
      <c r="AV7" s="211"/>
      <c r="AW7" s="211"/>
      <c r="AX7" s="211"/>
      <c r="AY7" s="211"/>
    </row>
    <row r="8" spans="1:54" ht="15" x14ac:dyDescent="0.25">
      <c r="A8" s="193">
        <f>YampaRiverInflow.TotalOutflow!A8</f>
        <v>43252</v>
      </c>
      <c r="B8" s="165"/>
      <c r="C8" s="165"/>
      <c r="D8" s="165">
        <v>-49.89</v>
      </c>
      <c r="E8" s="235">
        <v>-63.795000000000002</v>
      </c>
      <c r="F8" s="235">
        <v>-22.106999999999999</v>
      </c>
      <c r="G8" s="235">
        <v>-145.12100000000001</v>
      </c>
      <c r="H8" s="235">
        <v>-71.817999999999998</v>
      </c>
      <c r="I8" s="235">
        <v>-97.96</v>
      </c>
      <c r="J8" s="235">
        <v>8.8849999999999998</v>
      </c>
      <c r="K8" s="235">
        <v>-38.042999999999999</v>
      </c>
      <c r="L8" s="235">
        <v>-46.71</v>
      </c>
      <c r="M8" s="235">
        <v>-50.164000000000001</v>
      </c>
      <c r="N8" s="235">
        <v>-42.655000000000001</v>
      </c>
      <c r="O8" s="235">
        <v>-57.844000000000001</v>
      </c>
      <c r="P8" s="235">
        <v>-49.320999999999998</v>
      </c>
      <c r="Q8" s="235">
        <v>-51.93</v>
      </c>
      <c r="R8" s="235">
        <v>-183.62299999999999</v>
      </c>
      <c r="S8" s="235">
        <v>-63.558</v>
      </c>
      <c r="T8" s="235">
        <v>-43.442999999999998</v>
      </c>
      <c r="U8" s="235">
        <v>-78.712000000000003</v>
      </c>
      <c r="V8" s="235">
        <v>-44.427999999999997</v>
      </c>
      <c r="W8" s="235">
        <v>-46.622999999999998</v>
      </c>
      <c r="X8" s="235">
        <v>-26.48</v>
      </c>
      <c r="Y8" s="235">
        <v>-49.249000000000002</v>
      </c>
      <c r="Z8" s="235">
        <v>-37.82</v>
      </c>
      <c r="AA8" s="235">
        <v>-37.124000000000002</v>
      </c>
      <c r="AB8" s="235">
        <v>-46.805999999999997</v>
      </c>
      <c r="AC8" s="235">
        <v>-42.271000000000001</v>
      </c>
      <c r="AD8" s="235">
        <v>-36.914999999999999</v>
      </c>
      <c r="AE8" s="235">
        <v>-53.137999999999998</v>
      </c>
      <c r="AF8" s="235">
        <v>-64.947999999999993</v>
      </c>
      <c r="AG8" s="235">
        <v>-25.780999999999999</v>
      </c>
      <c r="AH8" s="235">
        <v>-34.943179999999998</v>
      </c>
      <c r="AI8" s="252">
        <v>-51.29607</v>
      </c>
      <c r="AJ8" s="252">
        <v>-57.331830000000004</v>
      </c>
      <c r="AK8" s="252">
        <v>-54.558230000000002</v>
      </c>
      <c r="AL8" s="252">
        <v>-68.587001490600002</v>
      </c>
      <c r="AM8" s="252">
        <v>-35.762955953400002</v>
      </c>
      <c r="AN8" s="211"/>
      <c r="AO8" s="211"/>
      <c r="AP8" s="211"/>
      <c r="AQ8" s="211"/>
      <c r="AR8" s="211"/>
      <c r="AS8" s="211"/>
      <c r="AT8" s="211"/>
      <c r="AU8" s="211"/>
      <c r="AV8" s="211"/>
      <c r="AW8" s="211"/>
      <c r="AX8" s="211"/>
      <c r="AY8" s="211"/>
    </row>
    <row r="9" spans="1:54" ht="15" x14ac:dyDescent="0.25">
      <c r="A9" s="193">
        <f>YampaRiverInflow.TotalOutflow!A9</f>
        <v>43282</v>
      </c>
      <c r="B9" s="165"/>
      <c r="C9" s="165"/>
      <c r="D9" s="165">
        <v>-18.48</v>
      </c>
      <c r="E9" s="235">
        <v>-36.118000000000002</v>
      </c>
      <c r="F9" s="235">
        <v>-38.566000000000003</v>
      </c>
      <c r="G9" s="235">
        <v>-36.479999999999997</v>
      </c>
      <c r="H9" s="235">
        <v>-38.226999999999997</v>
      </c>
      <c r="I9" s="235">
        <v>-78.781000000000006</v>
      </c>
      <c r="J9" s="235">
        <v>-21.681999999999999</v>
      </c>
      <c r="K9" s="235">
        <v>-28.289000000000001</v>
      </c>
      <c r="L9" s="235">
        <v>-64.233999999999995</v>
      </c>
      <c r="M9" s="235">
        <v>-49.396000000000001</v>
      </c>
      <c r="N9" s="235">
        <v>-44.13</v>
      </c>
      <c r="O9" s="235">
        <v>-48.3</v>
      </c>
      <c r="P9" s="235">
        <v>-25.504000000000001</v>
      </c>
      <c r="Q9" s="235">
        <v>-48.567</v>
      </c>
      <c r="R9" s="235">
        <v>-182.99199999999999</v>
      </c>
      <c r="S9" s="235">
        <v>-65.305999999999997</v>
      </c>
      <c r="T9" s="235">
        <v>-37.942</v>
      </c>
      <c r="U9" s="235">
        <v>-73.787000000000006</v>
      </c>
      <c r="V9" s="235">
        <v>-40.765999999999998</v>
      </c>
      <c r="W9" s="235">
        <v>-6.4569999999999999</v>
      </c>
      <c r="X9" s="235">
        <v>-40.478000000000002</v>
      </c>
      <c r="Y9" s="235">
        <v>-35.347000000000001</v>
      </c>
      <c r="Z9" s="235">
        <v>-30.984000000000002</v>
      </c>
      <c r="AA9" s="235">
        <v>-12.644</v>
      </c>
      <c r="AB9" s="235">
        <v>-15.252000000000001</v>
      </c>
      <c r="AC9" s="235">
        <v>-52.765999999999998</v>
      </c>
      <c r="AD9" s="235">
        <v>-45.936</v>
      </c>
      <c r="AE9" s="235">
        <v>-47.3</v>
      </c>
      <c r="AF9" s="235">
        <v>-39.220999999999997</v>
      </c>
      <c r="AG9" s="235">
        <v>-35.222999999999999</v>
      </c>
      <c r="AH9" s="235">
        <v>-42.72146</v>
      </c>
      <c r="AI9" s="252">
        <v>-48.900089999999999</v>
      </c>
      <c r="AJ9" s="252">
        <v>-17.894650000000002</v>
      </c>
      <c r="AK9" s="252">
        <v>-23.696210000000001</v>
      </c>
      <c r="AL9" s="252">
        <v>-7.1829008864099997</v>
      </c>
      <c r="AM9" s="252">
        <v>-13.3525170981</v>
      </c>
      <c r="AN9" s="211"/>
      <c r="AO9" s="211"/>
      <c r="AP9" s="211"/>
      <c r="AQ9" s="211"/>
      <c r="AR9" s="211"/>
      <c r="AS9" s="211"/>
      <c r="AT9" s="211"/>
      <c r="AU9" s="211"/>
      <c r="AV9" s="211"/>
      <c r="AW9" s="211"/>
      <c r="AX9" s="211"/>
      <c r="AY9" s="211"/>
    </row>
    <row r="10" spans="1:54" ht="15" x14ac:dyDescent="0.25">
      <c r="A10" s="193">
        <f>YampaRiverInflow.TotalOutflow!A10</f>
        <v>43313</v>
      </c>
      <c r="B10" s="165"/>
      <c r="C10" s="165"/>
      <c r="D10" s="165">
        <v>-17.98</v>
      </c>
      <c r="E10" s="235">
        <v>-15.141999999999999</v>
      </c>
      <c r="F10" s="235">
        <v>5.0810000000000004</v>
      </c>
      <c r="G10" s="235">
        <v>-16.428999999999998</v>
      </c>
      <c r="H10" s="235">
        <v>-15.093999999999999</v>
      </c>
      <c r="I10" s="235">
        <v>-77.117000000000004</v>
      </c>
      <c r="J10" s="235">
        <v>-51.414000000000001</v>
      </c>
      <c r="K10" s="235">
        <v>-22.39</v>
      </c>
      <c r="L10" s="235">
        <v>-5.8449999999999998</v>
      </c>
      <c r="M10" s="235">
        <v>-16.213000000000001</v>
      </c>
      <c r="N10" s="235">
        <v>-13.936999999999999</v>
      </c>
      <c r="O10" s="235">
        <v>-23.998000000000001</v>
      </c>
      <c r="P10" s="235">
        <v>5.8440000000000003</v>
      </c>
      <c r="Q10" s="235">
        <v>-37.121000000000002</v>
      </c>
      <c r="R10" s="235">
        <v>-39.380000000000003</v>
      </c>
      <c r="S10" s="235">
        <v>-27.815000000000001</v>
      </c>
      <c r="T10" s="235">
        <v>-14.052</v>
      </c>
      <c r="U10" s="235">
        <v>-65.381</v>
      </c>
      <c r="V10" s="235">
        <v>-36.566000000000003</v>
      </c>
      <c r="W10" s="235">
        <v>-19.853999999999999</v>
      </c>
      <c r="X10" s="235">
        <v>-3.7530000000000001</v>
      </c>
      <c r="Y10" s="235">
        <v>-2.8780000000000001</v>
      </c>
      <c r="Z10" s="235">
        <v>-12.666</v>
      </c>
      <c r="AA10" s="235">
        <v>-13.96</v>
      </c>
      <c r="AB10" s="235">
        <v>-39.997999999999998</v>
      </c>
      <c r="AC10" s="235">
        <v>7.2850000000000001</v>
      </c>
      <c r="AD10" s="235">
        <v>-24.344000000000001</v>
      </c>
      <c r="AE10" s="235">
        <v>-33.448999999999998</v>
      </c>
      <c r="AF10" s="235">
        <v>-19.832000000000001</v>
      </c>
      <c r="AG10" s="235">
        <v>-46.258000000000003</v>
      </c>
      <c r="AH10" s="235">
        <v>-32.945339999999995</v>
      </c>
      <c r="AI10" s="252">
        <v>-39.458289999999998</v>
      </c>
      <c r="AJ10" s="252">
        <v>-23.445790000000002</v>
      </c>
      <c r="AK10" s="252">
        <v>-14.44247</v>
      </c>
      <c r="AL10" s="252">
        <v>-5.3147564458200005</v>
      </c>
      <c r="AM10" s="252">
        <v>-18.306574451100001</v>
      </c>
      <c r="AN10" s="211"/>
      <c r="AO10" s="211"/>
      <c r="AP10" s="211"/>
      <c r="AQ10" s="211"/>
      <c r="AR10" s="211"/>
      <c r="AS10" s="211"/>
      <c r="AT10" s="211"/>
      <c r="AU10" s="211"/>
      <c r="AV10" s="211"/>
      <c r="AW10" s="211"/>
      <c r="AX10" s="211"/>
      <c r="AY10" s="211"/>
    </row>
    <row r="11" spans="1:54" ht="15" x14ac:dyDescent="0.25">
      <c r="A11" s="193">
        <f>YampaRiverInflow.TotalOutflow!A11</f>
        <v>43344</v>
      </c>
      <c r="B11" s="165"/>
      <c r="C11" s="165"/>
      <c r="D11" s="165">
        <v>-27.15</v>
      </c>
      <c r="E11" s="235">
        <v>14.304</v>
      </c>
      <c r="F11" s="235">
        <v>-4.5</v>
      </c>
      <c r="G11" s="235">
        <v>-45.348999999999997</v>
      </c>
      <c r="H11" s="235">
        <v>-49.987000000000002</v>
      </c>
      <c r="I11" s="235">
        <v>8.8550000000000004</v>
      </c>
      <c r="J11" s="235">
        <v>-45.326999999999998</v>
      </c>
      <c r="K11" s="235">
        <v>-12.705</v>
      </c>
      <c r="L11" s="235">
        <v>-21.931000000000001</v>
      </c>
      <c r="M11" s="235">
        <v>-11.678000000000001</v>
      </c>
      <c r="N11" s="235">
        <v>-16.454999999999998</v>
      </c>
      <c r="O11" s="235">
        <v>-15.521000000000001</v>
      </c>
      <c r="P11" s="235">
        <v>-12.746</v>
      </c>
      <c r="Q11" s="235">
        <v>-31.334</v>
      </c>
      <c r="R11" s="235">
        <v>-19.856000000000002</v>
      </c>
      <c r="S11" s="235">
        <v>-41.415999999999997</v>
      </c>
      <c r="T11" s="235">
        <v>-22.555</v>
      </c>
      <c r="U11" s="235">
        <v>0.85399999999999998</v>
      </c>
      <c r="V11" s="235">
        <v>-61.966000000000001</v>
      </c>
      <c r="W11" s="235">
        <v>-54.048999999999999</v>
      </c>
      <c r="X11" s="235">
        <v>-27.712</v>
      </c>
      <c r="Y11" s="235">
        <v>-18.021999999999998</v>
      </c>
      <c r="Z11" s="235">
        <v>-8.8450000000000006</v>
      </c>
      <c r="AA11" s="235">
        <v>-17.966000000000001</v>
      </c>
      <c r="AB11" s="235">
        <v>-5.1360000000000001</v>
      </c>
      <c r="AC11" s="235">
        <v>-10.974</v>
      </c>
      <c r="AD11" s="235">
        <v>-32.47</v>
      </c>
      <c r="AE11" s="235">
        <v>-35.090000000000003</v>
      </c>
      <c r="AF11" s="235">
        <v>-20.788</v>
      </c>
      <c r="AG11" s="235">
        <v>-50.804000000000002</v>
      </c>
      <c r="AH11" s="235">
        <v>-26.487169999999999</v>
      </c>
      <c r="AI11" s="252">
        <v>-30.253869999999999</v>
      </c>
      <c r="AJ11" s="252">
        <v>-43.057809999999996</v>
      </c>
      <c r="AK11" s="252">
        <v>-36.350120000000004</v>
      </c>
      <c r="AL11" s="252">
        <v>-18.8728240509</v>
      </c>
      <c r="AM11" s="252">
        <v>-15.710973601100001</v>
      </c>
      <c r="AN11" s="211"/>
      <c r="AO11" s="211"/>
      <c r="AP11" s="211"/>
      <c r="AQ11" s="211"/>
      <c r="AR11" s="211"/>
      <c r="AS11" s="211"/>
      <c r="AT11" s="211"/>
      <c r="AU11" s="211"/>
      <c r="AV11" s="211"/>
      <c r="AW11" s="211"/>
      <c r="AX11" s="211"/>
      <c r="AY11" s="211"/>
    </row>
    <row r="12" spans="1:54" ht="15" x14ac:dyDescent="0.25">
      <c r="A12" s="193">
        <f>YampaRiverInflow.TotalOutflow!A12</f>
        <v>43374</v>
      </c>
      <c r="B12" s="165"/>
      <c r="C12" s="165"/>
      <c r="D12" s="165">
        <v>-11.12</v>
      </c>
      <c r="E12" s="235">
        <v>25.649000000000001</v>
      </c>
      <c r="F12" s="235">
        <v>0.77100000000000002</v>
      </c>
      <c r="G12" s="235">
        <v>4.673</v>
      </c>
      <c r="H12" s="235">
        <v>-43.091999999999999</v>
      </c>
      <c r="I12" s="235">
        <v>28.411000000000001</v>
      </c>
      <c r="J12" s="235">
        <v>15.292999999999999</v>
      </c>
      <c r="K12" s="235">
        <v>7.4790000000000001</v>
      </c>
      <c r="L12" s="235">
        <v>-7.4880000000000004</v>
      </c>
      <c r="M12" s="235">
        <v>-21.609000000000002</v>
      </c>
      <c r="N12" s="235">
        <v>-2.9830000000000001</v>
      </c>
      <c r="O12" s="235">
        <v>3.17</v>
      </c>
      <c r="P12" s="235">
        <v>-15.058</v>
      </c>
      <c r="Q12" s="235">
        <v>-8.1869999999999994</v>
      </c>
      <c r="R12" s="235">
        <v>-13.262</v>
      </c>
      <c r="S12" s="235">
        <v>8.3439999999999994</v>
      </c>
      <c r="T12" s="235">
        <v>1.6279999999999999</v>
      </c>
      <c r="U12" s="235">
        <v>-1.526</v>
      </c>
      <c r="V12" s="235">
        <v>0.55800000000000005</v>
      </c>
      <c r="W12" s="235">
        <v>-0.40699999999999997</v>
      </c>
      <c r="X12" s="235">
        <v>-3.3740000000000001</v>
      </c>
      <c r="Y12" s="235">
        <v>10.401</v>
      </c>
      <c r="Z12" s="235">
        <v>3.125</v>
      </c>
      <c r="AA12" s="235">
        <v>0.16600000000000001</v>
      </c>
      <c r="AB12" s="235">
        <v>26.085000000000001</v>
      </c>
      <c r="AC12" s="235">
        <v>-4.4400000000000004</v>
      </c>
      <c r="AD12" s="235">
        <v>7.4</v>
      </c>
      <c r="AE12" s="235">
        <v>-11.666</v>
      </c>
      <c r="AF12" s="235">
        <v>-2.7410000000000001</v>
      </c>
      <c r="AG12" s="235">
        <v>-4.4329999999999998</v>
      </c>
      <c r="AH12" s="235">
        <v>-10.08483</v>
      </c>
      <c r="AI12" s="252">
        <v>-27.032550000000001</v>
      </c>
      <c r="AJ12" s="252">
        <v>-5.7554099999999995</v>
      </c>
      <c r="AK12" s="252">
        <v>-10.2515</v>
      </c>
      <c r="AL12" s="252">
        <v>-12.6998988852</v>
      </c>
      <c r="AM12" s="252">
        <v>-2.6646828313099999</v>
      </c>
      <c r="AN12" s="211"/>
      <c r="AO12" s="211"/>
      <c r="AP12" s="211"/>
      <c r="AQ12" s="211"/>
      <c r="AR12" s="211"/>
      <c r="AS12" s="211"/>
      <c r="AT12" s="211"/>
      <c r="AU12" s="211"/>
      <c r="AV12" s="211"/>
      <c r="AW12" s="211"/>
      <c r="AX12" s="211"/>
      <c r="AY12" s="211"/>
    </row>
    <row r="13" spans="1:54" ht="15" x14ac:dyDescent="0.25">
      <c r="A13" s="193">
        <f>YampaRiverInflow.TotalOutflow!A13</f>
        <v>43405</v>
      </c>
      <c r="B13" s="165"/>
      <c r="C13" s="165"/>
      <c r="D13" s="165">
        <v>0.28000000000000003</v>
      </c>
      <c r="E13" s="235">
        <v>5.9569999999999999</v>
      </c>
      <c r="F13" s="235">
        <v>17.582999999999998</v>
      </c>
      <c r="G13" s="235">
        <v>-56.331000000000003</v>
      </c>
      <c r="H13" s="235">
        <v>-30.108000000000001</v>
      </c>
      <c r="I13" s="235">
        <v>-24.338000000000001</v>
      </c>
      <c r="J13" s="235">
        <v>-14.114000000000001</v>
      </c>
      <c r="K13" s="235">
        <v>1.411</v>
      </c>
      <c r="L13" s="235">
        <v>5.4320000000000004</v>
      </c>
      <c r="M13" s="235">
        <v>11.315</v>
      </c>
      <c r="N13" s="235">
        <v>8.8170000000000002</v>
      </c>
      <c r="O13" s="235">
        <v>8.6760000000000002</v>
      </c>
      <c r="P13" s="235">
        <v>-7.5490000000000004</v>
      </c>
      <c r="Q13" s="235">
        <v>1.3320000000000001</v>
      </c>
      <c r="R13" s="235">
        <v>8.9619999999999997</v>
      </c>
      <c r="S13" s="235">
        <v>4.5019999999999998</v>
      </c>
      <c r="T13" s="235">
        <v>13.975</v>
      </c>
      <c r="U13" s="235">
        <v>6.8760000000000003</v>
      </c>
      <c r="V13" s="235">
        <v>-37.753999999999998</v>
      </c>
      <c r="W13" s="235">
        <v>12.58</v>
      </c>
      <c r="X13" s="235">
        <v>4.9530000000000003</v>
      </c>
      <c r="Y13" s="235">
        <v>14.292</v>
      </c>
      <c r="Z13" s="235">
        <v>10.398</v>
      </c>
      <c r="AA13" s="235">
        <v>14.773</v>
      </c>
      <c r="AB13" s="235">
        <v>2.8980000000000001</v>
      </c>
      <c r="AC13" s="235">
        <v>-5.16</v>
      </c>
      <c r="AD13" s="235">
        <v>8.36</v>
      </c>
      <c r="AE13" s="235">
        <v>0.24399999999999999</v>
      </c>
      <c r="AF13" s="235">
        <v>-2.194</v>
      </c>
      <c r="AG13" s="235">
        <v>-8.1240000000000006</v>
      </c>
      <c r="AH13" s="235">
        <v>-20.0396</v>
      </c>
      <c r="AI13" s="252">
        <v>-7.1350500000000006</v>
      </c>
      <c r="AJ13" s="252">
        <v>-4.9749300000000005</v>
      </c>
      <c r="AK13" s="252">
        <v>-2.7747700000000002</v>
      </c>
      <c r="AL13" s="252">
        <v>-5.4642536803299997</v>
      </c>
      <c r="AM13" s="252">
        <v>13.381105650899999</v>
      </c>
      <c r="AN13" s="211"/>
      <c r="AO13" s="211"/>
      <c r="AP13" s="211"/>
      <c r="AQ13" s="211"/>
      <c r="AR13" s="211"/>
      <c r="AS13" s="211"/>
      <c r="AT13" s="211"/>
      <c r="AU13" s="211"/>
      <c r="AV13" s="211"/>
      <c r="AW13" s="211"/>
      <c r="AX13" s="211"/>
      <c r="AY13" s="211"/>
    </row>
    <row r="14" spans="1:54" ht="15" x14ac:dyDescent="0.25">
      <c r="A14" s="193">
        <f>YampaRiverInflow.TotalOutflow!A14</f>
        <v>43435</v>
      </c>
      <c r="B14" s="165"/>
      <c r="C14" s="165"/>
      <c r="D14" s="165">
        <v>12.87</v>
      </c>
      <c r="E14" s="235">
        <v>-13.081</v>
      </c>
      <c r="F14" s="235">
        <v>-31.75</v>
      </c>
      <c r="G14" s="235">
        <v>-93.247</v>
      </c>
      <c r="H14" s="235">
        <v>-29.280999999999999</v>
      </c>
      <c r="I14" s="235">
        <v>-52.756999999999998</v>
      </c>
      <c r="J14" s="235">
        <v>-68.424999999999997</v>
      </c>
      <c r="K14" s="235">
        <v>-26.193000000000001</v>
      </c>
      <c r="L14" s="235">
        <v>-1.996</v>
      </c>
      <c r="M14" s="235">
        <v>1.087</v>
      </c>
      <c r="N14" s="235">
        <v>7.093</v>
      </c>
      <c r="O14" s="235">
        <v>18.335000000000001</v>
      </c>
      <c r="P14" s="235">
        <v>4.6580000000000004</v>
      </c>
      <c r="Q14" s="235">
        <v>11.409000000000001</v>
      </c>
      <c r="R14" s="235">
        <v>18.884</v>
      </c>
      <c r="S14" s="235">
        <v>6.4809999999999999</v>
      </c>
      <c r="T14" s="235">
        <v>-1.6890000000000001</v>
      </c>
      <c r="U14" s="235">
        <v>-26.622</v>
      </c>
      <c r="V14" s="235">
        <v>-69.311999999999998</v>
      </c>
      <c r="W14" s="235">
        <v>30.471</v>
      </c>
      <c r="X14" s="235">
        <v>12.734</v>
      </c>
      <c r="Y14" s="235">
        <v>16.88</v>
      </c>
      <c r="Z14" s="235">
        <v>5.86</v>
      </c>
      <c r="AA14" s="235">
        <v>7.444</v>
      </c>
      <c r="AB14" s="235">
        <v>33.223999999999997</v>
      </c>
      <c r="AC14" s="235">
        <v>12.48</v>
      </c>
      <c r="AD14" s="235">
        <v>17.550999999999998</v>
      </c>
      <c r="AE14" s="235">
        <v>6.2709999999999999</v>
      </c>
      <c r="AF14" s="235">
        <v>38.814999999999998</v>
      </c>
      <c r="AG14" s="235">
        <v>9.5690000000000008</v>
      </c>
      <c r="AH14" s="235">
        <v>34.180550000000004</v>
      </c>
      <c r="AI14" s="252">
        <v>4.3811200000000001</v>
      </c>
      <c r="AJ14" s="252">
        <v>12.84577</v>
      </c>
      <c r="AK14" s="252">
        <v>-9.6169899999999995</v>
      </c>
      <c r="AL14" s="252">
        <v>8.3672790060800004</v>
      </c>
      <c r="AM14" s="252">
        <v>22.5435745029</v>
      </c>
      <c r="AN14" s="211"/>
      <c r="AO14" s="211"/>
      <c r="AP14" s="211"/>
      <c r="AQ14" s="211"/>
      <c r="AR14" s="211"/>
      <c r="AS14" s="211"/>
      <c r="AT14" s="211"/>
      <c r="AU14" s="211"/>
      <c r="AV14" s="211"/>
      <c r="AW14" s="211"/>
      <c r="AX14" s="211"/>
      <c r="AY14" s="211"/>
    </row>
    <row r="15" spans="1:54" ht="15" x14ac:dyDescent="0.25">
      <c r="A15" s="193">
        <f>YampaRiverInflow.TotalOutflow!A15</f>
        <v>43466</v>
      </c>
      <c r="B15" s="165"/>
      <c r="C15" s="165"/>
      <c r="D15" s="165">
        <v>-13.14</v>
      </c>
      <c r="E15" s="235">
        <v>-4.7590000000000003</v>
      </c>
      <c r="F15" s="235">
        <v>-120.42</v>
      </c>
      <c r="G15" s="235">
        <v>-132.33799999999999</v>
      </c>
      <c r="H15" s="235">
        <v>-58.228000000000002</v>
      </c>
      <c r="I15" s="235">
        <v>-60.307000000000002</v>
      </c>
      <c r="J15" s="235">
        <v>-43.218000000000004</v>
      </c>
      <c r="K15" s="235">
        <v>0.96399999999999997</v>
      </c>
      <c r="L15" s="235">
        <v>-22.263000000000002</v>
      </c>
      <c r="M15" s="235">
        <v>4.6050000000000004</v>
      </c>
      <c r="N15" s="235">
        <v>-1.4319999999999999</v>
      </c>
      <c r="O15" s="235">
        <v>-16.689</v>
      </c>
      <c r="P15" s="235">
        <v>33.015000000000001</v>
      </c>
      <c r="Q15" s="235">
        <v>-30.713000000000001</v>
      </c>
      <c r="R15" s="235">
        <v>-2.2970000000000002</v>
      </c>
      <c r="S15" s="235">
        <v>-5.6280000000000001</v>
      </c>
      <c r="T15" s="235">
        <v>-64.680999999999997</v>
      </c>
      <c r="U15" s="235">
        <v>-113.199</v>
      </c>
      <c r="V15" s="235">
        <v>36.241999999999997</v>
      </c>
      <c r="W15" s="235">
        <v>-10.677</v>
      </c>
      <c r="X15" s="235">
        <v>8.1579999999999995</v>
      </c>
      <c r="Y15" s="235">
        <v>1.393</v>
      </c>
      <c r="Z15" s="235">
        <v>10.17</v>
      </c>
      <c r="AA15" s="235">
        <v>3.6539999999999999</v>
      </c>
      <c r="AB15" s="235">
        <v>8.1709999999999994</v>
      </c>
      <c r="AC15" s="235">
        <v>-29.212</v>
      </c>
      <c r="AD15" s="235">
        <v>-12.486000000000001</v>
      </c>
      <c r="AE15" s="235">
        <v>-4.2009999999999996</v>
      </c>
      <c r="AF15" s="235">
        <v>-21.986999999999998</v>
      </c>
      <c r="AG15" s="235">
        <v>21.381310000000003</v>
      </c>
      <c r="AH15" s="235">
        <v>-39.100470000000001</v>
      </c>
      <c r="AI15" s="252">
        <v>-31.08878</v>
      </c>
      <c r="AJ15" s="252">
        <v>7.3067399999999996</v>
      </c>
      <c r="AK15" s="252">
        <v>-13.3189509084</v>
      </c>
      <c r="AL15" s="252">
        <v>-6.1162163466399999</v>
      </c>
      <c r="AM15" s="252">
        <v>40.491999999999997</v>
      </c>
      <c r="AN15" s="211"/>
      <c r="AO15" s="211"/>
      <c r="AP15" s="211"/>
      <c r="AQ15" s="211"/>
      <c r="AR15" s="211"/>
      <c r="AS15" s="211"/>
      <c r="AT15" s="211"/>
      <c r="AU15" s="211"/>
      <c r="AV15" s="211"/>
      <c r="AW15" s="211"/>
      <c r="AX15" s="211"/>
      <c r="AY15" s="211"/>
    </row>
    <row r="16" spans="1:54" ht="15" x14ac:dyDescent="0.25">
      <c r="A16" s="193">
        <f>YampaRiverInflow.TotalOutflow!A16</f>
        <v>43497</v>
      </c>
      <c r="B16" s="165"/>
      <c r="C16" s="165"/>
      <c r="D16" s="165">
        <v>-33.880000000000003</v>
      </c>
      <c r="E16" s="235">
        <v>-59.207000000000001</v>
      </c>
      <c r="F16" s="235">
        <v>75.613</v>
      </c>
      <c r="G16" s="235">
        <v>-7.18</v>
      </c>
      <c r="H16" s="235">
        <v>-64.896000000000001</v>
      </c>
      <c r="I16" s="235">
        <v>-23.876000000000001</v>
      </c>
      <c r="J16" s="235">
        <v>15.349</v>
      </c>
      <c r="K16" s="235">
        <v>-20.808</v>
      </c>
      <c r="L16" s="235">
        <v>-41.154000000000003</v>
      </c>
      <c r="M16" s="235">
        <v>-33.997</v>
      </c>
      <c r="N16" s="235">
        <v>-13.894</v>
      </c>
      <c r="O16" s="235">
        <v>-22.573</v>
      </c>
      <c r="P16" s="235">
        <v>-17.102</v>
      </c>
      <c r="Q16" s="235">
        <v>-38.902000000000001</v>
      </c>
      <c r="R16" s="235">
        <v>-63.575000000000003</v>
      </c>
      <c r="S16" s="235">
        <v>-26.556999999999999</v>
      </c>
      <c r="T16" s="235">
        <v>-43.094999999999999</v>
      </c>
      <c r="U16" s="235">
        <v>-46.804000000000002</v>
      </c>
      <c r="V16" s="235">
        <v>-20.875</v>
      </c>
      <c r="W16" s="235">
        <v>-24.366</v>
      </c>
      <c r="X16" s="235">
        <v>1.1859999999999999</v>
      </c>
      <c r="Y16" s="235">
        <v>-25.843</v>
      </c>
      <c r="Z16" s="235">
        <v>-4.476</v>
      </c>
      <c r="AA16" s="235">
        <v>-2.3679999999999999</v>
      </c>
      <c r="AB16" s="235">
        <v>5.9080000000000004</v>
      </c>
      <c r="AC16" s="235">
        <v>-17.978000000000002</v>
      </c>
      <c r="AD16" s="235">
        <v>-35.601999999999997</v>
      </c>
      <c r="AE16" s="235">
        <v>-45.103999999999999</v>
      </c>
      <c r="AF16" s="235">
        <v>-5.1180000000000003</v>
      </c>
      <c r="AG16" s="235">
        <v>-37.282989999999998</v>
      </c>
      <c r="AH16" s="235">
        <v>-15.646379999999999</v>
      </c>
      <c r="AI16" s="252">
        <v>-40.071829999999999</v>
      </c>
      <c r="AJ16" s="252">
        <v>-32.633000000000003</v>
      </c>
      <c r="AK16" s="252">
        <v>-26.703267437200001</v>
      </c>
      <c r="AL16" s="252">
        <v>-28.524806553999998</v>
      </c>
      <c r="AM16" s="252">
        <v>-31.532</v>
      </c>
      <c r="AN16" s="211"/>
      <c r="AO16" s="211"/>
      <c r="AP16" s="211"/>
      <c r="AQ16" s="211"/>
      <c r="AR16" s="211"/>
      <c r="AS16" s="211"/>
      <c r="AT16" s="211"/>
      <c r="AU16" s="211"/>
      <c r="AV16" s="211"/>
      <c r="AW16" s="211"/>
      <c r="AX16" s="211"/>
      <c r="AY16" s="211"/>
    </row>
    <row r="17" spans="1:51" ht="15" x14ac:dyDescent="0.25">
      <c r="A17" s="193">
        <f>YampaRiverInflow.TotalOutflow!A17</f>
        <v>43525</v>
      </c>
      <c r="B17" s="165"/>
      <c r="C17" s="165"/>
      <c r="D17" s="165">
        <v>-55.69</v>
      </c>
      <c r="E17" s="235">
        <v>-42.109000000000002</v>
      </c>
      <c r="F17" s="235">
        <v>-24.684999999999999</v>
      </c>
      <c r="G17" s="235">
        <v>-25.779</v>
      </c>
      <c r="H17" s="235">
        <v>-20.971</v>
      </c>
      <c r="I17" s="235">
        <v>-80.751000000000005</v>
      </c>
      <c r="J17" s="235">
        <v>22.236000000000001</v>
      </c>
      <c r="K17" s="235">
        <v>-24.802</v>
      </c>
      <c r="L17" s="235">
        <v>-17.36</v>
      </c>
      <c r="M17" s="235">
        <v>-33.058</v>
      </c>
      <c r="N17" s="235">
        <v>-34.947000000000003</v>
      </c>
      <c r="O17" s="235">
        <v>-9.4450000000000003</v>
      </c>
      <c r="P17" s="235">
        <v>-51.122999999999998</v>
      </c>
      <c r="Q17" s="235">
        <v>-40.192999999999998</v>
      </c>
      <c r="R17" s="235">
        <v>-34.902000000000001</v>
      </c>
      <c r="S17" s="235">
        <v>-96.096000000000004</v>
      </c>
      <c r="T17" s="235">
        <v>-38.881</v>
      </c>
      <c r="U17" s="235">
        <v>-9.1829999999999998</v>
      </c>
      <c r="V17" s="235">
        <v>-13.153</v>
      </c>
      <c r="W17" s="235">
        <v>-27.914000000000001</v>
      </c>
      <c r="X17" s="235">
        <v>-37.945</v>
      </c>
      <c r="Y17" s="235">
        <v>-37.232999999999997</v>
      </c>
      <c r="Z17" s="235">
        <v>-84.150999999999996</v>
      </c>
      <c r="AA17" s="235">
        <v>-52.823</v>
      </c>
      <c r="AB17" s="235">
        <v>-62.375</v>
      </c>
      <c r="AC17" s="235">
        <v>-22.702999999999999</v>
      </c>
      <c r="AD17" s="235">
        <v>-24.411000000000001</v>
      </c>
      <c r="AE17" s="235">
        <v>-35.779000000000003</v>
      </c>
      <c r="AF17" s="235">
        <v>-52.19</v>
      </c>
      <c r="AG17" s="235">
        <v>-44.594099999999997</v>
      </c>
      <c r="AH17" s="235">
        <v>-46.276849999999996</v>
      </c>
      <c r="AI17" s="252">
        <v>-41.178449999999998</v>
      </c>
      <c r="AJ17" s="252">
        <v>-54.098759999999999</v>
      </c>
      <c r="AK17" s="252">
        <v>-94.386657514799992</v>
      </c>
      <c r="AL17" s="252">
        <v>-67.435723010499999</v>
      </c>
      <c r="AM17" s="252">
        <v>-34.798000000000002</v>
      </c>
      <c r="AN17" s="211"/>
      <c r="AO17" s="211"/>
      <c r="AP17" s="211"/>
      <c r="AQ17" s="211"/>
      <c r="AR17" s="211"/>
      <c r="AS17" s="211"/>
      <c r="AT17" s="211"/>
      <c r="AU17" s="211"/>
      <c r="AV17" s="211"/>
      <c r="AW17" s="211"/>
      <c r="AX17" s="211"/>
      <c r="AY17" s="211"/>
    </row>
    <row r="18" spans="1:51" ht="15" x14ac:dyDescent="0.25">
      <c r="A18" s="193">
        <f>YampaRiverInflow.TotalOutflow!A18</f>
        <v>43556</v>
      </c>
      <c r="B18" s="165"/>
      <c r="C18" s="165"/>
      <c r="D18" s="165">
        <v>-21.77</v>
      </c>
      <c r="E18" s="235">
        <v>-26.696999999999999</v>
      </c>
      <c r="F18" s="235">
        <v>-94.260999999999996</v>
      </c>
      <c r="G18" s="235">
        <v>-33.209000000000003</v>
      </c>
      <c r="H18" s="235">
        <v>-50.463000000000001</v>
      </c>
      <c r="I18" s="235">
        <v>-39.68</v>
      </c>
      <c r="J18" s="235">
        <v>-1.92</v>
      </c>
      <c r="K18" s="235">
        <v>-7.2060000000000004</v>
      </c>
      <c r="L18" s="235">
        <v>-49.616999999999997</v>
      </c>
      <c r="M18" s="235">
        <v>-43.034999999999997</v>
      </c>
      <c r="N18" s="235">
        <v>-59.116</v>
      </c>
      <c r="O18" s="235">
        <v>-58.07</v>
      </c>
      <c r="P18" s="235">
        <v>-46.223999999999997</v>
      </c>
      <c r="Q18" s="235">
        <v>-45.231000000000002</v>
      </c>
      <c r="R18" s="235">
        <v>-21.337</v>
      </c>
      <c r="S18" s="235">
        <v>-46.392000000000003</v>
      </c>
      <c r="T18" s="235">
        <v>-46.932000000000002</v>
      </c>
      <c r="U18" s="235">
        <v>-10.394</v>
      </c>
      <c r="V18" s="235">
        <v>-22.183</v>
      </c>
      <c r="W18" s="235">
        <v>-50.360999999999997</v>
      </c>
      <c r="X18" s="235">
        <v>-34.244</v>
      </c>
      <c r="Y18" s="235">
        <v>-28.298999999999999</v>
      </c>
      <c r="Z18" s="235">
        <v>-23.056999999999999</v>
      </c>
      <c r="AA18" s="235">
        <v>-23.652999999999999</v>
      </c>
      <c r="AB18" s="235">
        <v>-18.731000000000002</v>
      </c>
      <c r="AC18" s="235">
        <v>-34.493000000000002</v>
      </c>
      <c r="AD18" s="235">
        <v>-34.719000000000001</v>
      </c>
      <c r="AE18" s="235">
        <v>-39.353999999999999</v>
      </c>
      <c r="AF18" s="235">
        <v>-36.816000000000003</v>
      </c>
      <c r="AG18" s="235">
        <v>-31.096540000000001</v>
      </c>
      <c r="AH18" s="235">
        <v>-26.820700000000002</v>
      </c>
      <c r="AI18" s="252">
        <v>-39.596559999999997</v>
      </c>
      <c r="AJ18" s="252">
        <v>-38.490559999999995</v>
      </c>
      <c r="AK18" s="252">
        <v>-7.4329692029799999</v>
      </c>
      <c r="AL18" s="252">
        <v>-6.8714972382399999</v>
      </c>
      <c r="AM18" s="252">
        <v>-9.35</v>
      </c>
      <c r="AN18" s="211"/>
      <c r="AO18" s="211"/>
      <c r="AP18" s="211"/>
      <c r="AQ18" s="211"/>
      <c r="AR18" s="211"/>
      <c r="AS18" s="211"/>
      <c r="AT18" s="211"/>
      <c r="AU18" s="211"/>
      <c r="AV18" s="211"/>
      <c r="AW18" s="211"/>
      <c r="AX18" s="211"/>
      <c r="AY18" s="211"/>
    </row>
    <row r="19" spans="1:51" ht="15" x14ac:dyDescent="0.25">
      <c r="A19" s="193">
        <f>YampaRiverInflow.TotalOutflow!A19</f>
        <v>43586</v>
      </c>
      <c r="B19" s="165"/>
      <c r="C19" s="165"/>
      <c r="D19" s="165">
        <v>-21.37</v>
      </c>
      <c r="E19" s="235">
        <v>-13.581</v>
      </c>
      <c r="F19" s="235">
        <v>-52.53</v>
      </c>
      <c r="G19" s="235">
        <v>-80.343999999999994</v>
      </c>
      <c r="H19" s="235">
        <v>-118.304</v>
      </c>
      <c r="I19" s="235">
        <v>-138.191</v>
      </c>
      <c r="J19" s="235">
        <v>-16.033000000000001</v>
      </c>
      <c r="K19" s="235">
        <v>-40.975999999999999</v>
      </c>
      <c r="L19" s="235">
        <v>-17.803999999999998</v>
      </c>
      <c r="M19" s="235">
        <v>-31.501999999999999</v>
      </c>
      <c r="N19" s="235">
        <v>-19.012</v>
      </c>
      <c r="O19" s="235">
        <v>-19.099</v>
      </c>
      <c r="P19" s="235">
        <v>-31.253</v>
      </c>
      <c r="Q19" s="235">
        <v>-147.96199999999999</v>
      </c>
      <c r="R19" s="235">
        <v>-29.908999999999999</v>
      </c>
      <c r="S19" s="235">
        <v>-28.129000000000001</v>
      </c>
      <c r="T19" s="235">
        <v>-49.914999999999999</v>
      </c>
      <c r="U19" s="235">
        <v>-34.603000000000002</v>
      </c>
      <c r="V19" s="235">
        <v>-27.748999999999999</v>
      </c>
      <c r="W19" s="235">
        <v>-15.643000000000001</v>
      </c>
      <c r="X19" s="235">
        <v>-26.481000000000002</v>
      </c>
      <c r="Y19" s="235">
        <v>-13.461</v>
      </c>
      <c r="Z19" s="235">
        <v>-3.1219999999999999</v>
      </c>
      <c r="AA19" s="235">
        <v>-37.49</v>
      </c>
      <c r="AB19" s="235">
        <v>-28.582000000000001</v>
      </c>
      <c r="AC19" s="235">
        <v>-34.988</v>
      </c>
      <c r="AD19" s="235">
        <v>-27.611000000000001</v>
      </c>
      <c r="AE19" s="235">
        <v>-13.772</v>
      </c>
      <c r="AF19" s="235">
        <v>-19.452999999999999</v>
      </c>
      <c r="AG19" s="235">
        <v>-43.834120000000006</v>
      </c>
      <c r="AH19" s="235">
        <v>-36.949010000000001</v>
      </c>
      <c r="AI19" s="252">
        <v>-18.708639999999999</v>
      </c>
      <c r="AJ19" s="252">
        <v>-25.39873</v>
      </c>
      <c r="AK19" s="252">
        <v>-18.684161391</v>
      </c>
      <c r="AL19" s="252">
        <v>-9.3682712112299988</v>
      </c>
      <c r="AM19" s="252">
        <v>-3.2269999999999999</v>
      </c>
      <c r="AN19" s="211"/>
      <c r="AO19" s="211"/>
      <c r="AP19" s="211"/>
      <c r="AQ19" s="211"/>
      <c r="AR19" s="211"/>
      <c r="AS19" s="211"/>
      <c r="AT19" s="211"/>
      <c r="AU19" s="211"/>
      <c r="AV19" s="211"/>
      <c r="AW19" s="211"/>
      <c r="AX19" s="211"/>
      <c r="AY19" s="211"/>
    </row>
    <row r="20" spans="1:51" ht="15" x14ac:dyDescent="0.25">
      <c r="A20" s="193">
        <f>YampaRiverInflow.TotalOutflow!A20</f>
        <v>43617</v>
      </c>
      <c r="B20" s="165"/>
      <c r="C20" s="165"/>
      <c r="D20" s="165">
        <v>-49.89</v>
      </c>
      <c r="E20" s="235">
        <v>-22.106999999999999</v>
      </c>
      <c r="F20" s="235">
        <v>-145.12100000000001</v>
      </c>
      <c r="G20" s="235">
        <v>-71.817999999999998</v>
      </c>
      <c r="H20" s="235">
        <v>-97.96</v>
      </c>
      <c r="I20" s="235">
        <v>8.8849999999999998</v>
      </c>
      <c r="J20" s="235">
        <v>-38.042999999999999</v>
      </c>
      <c r="K20" s="235">
        <v>-46.71</v>
      </c>
      <c r="L20" s="235">
        <v>-50.164000000000001</v>
      </c>
      <c r="M20" s="235">
        <v>-42.655000000000001</v>
      </c>
      <c r="N20" s="235">
        <v>-57.844000000000001</v>
      </c>
      <c r="O20" s="235">
        <v>-49.320999999999998</v>
      </c>
      <c r="P20" s="235">
        <v>-51.93</v>
      </c>
      <c r="Q20" s="235">
        <v>-183.62299999999999</v>
      </c>
      <c r="R20" s="235">
        <v>-63.558</v>
      </c>
      <c r="S20" s="235">
        <v>-43.442999999999998</v>
      </c>
      <c r="T20" s="235">
        <v>-78.712000000000003</v>
      </c>
      <c r="U20" s="235">
        <v>-44.427999999999997</v>
      </c>
      <c r="V20" s="235">
        <v>-46.622999999999998</v>
      </c>
      <c r="W20" s="235">
        <v>-26.48</v>
      </c>
      <c r="X20" s="235">
        <v>-49.249000000000002</v>
      </c>
      <c r="Y20" s="235">
        <v>-37.82</v>
      </c>
      <c r="Z20" s="235">
        <v>-37.124000000000002</v>
      </c>
      <c r="AA20" s="235">
        <v>-46.805999999999997</v>
      </c>
      <c r="AB20" s="235">
        <v>-42.271000000000001</v>
      </c>
      <c r="AC20" s="235">
        <v>-36.914999999999999</v>
      </c>
      <c r="AD20" s="235">
        <v>-53.137999999999998</v>
      </c>
      <c r="AE20" s="235">
        <v>-64.947999999999993</v>
      </c>
      <c r="AF20" s="235">
        <v>-25.780999999999999</v>
      </c>
      <c r="AG20" s="235">
        <v>-34.943179999999998</v>
      </c>
      <c r="AH20" s="235">
        <v>-51.29607</v>
      </c>
      <c r="AI20" s="252">
        <v>-57.331830000000004</v>
      </c>
      <c r="AJ20" s="252">
        <v>-54.558230000000002</v>
      </c>
      <c r="AK20" s="252">
        <v>-68.587001490600002</v>
      </c>
      <c r="AL20" s="252">
        <v>-35.762955953400002</v>
      </c>
      <c r="AM20" s="252">
        <v>-63.795000000000002</v>
      </c>
      <c r="AN20" s="211"/>
      <c r="AO20" s="211"/>
      <c r="AP20" s="211"/>
      <c r="AQ20" s="211"/>
      <c r="AR20" s="211"/>
      <c r="AS20" s="211"/>
      <c r="AT20" s="211"/>
      <c r="AU20" s="211"/>
      <c r="AV20" s="211"/>
      <c r="AW20" s="211"/>
      <c r="AX20" s="211"/>
      <c r="AY20" s="211"/>
    </row>
    <row r="21" spans="1:51" ht="15" x14ac:dyDescent="0.25">
      <c r="A21" s="193">
        <f>YampaRiverInflow.TotalOutflow!A21</f>
        <v>43647</v>
      </c>
      <c r="B21" s="165"/>
      <c r="C21" s="165"/>
      <c r="D21" s="165">
        <v>-18.48</v>
      </c>
      <c r="E21" s="235">
        <v>-38.566000000000003</v>
      </c>
      <c r="F21" s="235">
        <v>-36.479999999999997</v>
      </c>
      <c r="G21" s="235">
        <v>-38.226999999999997</v>
      </c>
      <c r="H21" s="235">
        <v>-78.781000000000006</v>
      </c>
      <c r="I21" s="235">
        <v>-21.681999999999999</v>
      </c>
      <c r="J21" s="235">
        <v>-28.289000000000001</v>
      </c>
      <c r="K21" s="235">
        <v>-64.233999999999995</v>
      </c>
      <c r="L21" s="235">
        <v>-49.396000000000001</v>
      </c>
      <c r="M21" s="235">
        <v>-44.13</v>
      </c>
      <c r="N21" s="235">
        <v>-48.3</v>
      </c>
      <c r="O21" s="235">
        <v>-25.504000000000001</v>
      </c>
      <c r="P21" s="235">
        <v>-48.567</v>
      </c>
      <c r="Q21" s="235">
        <v>-182.99199999999999</v>
      </c>
      <c r="R21" s="235">
        <v>-65.305999999999997</v>
      </c>
      <c r="S21" s="235">
        <v>-37.942</v>
      </c>
      <c r="T21" s="235">
        <v>-73.787000000000006</v>
      </c>
      <c r="U21" s="235">
        <v>-40.765999999999998</v>
      </c>
      <c r="V21" s="235">
        <v>-6.4569999999999999</v>
      </c>
      <c r="W21" s="235">
        <v>-40.478000000000002</v>
      </c>
      <c r="X21" s="235">
        <v>-35.347000000000001</v>
      </c>
      <c r="Y21" s="235">
        <v>-30.984000000000002</v>
      </c>
      <c r="Z21" s="235">
        <v>-12.644</v>
      </c>
      <c r="AA21" s="235">
        <v>-15.252000000000001</v>
      </c>
      <c r="AB21" s="235">
        <v>-52.765999999999998</v>
      </c>
      <c r="AC21" s="235">
        <v>-45.936</v>
      </c>
      <c r="AD21" s="235">
        <v>-47.3</v>
      </c>
      <c r="AE21" s="235">
        <v>-39.220999999999997</v>
      </c>
      <c r="AF21" s="235">
        <v>-35.222999999999999</v>
      </c>
      <c r="AG21" s="235">
        <v>-42.72146</v>
      </c>
      <c r="AH21" s="235">
        <v>-48.900089999999999</v>
      </c>
      <c r="AI21" s="252">
        <v>-17.894650000000002</v>
      </c>
      <c r="AJ21" s="252">
        <v>-23.696210000000001</v>
      </c>
      <c r="AK21" s="252">
        <v>-7.1829008864099997</v>
      </c>
      <c r="AL21" s="252">
        <v>-13.3525170981</v>
      </c>
      <c r="AM21" s="252">
        <v>-36.118000000000002</v>
      </c>
      <c r="AN21" s="211"/>
      <c r="AO21" s="211"/>
      <c r="AP21" s="211"/>
      <c r="AQ21" s="211"/>
      <c r="AR21" s="211"/>
      <c r="AS21" s="211"/>
      <c r="AT21" s="211"/>
      <c r="AU21" s="211"/>
      <c r="AV21" s="211"/>
      <c r="AW21" s="211"/>
      <c r="AX21" s="211"/>
      <c r="AY21" s="211"/>
    </row>
    <row r="22" spans="1:51" ht="15" x14ac:dyDescent="0.25">
      <c r="A22" s="193">
        <f>YampaRiverInflow.TotalOutflow!A22</f>
        <v>43678</v>
      </c>
      <c r="B22" s="165"/>
      <c r="C22" s="165"/>
      <c r="D22" s="165">
        <v>-17.98</v>
      </c>
      <c r="E22" s="235">
        <v>5.0810000000000004</v>
      </c>
      <c r="F22" s="235">
        <v>-16.428999999999998</v>
      </c>
      <c r="G22" s="235">
        <v>-15.093999999999999</v>
      </c>
      <c r="H22" s="235">
        <v>-77.117000000000004</v>
      </c>
      <c r="I22" s="235">
        <v>-51.414000000000001</v>
      </c>
      <c r="J22" s="235">
        <v>-22.39</v>
      </c>
      <c r="K22" s="235">
        <v>-5.8449999999999998</v>
      </c>
      <c r="L22" s="235">
        <v>-16.213000000000001</v>
      </c>
      <c r="M22" s="235">
        <v>-13.936999999999999</v>
      </c>
      <c r="N22" s="235">
        <v>-23.998000000000001</v>
      </c>
      <c r="O22" s="235">
        <v>5.8440000000000003</v>
      </c>
      <c r="P22" s="235">
        <v>-37.121000000000002</v>
      </c>
      <c r="Q22" s="235">
        <v>-39.380000000000003</v>
      </c>
      <c r="R22" s="235">
        <v>-27.815000000000001</v>
      </c>
      <c r="S22" s="235">
        <v>-14.052</v>
      </c>
      <c r="T22" s="235">
        <v>-65.381</v>
      </c>
      <c r="U22" s="235">
        <v>-36.566000000000003</v>
      </c>
      <c r="V22" s="235">
        <v>-19.853999999999999</v>
      </c>
      <c r="W22" s="235">
        <v>-3.7530000000000001</v>
      </c>
      <c r="X22" s="235">
        <v>-2.8780000000000001</v>
      </c>
      <c r="Y22" s="235">
        <v>-12.666</v>
      </c>
      <c r="Z22" s="235">
        <v>-13.96</v>
      </c>
      <c r="AA22" s="235">
        <v>-39.997999999999998</v>
      </c>
      <c r="AB22" s="235">
        <v>7.2850000000000001</v>
      </c>
      <c r="AC22" s="235">
        <v>-24.344000000000001</v>
      </c>
      <c r="AD22" s="235">
        <v>-33.448999999999998</v>
      </c>
      <c r="AE22" s="235">
        <v>-19.832000000000001</v>
      </c>
      <c r="AF22" s="235">
        <v>-46.258000000000003</v>
      </c>
      <c r="AG22" s="235">
        <v>-32.945339999999995</v>
      </c>
      <c r="AH22" s="235">
        <v>-39.458289999999998</v>
      </c>
      <c r="AI22" s="252">
        <v>-23.445790000000002</v>
      </c>
      <c r="AJ22" s="252">
        <v>-14.44247</v>
      </c>
      <c r="AK22" s="252">
        <v>-5.3147564458200005</v>
      </c>
      <c r="AL22" s="252">
        <v>-18.306574451100001</v>
      </c>
      <c r="AM22" s="252">
        <v>-15.141999999999999</v>
      </c>
      <c r="AN22" s="211"/>
      <c r="AO22" s="211"/>
      <c r="AP22" s="211"/>
      <c r="AQ22" s="211"/>
      <c r="AR22" s="211"/>
      <c r="AS22" s="211"/>
      <c r="AT22" s="211"/>
      <c r="AU22" s="211"/>
      <c r="AV22" s="211"/>
      <c r="AW22" s="211"/>
      <c r="AX22" s="211"/>
      <c r="AY22" s="211"/>
    </row>
    <row r="23" spans="1:51" ht="15" x14ac:dyDescent="0.25">
      <c r="A23" s="193">
        <f>YampaRiverInflow.TotalOutflow!A23</f>
        <v>43709</v>
      </c>
      <c r="B23" s="165"/>
      <c r="C23" s="165"/>
      <c r="D23" s="165">
        <v>-27.15</v>
      </c>
      <c r="E23" s="235">
        <v>-4.5</v>
      </c>
      <c r="F23" s="235">
        <v>-45.348999999999997</v>
      </c>
      <c r="G23" s="235">
        <v>-49.987000000000002</v>
      </c>
      <c r="H23" s="235">
        <v>8.8550000000000004</v>
      </c>
      <c r="I23" s="235">
        <v>-45.326999999999998</v>
      </c>
      <c r="J23" s="235">
        <v>-12.705</v>
      </c>
      <c r="K23" s="235">
        <v>-21.931000000000001</v>
      </c>
      <c r="L23" s="235">
        <v>-11.678000000000001</v>
      </c>
      <c r="M23" s="235">
        <v>-16.454999999999998</v>
      </c>
      <c r="N23" s="235">
        <v>-15.521000000000001</v>
      </c>
      <c r="O23" s="235">
        <v>-12.746</v>
      </c>
      <c r="P23" s="235">
        <v>-31.334</v>
      </c>
      <c r="Q23" s="235">
        <v>-19.856000000000002</v>
      </c>
      <c r="R23" s="235">
        <v>-41.415999999999997</v>
      </c>
      <c r="S23" s="235">
        <v>-22.555</v>
      </c>
      <c r="T23" s="235">
        <v>0.85399999999999998</v>
      </c>
      <c r="U23" s="235">
        <v>-61.966000000000001</v>
      </c>
      <c r="V23" s="235">
        <v>-54.048999999999999</v>
      </c>
      <c r="W23" s="235">
        <v>-27.712</v>
      </c>
      <c r="X23" s="235">
        <v>-18.021999999999998</v>
      </c>
      <c r="Y23" s="235">
        <v>-8.8450000000000006</v>
      </c>
      <c r="Z23" s="235">
        <v>-17.966000000000001</v>
      </c>
      <c r="AA23" s="235">
        <v>-5.1360000000000001</v>
      </c>
      <c r="AB23" s="235">
        <v>-10.974</v>
      </c>
      <c r="AC23" s="235">
        <v>-32.47</v>
      </c>
      <c r="AD23" s="235">
        <v>-35.090000000000003</v>
      </c>
      <c r="AE23" s="235">
        <v>-20.788</v>
      </c>
      <c r="AF23" s="235">
        <v>-50.804000000000002</v>
      </c>
      <c r="AG23" s="235">
        <v>-26.487169999999999</v>
      </c>
      <c r="AH23" s="235">
        <v>-30.253869999999999</v>
      </c>
      <c r="AI23" s="252">
        <v>-43.057809999999996</v>
      </c>
      <c r="AJ23" s="252">
        <v>-36.350120000000004</v>
      </c>
      <c r="AK23" s="252">
        <v>-18.8728240509</v>
      </c>
      <c r="AL23" s="252">
        <v>-15.710973601100001</v>
      </c>
      <c r="AM23" s="252">
        <v>14.304</v>
      </c>
      <c r="AN23" s="211"/>
      <c r="AO23" s="211"/>
      <c r="AP23" s="211"/>
      <c r="AQ23" s="211"/>
      <c r="AR23" s="211"/>
      <c r="AS23" s="211"/>
      <c r="AT23" s="211"/>
      <c r="AU23" s="211"/>
      <c r="AV23" s="211"/>
      <c r="AW23" s="211"/>
      <c r="AX23" s="211"/>
      <c r="AY23" s="211"/>
    </row>
    <row r="24" spans="1:51" ht="15" x14ac:dyDescent="0.25">
      <c r="A24" s="193">
        <f>YampaRiverInflow.TotalOutflow!A24</f>
        <v>43739</v>
      </c>
      <c r="B24" s="165"/>
      <c r="C24" s="165"/>
      <c r="D24" s="165">
        <v>-11.12</v>
      </c>
      <c r="E24" s="235">
        <v>0.77100000000000002</v>
      </c>
      <c r="F24" s="235">
        <v>4.673</v>
      </c>
      <c r="G24" s="235">
        <v>-43.091999999999999</v>
      </c>
      <c r="H24" s="235">
        <v>28.411000000000001</v>
      </c>
      <c r="I24" s="235">
        <v>15.292999999999999</v>
      </c>
      <c r="J24" s="235">
        <v>7.4790000000000001</v>
      </c>
      <c r="K24" s="235">
        <v>-7.4880000000000004</v>
      </c>
      <c r="L24" s="235">
        <v>-21.609000000000002</v>
      </c>
      <c r="M24" s="235">
        <v>-2.9830000000000001</v>
      </c>
      <c r="N24" s="235">
        <v>3.17</v>
      </c>
      <c r="O24" s="235">
        <v>-15.058</v>
      </c>
      <c r="P24" s="235">
        <v>-8.1869999999999994</v>
      </c>
      <c r="Q24" s="235">
        <v>-13.262</v>
      </c>
      <c r="R24" s="235">
        <v>8.3439999999999994</v>
      </c>
      <c r="S24" s="235">
        <v>1.6279999999999999</v>
      </c>
      <c r="T24" s="235">
        <v>-1.526</v>
      </c>
      <c r="U24" s="235">
        <v>0.55800000000000005</v>
      </c>
      <c r="V24" s="235">
        <v>-0.40699999999999997</v>
      </c>
      <c r="W24" s="235">
        <v>-3.3740000000000001</v>
      </c>
      <c r="X24" s="235">
        <v>10.401</v>
      </c>
      <c r="Y24" s="235">
        <v>3.125</v>
      </c>
      <c r="Z24" s="235">
        <v>0.16600000000000001</v>
      </c>
      <c r="AA24" s="235">
        <v>26.085000000000001</v>
      </c>
      <c r="AB24" s="235">
        <v>-4.4400000000000004</v>
      </c>
      <c r="AC24" s="235">
        <v>7.4</v>
      </c>
      <c r="AD24" s="235">
        <v>-11.666</v>
      </c>
      <c r="AE24" s="235">
        <v>-2.7410000000000001</v>
      </c>
      <c r="AF24" s="235">
        <v>-4.4329999999999998</v>
      </c>
      <c r="AG24" s="235">
        <v>-10.08483</v>
      </c>
      <c r="AH24" s="235">
        <v>-27.032550000000001</v>
      </c>
      <c r="AI24" s="252">
        <v>-5.7554099999999995</v>
      </c>
      <c r="AJ24" s="252">
        <v>-10.2515</v>
      </c>
      <c r="AK24" s="252">
        <v>-12.6998988852</v>
      </c>
      <c r="AL24" s="252">
        <v>-2.6646828313099999</v>
      </c>
      <c r="AM24" s="252">
        <v>25.649000000000001</v>
      </c>
      <c r="AN24" s="211"/>
      <c r="AO24" s="211"/>
      <c r="AP24" s="211"/>
      <c r="AQ24" s="211"/>
      <c r="AR24" s="211"/>
      <c r="AS24" s="211"/>
      <c r="AT24" s="211"/>
      <c r="AU24" s="211"/>
      <c r="AV24" s="211"/>
      <c r="AW24" s="211"/>
      <c r="AX24" s="211"/>
      <c r="AY24" s="211"/>
    </row>
    <row r="25" spans="1:51" ht="15" x14ac:dyDescent="0.25">
      <c r="A25" s="193">
        <f>YampaRiverInflow.TotalOutflow!A25</f>
        <v>43770</v>
      </c>
      <c r="B25" s="165"/>
      <c r="C25" s="165"/>
      <c r="D25" s="165">
        <v>0.28000000000000003</v>
      </c>
      <c r="E25" s="235">
        <v>17.582999999999998</v>
      </c>
      <c r="F25" s="235">
        <v>-56.331000000000003</v>
      </c>
      <c r="G25" s="235">
        <v>-30.108000000000001</v>
      </c>
      <c r="H25" s="235">
        <v>-24.338000000000001</v>
      </c>
      <c r="I25" s="235">
        <v>-14.114000000000001</v>
      </c>
      <c r="J25" s="235">
        <v>1.411</v>
      </c>
      <c r="K25" s="235">
        <v>5.4320000000000004</v>
      </c>
      <c r="L25" s="235">
        <v>11.315</v>
      </c>
      <c r="M25" s="235">
        <v>8.8170000000000002</v>
      </c>
      <c r="N25" s="235">
        <v>8.6760000000000002</v>
      </c>
      <c r="O25" s="235">
        <v>-7.5490000000000004</v>
      </c>
      <c r="P25" s="235">
        <v>1.3320000000000001</v>
      </c>
      <c r="Q25" s="235">
        <v>8.9619999999999997</v>
      </c>
      <c r="R25" s="235">
        <v>4.5019999999999998</v>
      </c>
      <c r="S25" s="235">
        <v>13.975</v>
      </c>
      <c r="T25" s="235">
        <v>6.8760000000000003</v>
      </c>
      <c r="U25" s="235">
        <v>-37.753999999999998</v>
      </c>
      <c r="V25" s="235">
        <v>12.58</v>
      </c>
      <c r="W25" s="235">
        <v>4.9530000000000003</v>
      </c>
      <c r="X25" s="235">
        <v>14.292</v>
      </c>
      <c r="Y25" s="235">
        <v>10.398</v>
      </c>
      <c r="Z25" s="235">
        <v>14.773</v>
      </c>
      <c r="AA25" s="235">
        <v>2.8980000000000001</v>
      </c>
      <c r="AB25" s="235">
        <v>-5.16</v>
      </c>
      <c r="AC25" s="235">
        <v>8.36</v>
      </c>
      <c r="AD25" s="235">
        <v>0.24399999999999999</v>
      </c>
      <c r="AE25" s="235">
        <v>-2.194</v>
      </c>
      <c r="AF25" s="235">
        <v>-8.1240000000000006</v>
      </c>
      <c r="AG25" s="235">
        <v>-20.0396</v>
      </c>
      <c r="AH25" s="235">
        <v>-7.1350500000000006</v>
      </c>
      <c r="AI25" s="252">
        <v>-4.9749300000000005</v>
      </c>
      <c r="AJ25" s="252">
        <v>-2.7747700000000002</v>
      </c>
      <c r="AK25" s="252">
        <v>-5.4642536803299997</v>
      </c>
      <c r="AL25" s="252">
        <v>13.381105650899999</v>
      </c>
      <c r="AM25" s="252">
        <v>5.9569999999999999</v>
      </c>
      <c r="AN25" s="211"/>
      <c r="AO25" s="211"/>
      <c r="AP25" s="211"/>
      <c r="AQ25" s="211"/>
      <c r="AR25" s="211"/>
      <c r="AS25" s="211"/>
      <c r="AT25" s="211"/>
      <c r="AU25" s="211"/>
      <c r="AV25" s="211"/>
      <c r="AW25" s="211"/>
      <c r="AX25" s="211"/>
      <c r="AY25" s="211"/>
    </row>
    <row r="26" spans="1:51" ht="15" x14ac:dyDescent="0.25">
      <c r="A26" s="193">
        <f>YampaRiverInflow.TotalOutflow!A26</f>
        <v>43800</v>
      </c>
      <c r="B26" s="165"/>
      <c r="C26" s="165"/>
      <c r="D26" s="165">
        <v>12.87</v>
      </c>
      <c r="E26" s="235">
        <v>-31.75</v>
      </c>
      <c r="F26" s="235">
        <v>-93.247</v>
      </c>
      <c r="G26" s="235">
        <v>-29.280999999999999</v>
      </c>
      <c r="H26" s="235">
        <v>-52.756999999999998</v>
      </c>
      <c r="I26" s="235">
        <v>-68.424999999999997</v>
      </c>
      <c r="J26" s="235">
        <v>-26.193000000000001</v>
      </c>
      <c r="K26" s="235">
        <v>-1.996</v>
      </c>
      <c r="L26" s="235">
        <v>1.087</v>
      </c>
      <c r="M26" s="235">
        <v>7.093</v>
      </c>
      <c r="N26" s="235">
        <v>18.335000000000001</v>
      </c>
      <c r="O26" s="235">
        <v>4.6580000000000004</v>
      </c>
      <c r="P26" s="235">
        <v>11.409000000000001</v>
      </c>
      <c r="Q26" s="235">
        <v>18.884</v>
      </c>
      <c r="R26" s="235">
        <v>6.4809999999999999</v>
      </c>
      <c r="S26" s="235">
        <v>-1.6890000000000001</v>
      </c>
      <c r="T26" s="235">
        <v>-26.622</v>
      </c>
      <c r="U26" s="235">
        <v>-69.311999999999998</v>
      </c>
      <c r="V26" s="235">
        <v>30.471</v>
      </c>
      <c r="W26" s="235">
        <v>12.734</v>
      </c>
      <c r="X26" s="235">
        <v>16.88</v>
      </c>
      <c r="Y26" s="235">
        <v>5.86</v>
      </c>
      <c r="Z26" s="235">
        <v>7.444</v>
      </c>
      <c r="AA26" s="235">
        <v>33.223999999999997</v>
      </c>
      <c r="AB26" s="235">
        <v>12.48</v>
      </c>
      <c r="AC26" s="235">
        <v>17.550999999999998</v>
      </c>
      <c r="AD26" s="235">
        <v>6.2709999999999999</v>
      </c>
      <c r="AE26" s="235">
        <v>38.814999999999998</v>
      </c>
      <c r="AF26" s="235">
        <v>9.5690000000000008</v>
      </c>
      <c r="AG26" s="235">
        <v>34.180550000000004</v>
      </c>
      <c r="AH26" s="235">
        <v>4.3811200000000001</v>
      </c>
      <c r="AI26" s="252">
        <v>12.84577</v>
      </c>
      <c r="AJ26" s="252">
        <v>-9.6169899999999995</v>
      </c>
      <c r="AK26" s="252">
        <v>8.3672790060800004</v>
      </c>
      <c r="AL26" s="252">
        <v>22.5435745029</v>
      </c>
      <c r="AM26" s="252">
        <v>-13.081</v>
      </c>
      <c r="AN26" s="211"/>
      <c r="AO26" s="211"/>
      <c r="AP26" s="211"/>
      <c r="AQ26" s="211"/>
      <c r="AR26" s="211"/>
      <c r="AS26" s="211"/>
      <c r="AT26" s="211"/>
      <c r="AU26" s="211"/>
      <c r="AV26" s="211"/>
      <c r="AW26" s="211"/>
      <c r="AX26" s="211"/>
      <c r="AY26" s="211"/>
    </row>
    <row r="27" spans="1:51" ht="15" x14ac:dyDescent="0.25">
      <c r="A27" s="193">
        <f>YampaRiverInflow.TotalOutflow!A27</f>
        <v>43831</v>
      </c>
      <c r="B27" s="165"/>
      <c r="C27" s="165"/>
      <c r="D27" s="165">
        <v>16.988</v>
      </c>
      <c r="E27" s="235">
        <v>-120.42</v>
      </c>
      <c r="F27" s="235">
        <v>-132.33799999999999</v>
      </c>
      <c r="G27" s="235">
        <v>-58.228000000000002</v>
      </c>
      <c r="H27" s="235">
        <v>-60.307000000000002</v>
      </c>
      <c r="I27" s="235">
        <v>-43.218000000000004</v>
      </c>
      <c r="J27" s="235">
        <v>0.96399999999999997</v>
      </c>
      <c r="K27" s="235">
        <v>-22.263000000000002</v>
      </c>
      <c r="L27" s="235">
        <v>4.6050000000000004</v>
      </c>
      <c r="M27" s="235">
        <v>-1.4319999999999999</v>
      </c>
      <c r="N27" s="235">
        <v>-16.689</v>
      </c>
      <c r="O27" s="235">
        <v>33.015000000000001</v>
      </c>
      <c r="P27" s="235">
        <v>-30.713000000000001</v>
      </c>
      <c r="Q27" s="235">
        <v>-2.2970000000000002</v>
      </c>
      <c r="R27" s="235">
        <v>-5.6280000000000001</v>
      </c>
      <c r="S27" s="235">
        <v>-64.680999999999997</v>
      </c>
      <c r="T27" s="235">
        <v>-113.199</v>
      </c>
      <c r="U27" s="235">
        <v>36.241999999999997</v>
      </c>
      <c r="V27" s="235">
        <v>-10.677</v>
      </c>
      <c r="W27" s="235">
        <v>8.1579999999999995</v>
      </c>
      <c r="X27" s="235">
        <v>1.393</v>
      </c>
      <c r="Y27" s="235">
        <v>10.17</v>
      </c>
      <c r="Z27" s="235">
        <v>3.6539999999999999</v>
      </c>
      <c r="AA27" s="235">
        <v>8.1709999999999994</v>
      </c>
      <c r="AB27" s="235">
        <v>-29.212</v>
      </c>
      <c r="AC27" s="235">
        <v>-12.486000000000001</v>
      </c>
      <c r="AD27" s="235">
        <v>-4.2009999999999996</v>
      </c>
      <c r="AE27" s="235">
        <v>-21.986999999999998</v>
      </c>
      <c r="AF27" s="235">
        <v>21.381310000000003</v>
      </c>
      <c r="AG27" s="235">
        <v>-39.100470000000001</v>
      </c>
      <c r="AH27" s="235">
        <v>-31.08878</v>
      </c>
      <c r="AI27" s="252">
        <v>7.3067399999999996</v>
      </c>
      <c r="AJ27" s="252">
        <v>-13.3189509084</v>
      </c>
      <c r="AK27" s="252">
        <v>-6.1162163466399999</v>
      </c>
      <c r="AL27" s="252">
        <v>40.491999999999997</v>
      </c>
      <c r="AM27" s="252">
        <v>-4.7590000000000003</v>
      </c>
      <c r="AN27" s="211"/>
      <c r="AO27" s="211"/>
      <c r="AP27" s="211"/>
      <c r="AQ27" s="211"/>
      <c r="AR27" s="211"/>
      <c r="AS27" s="211"/>
      <c r="AT27" s="211"/>
      <c r="AU27" s="211"/>
      <c r="AV27" s="211"/>
      <c r="AW27" s="211"/>
      <c r="AX27" s="211"/>
      <c r="AY27" s="211"/>
    </row>
    <row r="28" spans="1:51" ht="15" x14ac:dyDescent="0.25">
      <c r="A28" s="193">
        <f>YampaRiverInflow.TotalOutflow!A28</f>
        <v>43862</v>
      </c>
      <c r="B28" s="165"/>
      <c r="C28" s="165"/>
      <c r="D28" s="165">
        <v>10.452</v>
      </c>
      <c r="E28" s="235">
        <v>75.613</v>
      </c>
      <c r="F28" s="235">
        <v>-7.18</v>
      </c>
      <c r="G28" s="235">
        <v>-64.896000000000001</v>
      </c>
      <c r="H28" s="235">
        <v>-23.876000000000001</v>
      </c>
      <c r="I28" s="235">
        <v>15.349</v>
      </c>
      <c r="J28" s="235">
        <v>-20.808</v>
      </c>
      <c r="K28" s="235">
        <v>-41.154000000000003</v>
      </c>
      <c r="L28" s="235">
        <v>-33.997</v>
      </c>
      <c r="M28" s="235">
        <v>-13.894</v>
      </c>
      <c r="N28" s="235">
        <v>-22.573</v>
      </c>
      <c r="O28" s="235">
        <v>-17.102</v>
      </c>
      <c r="P28" s="235">
        <v>-38.902000000000001</v>
      </c>
      <c r="Q28" s="235">
        <v>-63.575000000000003</v>
      </c>
      <c r="R28" s="235">
        <v>-26.556999999999999</v>
      </c>
      <c r="S28" s="235">
        <v>-43.094999999999999</v>
      </c>
      <c r="T28" s="235">
        <v>-46.804000000000002</v>
      </c>
      <c r="U28" s="235">
        <v>-20.875</v>
      </c>
      <c r="V28" s="235">
        <v>-24.366</v>
      </c>
      <c r="W28" s="235">
        <v>1.1859999999999999</v>
      </c>
      <c r="X28" s="235">
        <v>-25.843</v>
      </c>
      <c r="Y28" s="235">
        <v>-4.476</v>
      </c>
      <c r="Z28" s="235">
        <v>-2.3679999999999999</v>
      </c>
      <c r="AA28" s="235">
        <v>5.9080000000000004</v>
      </c>
      <c r="AB28" s="235">
        <v>-17.978000000000002</v>
      </c>
      <c r="AC28" s="235">
        <v>-35.601999999999997</v>
      </c>
      <c r="AD28" s="235">
        <v>-45.103999999999999</v>
      </c>
      <c r="AE28" s="235">
        <v>-5.1180000000000003</v>
      </c>
      <c r="AF28" s="235">
        <v>-37.282989999999998</v>
      </c>
      <c r="AG28" s="235">
        <v>-15.646379999999999</v>
      </c>
      <c r="AH28" s="235">
        <v>-40.071829999999999</v>
      </c>
      <c r="AI28" s="252">
        <v>-32.633000000000003</v>
      </c>
      <c r="AJ28" s="252">
        <v>-26.703267437200001</v>
      </c>
      <c r="AK28" s="252">
        <v>-28.524806553999998</v>
      </c>
      <c r="AL28" s="252">
        <v>-31.532</v>
      </c>
      <c r="AM28" s="252">
        <v>-59.207000000000001</v>
      </c>
      <c r="AN28" s="211"/>
      <c r="AO28" s="211"/>
      <c r="AP28" s="211"/>
      <c r="AQ28" s="211"/>
      <c r="AR28" s="211"/>
      <c r="AS28" s="211"/>
      <c r="AT28" s="211"/>
      <c r="AU28" s="211"/>
      <c r="AV28" s="211"/>
      <c r="AW28" s="211"/>
      <c r="AX28" s="211"/>
      <c r="AY28" s="211"/>
    </row>
    <row r="29" spans="1:51" ht="15" x14ac:dyDescent="0.25">
      <c r="A29" s="193">
        <f>YampaRiverInflow.TotalOutflow!A29</f>
        <v>43891</v>
      </c>
      <c r="B29" s="165"/>
      <c r="C29" s="165"/>
      <c r="D29" s="165">
        <v>6.6859999999999999</v>
      </c>
      <c r="E29" s="235">
        <v>-24.684999999999999</v>
      </c>
      <c r="F29" s="235">
        <v>-25.779</v>
      </c>
      <c r="G29" s="235">
        <v>-20.971</v>
      </c>
      <c r="H29" s="235">
        <v>-80.751000000000005</v>
      </c>
      <c r="I29" s="235">
        <v>22.236000000000001</v>
      </c>
      <c r="J29" s="235">
        <v>-24.802</v>
      </c>
      <c r="K29" s="235">
        <v>-17.36</v>
      </c>
      <c r="L29" s="235">
        <v>-33.058</v>
      </c>
      <c r="M29" s="235">
        <v>-34.947000000000003</v>
      </c>
      <c r="N29" s="235">
        <v>-9.4450000000000003</v>
      </c>
      <c r="O29" s="235">
        <v>-51.122999999999998</v>
      </c>
      <c r="P29" s="235">
        <v>-40.192999999999998</v>
      </c>
      <c r="Q29" s="235">
        <v>-34.902000000000001</v>
      </c>
      <c r="R29" s="235">
        <v>-96.096000000000004</v>
      </c>
      <c r="S29" s="235">
        <v>-38.881</v>
      </c>
      <c r="T29" s="235">
        <v>-9.1829999999999998</v>
      </c>
      <c r="U29" s="235">
        <v>-13.153</v>
      </c>
      <c r="V29" s="235">
        <v>-27.914000000000001</v>
      </c>
      <c r="W29" s="235">
        <v>-37.945</v>
      </c>
      <c r="X29" s="235">
        <v>-37.232999999999997</v>
      </c>
      <c r="Y29" s="235">
        <v>-84.150999999999996</v>
      </c>
      <c r="Z29" s="235">
        <v>-52.823</v>
      </c>
      <c r="AA29" s="235">
        <v>-62.375</v>
      </c>
      <c r="AB29" s="235">
        <v>-22.702999999999999</v>
      </c>
      <c r="AC29" s="235">
        <v>-24.411000000000001</v>
      </c>
      <c r="AD29" s="235">
        <v>-35.779000000000003</v>
      </c>
      <c r="AE29" s="235">
        <v>-52.19</v>
      </c>
      <c r="AF29" s="235">
        <v>-44.594099999999997</v>
      </c>
      <c r="AG29" s="235">
        <v>-46.276849999999996</v>
      </c>
      <c r="AH29" s="235">
        <v>-41.178449999999998</v>
      </c>
      <c r="AI29" s="252">
        <v>-54.098759999999999</v>
      </c>
      <c r="AJ29" s="252">
        <v>-94.386657514799992</v>
      </c>
      <c r="AK29" s="252">
        <v>-67.435723010499999</v>
      </c>
      <c r="AL29" s="252">
        <v>-34.798000000000002</v>
      </c>
      <c r="AM29" s="252">
        <v>-42.109000000000002</v>
      </c>
      <c r="AN29" s="211"/>
      <c r="AO29" s="211"/>
      <c r="AP29" s="211"/>
      <c r="AQ29" s="211"/>
      <c r="AR29" s="211"/>
      <c r="AS29" s="211"/>
      <c r="AT29" s="211"/>
      <c r="AU29" s="211"/>
      <c r="AV29" s="211"/>
      <c r="AW29" s="211"/>
      <c r="AX29" s="211"/>
      <c r="AY29" s="211"/>
    </row>
    <row r="30" spans="1:51" ht="15" x14ac:dyDescent="0.25">
      <c r="A30" s="193">
        <f>YampaRiverInflow.TotalOutflow!A30</f>
        <v>43922</v>
      </c>
      <c r="B30" s="165"/>
      <c r="C30" s="165"/>
      <c r="D30" s="165">
        <v>18.495000000000001</v>
      </c>
      <c r="E30" s="235">
        <v>-94.260999999999996</v>
      </c>
      <c r="F30" s="235">
        <v>-33.209000000000003</v>
      </c>
      <c r="G30" s="235">
        <v>-50.463000000000001</v>
      </c>
      <c r="H30" s="235">
        <v>-39.68</v>
      </c>
      <c r="I30" s="235">
        <v>-1.92</v>
      </c>
      <c r="J30" s="235">
        <v>-7.2060000000000004</v>
      </c>
      <c r="K30" s="235">
        <v>-49.616999999999997</v>
      </c>
      <c r="L30" s="235">
        <v>-43.034999999999997</v>
      </c>
      <c r="M30" s="235">
        <v>-59.116</v>
      </c>
      <c r="N30" s="235">
        <v>-58.07</v>
      </c>
      <c r="O30" s="235">
        <v>-46.223999999999997</v>
      </c>
      <c r="P30" s="235">
        <v>-45.231000000000002</v>
      </c>
      <c r="Q30" s="235">
        <v>-21.337</v>
      </c>
      <c r="R30" s="235">
        <v>-46.392000000000003</v>
      </c>
      <c r="S30" s="235">
        <v>-46.932000000000002</v>
      </c>
      <c r="T30" s="235">
        <v>-10.394</v>
      </c>
      <c r="U30" s="235">
        <v>-22.183</v>
      </c>
      <c r="V30" s="235">
        <v>-50.360999999999997</v>
      </c>
      <c r="W30" s="235">
        <v>-34.244</v>
      </c>
      <c r="X30" s="235">
        <v>-28.298999999999999</v>
      </c>
      <c r="Y30" s="235">
        <v>-23.056999999999999</v>
      </c>
      <c r="Z30" s="235">
        <v>-23.652999999999999</v>
      </c>
      <c r="AA30" s="235">
        <v>-18.731000000000002</v>
      </c>
      <c r="AB30" s="235">
        <v>-34.493000000000002</v>
      </c>
      <c r="AC30" s="235">
        <v>-34.719000000000001</v>
      </c>
      <c r="AD30" s="235">
        <v>-39.353999999999999</v>
      </c>
      <c r="AE30" s="235">
        <v>-36.816000000000003</v>
      </c>
      <c r="AF30" s="235">
        <v>-31.096540000000001</v>
      </c>
      <c r="AG30" s="235">
        <v>-26.820700000000002</v>
      </c>
      <c r="AH30" s="235">
        <v>-39.596559999999997</v>
      </c>
      <c r="AI30" s="252">
        <v>-38.490559999999995</v>
      </c>
      <c r="AJ30" s="252">
        <v>-7.4329692029799999</v>
      </c>
      <c r="AK30" s="252">
        <v>-6.8714972382399999</v>
      </c>
      <c r="AL30" s="252">
        <v>-9.35</v>
      </c>
      <c r="AM30" s="252">
        <v>-26.696999999999999</v>
      </c>
      <c r="AN30" s="211"/>
      <c r="AO30" s="211"/>
      <c r="AP30" s="211"/>
      <c r="AQ30" s="211"/>
      <c r="AR30" s="211"/>
      <c r="AS30" s="211"/>
      <c r="AT30" s="211"/>
      <c r="AU30" s="211"/>
      <c r="AV30" s="211"/>
      <c r="AW30" s="211"/>
      <c r="AX30" s="211"/>
      <c r="AY30" s="211"/>
    </row>
    <row r="31" spans="1:51" ht="15" x14ac:dyDescent="0.25">
      <c r="A31" s="193">
        <f>YampaRiverInflow.TotalOutflow!A31</f>
        <v>43952</v>
      </c>
      <c r="B31" s="165"/>
      <c r="C31" s="165"/>
      <c r="D31" s="165">
        <v>15.449</v>
      </c>
      <c r="E31" s="235">
        <v>-52.53</v>
      </c>
      <c r="F31" s="235">
        <v>-80.343999999999994</v>
      </c>
      <c r="G31" s="235">
        <v>-118.304</v>
      </c>
      <c r="H31" s="235">
        <v>-138.191</v>
      </c>
      <c r="I31" s="235">
        <v>-16.033000000000001</v>
      </c>
      <c r="J31" s="235">
        <v>-40.975999999999999</v>
      </c>
      <c r="K31" s="235">
        <v>-17.803999999999998</v>
      </c>
      <c r="L31" s="235">
        <v>-31.501999999999999</v>
      </c>
      <c r="M31" s="235">
        <v>-19.012</v>
      </c>
      <c r="N31" s="235">
        <v>-19.099</v>
      </c>
      <c r="O31" s="235">
        <v>-31.253</v>
      </c>
      <c r="P31" s="235">
        <v>-147.96199999999999</v>
      </c>
      <c r="Q31" s="235">
        <v>-29.908999999999999</v>
      </c>
      <c r="R31" s="235">
        <v>-28.129000000000001</v>
      </c>
      <c r="S31" s="235">
        <v>-49.914999999999999</v>
      </c>
      <c r="T31" s="235">
        <v>-34.603000000000002</v>
      </c>
      <c r="U31" s="235">
        <v>-27.748999999999999</v>
      </c>
      <c r="V31" s="235">
        <v>-15.643000000000001</v>
      </c>
      <c r="W31" s="235">
        <v>-26.481000000000002</v>
      </c>
      <c r="X31" s="235">
        <v>-13.461</v>
      </c>
      <c r="Y31" s="235">
        <v>-3.1219999999999999</v>
      </c>
      <c r="Z31" s="235">
        <v>-37.49</v>
      </c>
      <c r="AA31" s="235">
        <v>-28.582000000000001</v>
      </c>
      <c r="AB31" s="235">
        <v>-34.988</v>
      </c>
      <c r="AC31" s="235">
        <v>-27.611000000000001</v>
      </c>
      <c r="AD31" s="235">
        <v>-13.772</v>
      </c>
      <c r="AE31" s="235">
        <v>-19.452999999999999</v>
      </c>
      <c r="AF31" s="235">
        <v>-43.834120000000006</v>
      </c>
      <c r="AG31" s="235">
        <v>-36.949010000000001</v>
      </c>
      <c r="AH31" s="235">
        <v>-18.708639999999999</v>
      </c>
      <c r="AI31" s="252">
        <v>-25.39873</v>
      </c>
      <c r="AJ31" s="252">
        <v>-18.684161391</v>
      </c>
      <c r="AK31" s="252">
        <v>-9.3682712112299988</v>
      </c>
      <c r="AL31" s="252">
        <v>-3.2269999999999999</v>
      </c>
      <c r="AM31" s="252">
        <v>-13.581</v>
      </c>
      <c r="AN31" s="211"/>
      <c r="AO31" s="211"/>
      <c r="AP31" s="211"/>
      <c r="AQ31" s="211"/>
      <c r="AR31" s="211"/>
      <c r="AS31" s="211"/>
      <c r="AT31" s="211"/>
      <c r="AU31" s="211"/>
      <c r="AV31" s="211"/>
      <c r="AW31" s="211"/>
      <c r="AX31" s="211"/>
      <c r="AY31" s="211"/>
    </row>
    <row r="32" spans="1:51" ht="15" x14ac:dyDescent="0.25">
      <c r="A32" s="193">
        <f>YampaRiverInflow.TotalOutflow!A32</f>
        <v>43983</v>
      </c>
      <c r="B32" s="165"/>
      <c r="C32" s="165"/>
      <c r="D32" s="165">
        <v>14.807</v>
      </c>
      <c r="E32" s="235">
        <v>-145.12100000000001</v>
      </c>
      <c r="F32" s="235">
        <v>-71.817999999999998</v>
      </c>
      <c r="G32" s="235">
        <v>-97.96</v>
      </c>
      <c r="H32" s="235">
        <v>8.8849999999999998</v>
      </c>
      <c r="I32" s="235">
        <v>-38.042999999999999</v>
      </c>
      <c r="J32" s="235">
        <v>-46.71</v>
      </c>
      <c r="K32" s="235">
        <v>-50.164000000000001</v>
      </c>
      <c r="L32" s="235">
        <v>-42.655000000000001</v>
      </c>
      <c r="M32" s="235">
        <v>-57.844000000000001</v>
      </c>
      <c r="N32" s="235">
        <v>-49.320999999999998</v>
      </c>
      <c r="O32" s="235">
        <v>-51.93</v>
      </c>
      <c r="P32" s="235">
        <v>-183.62299999999999</v>
      </c>
      <c r="Q32" s="235">
        <v>-63.558</v>
      </c>
      <c r="R32" s="235">
        <v>-43.442999999999998</v>
      </c>
      <c r="S32" s="235">
        <v>-78.712000000000003</v>
      </c>
      <c r="T32" s="235">
        <v>-44.427999999999997</v>
      </c>
      <c r="U32" s="235">
        <v>-46.622999999999998</v>
      </c>
      <c r="V32" s="235">
        <v>-26.48</v>
      </c>
      <c r="W32" s="235">
        <v>-49.249000000000002</v>
      </c>
      <c r="X32" s="235">
        <v>-37.82</v>
      </c>
      <c r="Y32" s="235">
        <v>-37.124000000000002</v>
      </c>
      <c r="Z32" s="235">
        <v>-46.805999999999997</v>
      </c>
      <c r="AA32" s="235">
        <v>-42.271000000000001</v>
      </c>
      <c r="AB32" s="235">
        <v>-36.914999999999999</v>
      </c>
      <c r="AC32" s="235">
        <v>-53.137999999999998</v>
      </c>
      <c r="AD32" s="235">
        <v>-64.947999999999993</v>
      </c>
      <c r="AE32" s="235">
        <v>-25.780999999999999</v>
      </c>
      <c r="AF32" s="235">
        <v>-34.943179999999998</v>
      </c>
      <c r="AG32" s="235">
        <v>-51.29607</v>
      </c>
      <c r="AH32" s="235">
        <v>-57.331830000000004</v>
      </c>
      <c r="AI32" s="252">
        <v>-54.558230000000002</v>
      </c>
      <c r="AJ32" s="252">
        <v>-68.587001490600002</v>
      </c>
      <c r="AK32" s="252">
        <v>-35.762955953400002</v>
      </c>
      <c r="AL32" s="252">
        <v>-63.795000000000002</v>
      </c>
      <c r="AM32" s="252">
        <v>-22.106999999999999</v>
      </c>
      <c r="AN32" s="211"/>
      <c r="AO32" s="211"/>
      <c r="AP32" s="211"/>
      <c r="AQ32" s="211"/>
      <c r="AR32" s="211"/>
      <c r="AS32" s="211"/>
      <c r="AT32" s="211"/>
      <c r="AU32" s="211"/>
      <c r="AV32" s="211"/>
      <c r="AW32" s="211"/>
      <c r="AX32" s="211"/>
      <c r="AY32" s="211"/>
    </row>
    <row r="33" spans="1:51" ht="15" x14ac:dyDescent="0.25">
      <c r="A33" s="193">
        <f>YampaRiverInflow.TotalOutflow!A33</f>
        <v>44013</v>
      </c>
      <c r="B33" s="165"/>
      <c r="C33" s="165"/>
      <c r="D33" s="165">
        <v>26.161000000000001</v>
      </c>
      <c r="E33" s="235">
        <v>-36.479999999999997</v>
      </c>
      <c r="F33" s="235">
        <v>-38.226999999999997</v>
      </c>
      <c r="G33" s="235">
        <v>-78.781000000000006</v>
      </c>
      <c r="H33" s="235">
        <v>-21.681999999999999</v>
      </c>
      <c r="I33" s="235">
        <v>-28.289000000000001</v>
      </c>
      <c r="J33" s="235">
        <v>-64.233999999999995</v>
      </c>
      <c r="K33" s="235">
        <v>-49.396000000000001</v>
      </c>
      <c r="L33" s="235">
        <v>-44.13</v>
      </c>
      <c r="M33" s="235">
        <v>-48.3</v>
      </c>
      <c r="N33" s="235">
        <v>-25.504000000000001</v>
      </c>
      <c r="O33" s="235">
        <v>-48.567</v>
      </c>
      <c r="P33" s="235">
        <v>-182.99199999999999</v>
      </c>
      <c r="Q33" s="235">
        <v>-65.305999999999997</v>
      </c>
      <c r="R33" s="235">
        <v>-37.942</v>
      </c>
      <c r="S33" s="235">
        <v>-73.787000000000006</v>
      </c>
      <c r="T33" s="235">
        <v>-40.765999999999998</v>
      </c>
      <c r="U33" s="235">
        <v>-6.4569999999999999</v>
      </c>
      <c r="V33" s="235">
        <v>-40.478000000000002</v>
      </c>
      <c r="W33" s="235">
        <v>-35.347000000000001</v>
      </c>
      <c r="X33" s="235">
        <v>-30.984000000000002</v>
      </c>
      <c r="Y33" s="235">
        <v>-12.644</v>
      </c>
      <c r="Z33" s="235">
        <v>-15.252000000000001</v>
      </c>
      <c r="AA33" s="235">
        <v>-52.765999999999998</v>
      </c>
      <c r="AB33" s="235">
        <v>-45.936</v>
      </c>
      <c r="AC33" s="235">
        <v>-47.3</v>
      </c>
      <c r="AD33" s="235">
        <v>-39.220999999999997</v>
      </c>
      <c r="AE33" s="235">
        <v>-35.222999999999999</v>
      </c>
      <c r="AF33" s="235">
        <v>-42.72146</v>
      </c>
      <c r="AG33" s="235">
        <v>-48.900089999999999</v>
      </c>
      <c r="AH33" s="235">
        <v>-17.894650000000002</v>
      </c>
      <c r="AI33" s="252">
        <v>-23.696210000000001</v>
      </c>
      <c r="AJ33" s="252">
        <v>-7.1829008864099997</v>
      </c>
      <c r="AK33" s="252">
        <v>-13.3525170981</v>
      </c>
      <c r="AL33" s="252">
        <v>-36.118000000000002</v>
      </c>
      <c r="AM33" s="252">
        <v>-38.566000000000003</v>
      </c>
      <c r="AN33" s="211"/>
      <c r="AO33" s="211"/>
      <c r="AP33" s="211"/>
      <c r="AQ33" s="211"/>
      <c r="AR33" s="211"/>
      <c r="AS33" s="211"/>
      <c r="AT33" s="211"/>
      <c r="AU33" s="211"/>
      <c r="AV33" s="211"/>
      <c r="AW33" s="211"/>
      <c r="AX33" s="211"/>
      <c r="AY33" s="211"/>
    </row>
    <row r="34" spans="1:51" ht="15" x14ac:dyDescent="0.25">
      <c r="A34" s="193">
        <f>YampaRiverInflow.TotalOutflow!A34</f>
        <v>44044</v>
      </c>
      <c r="B34" s="165"/>
      <c r="C34" s="165"/>
      <c r="D34" s="165">
        <v>25.350999999999999</v>
      </c>
      <c r="E34" s="235">
        <v>-16.428999999999998</v>
      </c>
      <c r="F34" s="235">
        <v>-15.093999999999999</v>
      </c>
      <c r="G34" s="235">
        <v>-77.117000000000004</v>
      </c>
      <c r="H34" s="235">
        <v>-51.414000000000001</v>
      </c>
      <c r="I34" s="235">
        <v>-22.39</v>
      </c>
      <c r="J34" s="235">
        <v>-5.8449999999999998</v>
      </c>
      <c r="K34" s="235">
        <v>-16.213000000000001</v>
      </c>
      <c r="L34" s="235">
        <v>-13.936999999999999</v>
      </c>
      <c r="M34" s="235">
        <v>-23.998000000000001</v>
      </c>
      <c r="N34" s="235">
        <v>5.8440000000000003</v>
      </c>
      <c r="O34" s="235">
        <v>-37.121000000000002</v>
      </c>
      <c r="P34" s="235">
        <v>-39.380000000000003</v>
      </c>
      <c r="Q34" s="235">
        <v>-27.815000000000001</v>
      </c>
      <c r="R34" s="235">
        <v>-14.052</v>
      </c>
      <c r="S34" s="235">
        <v>-65.381</v>
      </c>
      <c r="T34" s="235">
        <v>-36.566000000000003</v>
      </c>
      <c r="U34" s="235">
        <v>-19.853999999999999</v>
      </c>
      <c r="V34" s="235">
        <v>-3.7530000000000001</v>
      </c>
      <c r="W34" s="235">
        <v>-2.8780000000000001</v>
      </c>
      <c r="X34" s="235">
        <v>-12.666</v>
      </c>
      <c r="Y34" s="235">
        <v>-13.96</v>
      </c>
      <c r="Z34" s="235">
        <v>-39.997999999999998</v>
      </c>
      <c r="AA34" s="235">
        <v>7.2850000000000001</v>
      </c>
      <c r="AB34" s="235">
        <v>-24.344000000000001</v>
      </c>
      <c r="AC34" s="235">
        <v>-33.448999999999998</v>
      </c>
      <c r="AD34" s="235">
        <v>-19.832000000000001</v>
      </c>
      <c r="AE34" s="235">
        <v>-46.258000000000003</v>
      </c>
      <c r="AF34" s="235">
        <v>-32.945339999999995</v>
      </c>
      <c r="AG34" s="235">
        <v>-39.458289999999998</v>
      </c>
      <c r="AH34" s="235">
        <v>-23.445790000000002</v>
      </c>
      <c r="AI34" s="252">
        <v>-14.44247</v>
      </c>
      <c r="AJ34" s="252">
        <v>-5.3147564458200005</v>
      </c>
      <c r="AK34" s="252">
        <v>-18.306574451100001</v>
      </c>
      <c r="AL34" s="252">
        <v>-15.141999999999999</v>
      </c>
      <c r="AM34" s="252">
        <v>5.0810000000000004</v>
      </c>
      <c r="AN34" s="211"/>
      <c r="AO34" s="211"/>
      <c r="AP34" s="211"/>
      <c r="AQ34" s="211"/>
      <c r="AR34" s="211"/>
      <c r="AS34" s="211"/>
      <c r="AT34" s="211"/>
      <c r="AU34" s="211"/>
      <c r="AV34" s="211"/>
      <c r="AW34" s="211"/>
      <c r="AX34" s="211"/>
      <c r="AY34" s="211"/>
    </row>
    <row r="35" spans="1:51" ht="15" x14ac:dyDescent="0.25">
      <c r="A35" s="193">
        <f>YampaRiverInflow.TotalOutflow!A35</f>
        <v>44075</v>
      </c>
      <c r="B35" s="165"/>
      <c r="C35" s="165"/>
      <c r="D35" s="165">
        <v>20.093</v>
      </c>
      <c r="E35" s="235">
        <v>-45.348999999999997</v>
      </c>
      <c r="F35" s="235">
        <v>-49.987000000000002</v>
      </c>
      <c r="G35" s="235">
        <v>8.8550000000000004</v>
      </c>
      <c r="H35" s="235">
        <v>-45.326999999999998</v>
      </c>
      <c r="I35" s="235">
        <v>-12.705</v>
      </c>
      <c r="J35" s="235">
        <v>-21.931000000000001</v>
      </c>
      <c r="K35" s="235">
        <v>-11.678000000000001</v>
      </c>
      <c r="L35" s="235">
        <v>-16.454999999999998</v>
      </c>
      <c r="M35" s="235">
        <v>-15.521000000000001</v>
      </c>
      <c r="N35" s="235">
        <v>-12.746</v>
      </c>
      <c r="O35" s="235">
        <v>-31.334</v>
      </c>
      <c r="P35" s="235">
        <v>-19.856000000000002</v>
      </c>
      <c r="Q35" s="235">
        <v>-41.415999999999997</v>
      </c>
      <c r="R35" s="235">
        <v>-22.555</v>
      </c>
      <c r="S35" s="235">
        <v>0.85399999999999998</v>
      </c>
      <c r="T35" s="235">
        <v>-61.966000000000001</v>
      </c>
      <c r="U35" s="235">
        <v>-54.048999999999999</v>
      </c>
      <c r="V35" s="235">
        <v>-27.712</v>
      </c>
      <c r="W35" s="235">
        <v>-18.021999999999998</v>
      </c>
      <c r="X35" s="235">
        <v>-8.8450000000000006</v>
      </c>
      <c r="Y35" s="235">
        <v>-17.966000000000001</v>
      </c>
      <c r="Z35" s="235">
        <v>-5.1360000000000001</v>
      </c>
      <c r="AA35" s="235">
        <v>-10.974</v>
      </c>
      <c r="AB35" s="235">
        <v>-32.47</v>
      </c>
      <c r="AC35" s="235">
        <v>-35.090000000000003</v>
      </c>
      <c r="AD35" s="235">
        <v>-20.788</v>
      </c>
      <c r="AE35" s="235">
        <v>-50.804000000000002</v>
      </c>
      <c r="AF35" s="235">
        <v>-26.487169999999999</v>
      </c>
      <c r="AG35" s="235">
        <v>-30.253869999999999</v>
      </c>
      <c r="AH35" s="235">
        <v>-43.057809999999996</v>
      </c>
      <c r="AI35" s="252">
        <v>-36.350120000000004</v>
      </c>
      <c r="AJ35" s="252">
        <v>-18.8728240509</v>
      </c>
      <c r="AK35" s="252">
        <v>-15.710973601100001</v>
      </c>
      <c r="AL35" s="252">
        <v>14.304</v>
      </c>
      <c r="AM35" s="252">
        <v>-4.5</v>
      </c>
      <c r="AN35" s="211"/>
      <c r="AO35" s="211"/>
      <c r="AP35" s="211"/>
      <c r="AQ35" s="211"/>
      <c r="AR35" s="211"/>
      <c r="AS35" s="211"/>
      <c r="AT35" s="211"/>
      <c r="AU35" s="211"/>
      <c r="AV35" s="211"/>
      <c r="AW35" s="211"/>
      <c r="AX35" s="211"/>
      <c r="AY35" s="211"/>
    </row>
    <row r="36" spans="1:51" ht="15" x14ac:dyDescent="0.25">
      <c r="A36" s="193">
        <f>YampaRiverInflow.TotalOutflow!A36</f>
        <v>44105</v>
      </c>
      <c r="B36" s="165"/>
      <c r="C36" s="165"/>
      <c r="D36" s="165">
        <v>-11.12</v>
      </c>
      <c r="E36" s="235">
        <v>4.673</v>
      </c>
      <c r="F36" s="235">
        <v>-43.091999999999999</v>
      </c>
      <c r="G36" s="235">
        <v>28.411000000000001</v>
      </c>
      <c r="H36" s="235">
        <v>15.292999999999999</v>
      </c>
      <c r="I36" s="235">
        <v>7.4790000000000001</v>
      </c>
      <c r="J36" s="235">
        <v>-7.4880000000000004</v>
      </c>
      <c r="K36" s="235">
        <v>-21.609000000000002</v>
      </c>
      <c r="L36" s="235">
        <v>-2.9830000000000001</v>
      </c>
      <c r="M36" s="235">
        <v>3.17</v>
      </c>
      <c r="N36" s="235">
        <v>-15.058</v>
      </c>
      <c r="O36" s="235">
        <v>-8.1869999999999994</v>
      </c>
      <c r="P36" s="235">
        <v>-13.262</v>
      </c>
      <c r="Q36" s="235">
        <v>8.3439999999999994</v>
      </c>
      <c r="R36" s="235">
        <v>1.6279999999999999</v>
      </c>
      <c r="S36" s="235">
        <v>-1.526</v>
      </c>
      <c r="T36" s="235">
        <v>0.55800000000000005</v>
      </c>
      <c r="U36" s="235">
        <v>-0.40699999999999997</v>
      </c>
      <c r="V36" s="235">
        <v>-3.3740000000000001</v>
      </c>
      <c r="W36" s="235">
        <v>10.401</v>
      </c>
      <c r="X36" s="235">
        <v>3.125</v>
      </c>
      <c r="Y36" s="235">
        <v>0.16600000000000001</v>
      </c>
      <c r="Z36" s="235">
        <v>26.085000000000001</v>
      </c>
      <c r="AA36" s="235">
        <v>-4.4400000000000004</v>
      </c>
      <c r="AB36" s="235">
        <v>7.4</v>
      </c>
      <c r="AC36" s="235">
        <v>-11.666</v>
      </c>
      <c r="AD36" s="235">
        <v>-2.7410000000000001</v>
      </c>
      <c r="AE36" s="235">
        <v>-4.4329999999999998</v>
      </c>
      <c r="AF36" s="235">
        <v>-10.08483</v>
      </c>
      <c r="AG36" s="235">
        <v>-27.032550000000001</v>
      </c>
      <c r="AH36" s="235">
        <v>-5.7554099999999995</v>
      </c>
      <c r="AI36" s="252">
        <v>-10.2515</v>
      </c>
      <c r="AJ36" s="252">
        <v>-12.6998988852</v>
      </c>
      <c r="AK36" s="252">
        <v>-2.6646828313099999</v>
      </c>
      <c r="AL36" s="252">
        <v>25.649000000000001</v>
      </c>
      <c r="AM36" s="252">
        <v>0.77100000000000002</v>
      </c>
      <c r="AN36" s="211"/>
      <c r="AO36" s="211"/>
      <c r="AP36" s="211"/>
      <c r="AQ36" s="211"/>
      <c r="AR36" s="211"/>
      <c r="AS36" s="211"/>
      <c r="AT36" s="211"/>
      <c r="AU36" s="211"/>
      <c r="AV36" s="211"/>
      <c r="AW36" s="211"/>
      <c r="AX36" s="211"/>
      <c r="AY36" s="211"/>
    </row>
    <row r="37" spans="1:51" ht="15" x14ac:dyDescent="0.25">
      <c r="A37" s="193">
        <f>YampaRiverInflow.TotalOutflow!A37</f>
        <v>44136</v>
      </c>
      <c r="B37" s="165"/>
      <c r="C37" s="165"/>
      <c r="D37" s="165">
        <v>0.28000000000000003</v>
      </c>
      <c r="E37" s="235">
        <v>-56.331000000000003</v>
      </c>
      <c r="F37" s="235">
        <v>-30.108000000000001</v>
      </c>
      <c r="G37" s="235">
        <v>-24.338000000000001</v>
      </c>
      <c r="H37" s="235">
        <v>-14.114000000000001</v>
      </c>
      <c r="I37" s="235">
        <v>1.411</v>
      </c>
      <c r="J37" s="235">
        <v>5.4320000000000004</v>
      </c>
      <c r="K37" s="235">
        <v>11.315</v>
      </c>
      <c r="L37" s="235">
        <v>8.8170000000000002</v>
      </c>
      <c r="M37" s="235">
        <v>8.6760000000000002</v>
      </c>
      <c r="N37" s="235">
        <v>-7.5490000000000004</v>
      </c>
      <c r="O37" s="235">
        <v>1.3320000000000001</v>
      </c>
      <c r="P37" s="235">
        <v>8.9619999999999997</v>
      </c>
      <c r="Q37" s="235">
        <v>4.5019999999999998</v>
      </c>
      <c r="R37" s="235">
        <v>13.975</v>
      </c>
      <c r="S37" s="235">
        <v>6.8760000000000003</v>
      </c>
      <c r="T37" s="235">
        <v>-37.753999999999998</v>
      </c>
      <c r="U37" s="235">
        <v>12.58</v>
      </c>
      <c r="V37" s="235">
        <v>4.9530000000000003</v>
      </c>
      <c r="W37" s="235">
        <v>14.292</v>
      </c>
      <c r="X37" s="235">
        <v>10.398</v>
      </c>
      <c r="Y37" s="235">
        <v>14.773</v>
      </c>
      <c r="Z37" s="235">
        <v>2.8980000000000001</v>
      </c>
      <c r="AA37" s="235">
        <v>-5.16</v>
      </c>
      <c r="AB37" s="235">
        <v>8.36</v>
      </c>
      <c r="AC37" s="235">
        <v>0.24399999999999999</v>
      </c>
      <c r="AD37" s="235">
        <v>-2.194</v>
      </c>
      <c r="AE37" s="235">
        <v>-8.1240000000000006</v>
      </c>
      <c r="AF37" s="235">
        <v>-20.0396</v>
      </c>
      <c r="AG37" s="235">
        <v>-7.1350500000000006</v>
      </c>
      <c r="AH37" s="235">
        <v>-4.9749300000000005</v>
      </c>
      <c r="AI37" s="252">
        <v>-2.7747700000000002</v>
      </c>
      <c r="AJ37" s="252">
        <v>-5.4642536803299997</v>
      </c>
      <c r="AK37" s="252">
        <v>13.381105650899999</v>
      </c>
      <c r="AL37" s="252">
        <v>5.9569999999999999</v>
      </c>
      <c r="AM37" s="252">
        <v>17.582999999999998</v>
      </c>
      <c r="AN37" s="211"/>
      <c r="AO37" s="211"/>
      <c r="AP37" s="211"/>
      <c r="AQ37" s="211"/>
      <c r="AR37" s="211"/>
      <c r="AS37" s="211"/>
      <c r="AT37" s="211"/>
      <c r="AU37" s="211"/>
      <c r="AV37" s="211"/>
      <c r="AW37" s="211"/>
      <c r="AX37" s="211"/>
      <c r="AY37" s="211"/>
    </row>
    <row r="38" spans="1:51" ht="15" x14ac:dyDescent="0.25">
      <c r="A38" s="193">
        <f>YampaRiverInflow.TotalOutflow!A38</f>
        <v>44166</v>
      </c>
      <c r="B38" s="165"/>
      <c r="C38" s="165"/>
      <c r="D38" s="165">
        <v>12.87</v>
      </c>
      <c r="E38" s="235">
        <v>-93.247</v>
      </c>
      <c r="F38" s="235">
        <v>-29.280999999999999</v>
      </c>
      <c r="G38" s="235">
        <v>-52.756999999999998</v>
      </c>
      <c r="H38" s="235">
        <v>-68.424999999999997</v>
      </c>
      <c r="I38" s="235">
        <v>-26.193000000000001</v>
      </c>
      <c r="J38" s="235">
        <v>-1.996</v>
      </c>
      <c r="K38" s="235">
        <v>1.087</v>
      </c>
      <c r="L38" s="235">
        <v>7.093</v>
      </c>
      <c r="M38" s="235">
        <v>18.335000000000001</v>
      </c>
      <c r="N38" s="235">
        <v>4.6580000000000004</v>
      </c>
      <c r="O38" s="235">
        <v>11.409000000000001</v>
      </c>
      <c r="P38" s="235">
        <v>18.884</v>
      </c>
      <c r="Q38" s="235">
        <v>6.4809999999999999</v>
      </c>
      <c r="R38" s="235">
        <v>-1.6890000000000001</v>
      </c>
      <c r="S38" s="235">
        <v>-26.622</v>
      </c>
      <c r="T38" s="235">
        <v>-69.311999999999998</v>
      </c>
      <c r="U38" s="235">
        <v>30.471</v>
      </c>
      <c r="V38" s="235">
        <v>12.734</v>
      </c>
      <c r="W38" s="235">
        <v>16.88</v>
      </c>
      <c r="X38" s="235">
        <v>5.86</v>
      </c>
      <c r="Y38" s="235">
        <v>7.444</v>
      </c>
      <c r="Z38" s="235">
        <v>33.223999999999997</v>
      </c>
      <c r="AA38" s="235">
        <v>12.48</v>
      </c>
      <c r="AB38" s="235">
        <v>17.550999999999998</v>
      </c>
      <c r="AC38" s="235">
        <v>6.2709999999999999</v>
      </c>
      <c r="AD38" s="235">
        <v>38.814999999999998</v>
      </c>
      <c r="AE38" s="235">
        <v>9.5690000000000008</v>
      </c>
      <c r="AF38" s="235">
        <v>34.180550000000004</v>
      </c>
      <c r="AG38" s="235">
        <v>4.3811200000000001</v>
      </c>
      <c r="AH38" s="235">
        <v>12.84577</v>
      </c>
      <c r="AI38" s="252">
        <v>-9.6169899999999995</v>
      </c>
      <c r="AJ38" s="252">
        <v>8.3672790060800004</v>
      </c>
      <c r="AK38" s="252">
        <v>22.5435745029</v>
      </c>
      <c r="AL38" s="252">
        <v>-13.081</v>
      </c>
      <c r="AM38" s="252">
        <v>-31.75</v>
      </c>
      <c r="AN38" s="211"/>
      <c r="AO38" s="211"/>
      <c r="AP38" s="211"/>
      <c r="AQ38" s="211"/>
      <c r="AR38" s="211"/>
      <c r="AS38" s="211"/>
      <c r="AT38" s="211"/>
      <c r="AU38" s="211"/>
      <c r="AV38" s="211"/>
      <c r="AW38" s="211"/>
      <c r="AX38" s="211"/>
      <c r="AY38" s="211"/>
    </row>
    <row r="39" spans="1:51" ht="15" x14ac:dyDescent="0.25">
      <c r="A39" s="193">
        <f>YampaRiverInflow.TotalOutflow!A39</f>
        <v>44197</v>
      </c>
      <c r="B39" s="165"/>
      <c r="C39" s="165"/>
      <c r="D39" s="165">
        <v>16.988</v>
      </c>
      <c r="E39" s="235">
        <v>-132.33799999999999</v>
      </c>
      <c r="F39" s="235">
        <v>-58.228000000000002</v>
      </c>
      <c r="G39" s="235">
        <v>-60.307000000000002</v>
      </c>
      <c r="H39" s="235">
        <v>-43.218000000000004</v>
      </c>
      <c r="I39" s="235">
        <v>0.96399999999999997</v>
      </c>
      <c r="J39" s="235">
        <v>-22.263000000000002</v>
      </c>
      <c r="K39" s="235">
        <v>4.6050000000000004</v>
      </c>
      <c r="L39" s="235">
        <v>-1.4319999999999999</v>
      </c>
      <c r="M39" s="235">
        <v>-16.689</v>
      </c>
      <c r="N39" s="235">
        <v>33.015000000000001</v>
      </c>
      <c r="O39" s="235">
        <v>-30.713000000000001</v>
      </c>
      <c r="P39" s="235">
        <v>-2.2970000000000002</v>
      </c>
      <c r="Q39" s="235">
        <v>-5.6280000000000001</v>
      </c>
      <c r="R39" s="235">
        <v>-64.680999999999997</v>
      </c>
      <c r="S39" s="235">
        <v>-113.199</v>
      </c>
      <c r="T39" s="235">
        <v>36.241999999999997</v>
      </c>
      <c r="U39" s="235">
        <v>-10.677</v>
      </c>
      <c r="V39" s="235">
        <v>8.1579999999999995</v>
      </c>
      <c r="W39" s="235">
        <v>1.393</v>
      </c>
      <c r="X39" s="235">
        <v>10.17</v>
      </c>
      <c r="Y39" s="235">
        <v>3.6539999999999999</v>
      </c>
      <c r="Z39" s="235">
        <v>8.1709999999999994</v>
      </c>
      <c r="AA39" s="235">
        <v>-29.212</v>
      </c>
      <c r="AB39" s="235">
        <v>-12.486000000000001</v>
      </c>
      <c r="AC39" s="235">
        <v>-4.2009999999999996</v>
      </c>
      <c r="AD39" s="235">
        <v>-21.986999999999998</v>
      </c>
      <c r="AE39" s="235">
        <v>21.381310000000003</v>
      </c>
      <c r="AF39" s="235">
        <v>-39.100470000000001</v>
      </c>
      <c r="AG39" s="235">
        <v>-31.08878</v>
      </c>
      <c r="AH39" s="235">
        <v>7.3067399999999996</v>
      </c>
      <c r="AI39" s="252">
        <v>-13.3189509084</v>
      </c>
      <c r="AJ39" s="252">
        <v>-6.1162163466399999</v>
      </c>
      <c r="AK39" s="252">
        <v>40.491999999999997</v>
      </c>
      <c r="AL39" s="252">
        <v>-4.7590000000000003</v>
      </c>
      <c r="AM39" s="252">
        <v>-120.42</v>
      </c>
      <c r="AN39" s="211"/>
      <c r="AO39" s="211"/>
      <c r="AP39" s="211"/>
      <c r="AQ39" s="211"/>
      <c r="AR39" s="211"/>
      <c r="AS39" s="211"/>
      <c r="AT39" s="211"/>
      <c r="AU39" s="211"/>
      <c r="AV39" s="211"/>
      <c r="AW39" s="211"/>
      <c r="AX39" s="211"/>
      <c r="AY39" s="211"/>
    </row>
    <row r="40" spans="1:51" ht="15" x14ac:dyDescent="0.25">
      <c r="A40" s="193">
        <f>YampaRiverInflow.TotalOutflow!A40</f>
        <v>44228</v>
      </c>
      <c r="B40" s="165"/>
      <c r="C40" s="165"/>
      <c r="D40" s="165">
        <v>10.452</v>
      </c>
      <c r="E40" s="235">
        <v>-7.18</v>
      </c>
      <c r="F40" s="235">
        <v>-64.896000000000001</v>
      </c>
      <c r="G40" s="235">
        <v>-23.876000000000001</v>
      </c>
      <c r="H40" s="235">
        <v>15.349</v>
      </c>
      <c r="I40" s="235">
        <v>-20.808</v>
      </c>
      <c r="J40" s="235">
        <v>-41.154000000000003</v>
      </c>
      <c r="K40" s="235">
        <v>-33.997</v>
      </c>
      <c r="L40" s="235">
        <v>-13.894</v>
      </c>
      <c r="M40" s="235">
        <v>-22.573</v>
      </c>
      <c r="N40" s="235">
        <v>-17.102</v>
      </c>
      <c r="O40" s="235">
        <v>-38.902000000000001</v>
      </c>
      <c r="P40" s="235">
        <v>-63.575000000000003</v>
      </c>
      <c r="Q40" s="235">
        <v>-26.556999999999999</v>
      </c>
      <c r="R40" s="235">
        <v>-43.094999999999999</v>
      </c>
      <c r="S40" s="235">
        <v>-46.804000000000002</v>
      </c>
      <c r="T40" s="235">
        <v>-20.875</v>
      </c>
      <c r="U40" s="235">
        <v>-24.366</v>
      </c>
      <c r="V40" s="235">
        <v>1.1859999999999999</v>
      </c>
      <c r="W40" s="235">
        <v>-25.843</v>
      </c>
      <c r="X40" s="235">
        <v>-4.476</v>
      </c>
      <c r="Y40" s="235">
        <v>-2.3679999999999999</v>
      </c>
      <c r="Z40" s="235">
        <v>5.9080000000000004</v>
      </c>
      <c r="AA40" s="235">
        <v>-17.978000000000002</v>
      </c>
      <c r="AB40" s="235">
        <v>-35.601999999999997</v>
      </c>
      <c r="AC40" s="235">
        <v>-45.103999999999999</v>
      </c>
      <c r="AD40" s="235">
        <v>-5.1180000000000003</v>
      </c>
      <c r="AE40" s="235">
        <v>-37.282989999999998</v>
      </c>
      <c r="AF40" s="235">
        <v>-15.646379999999999</v>
      </c>
      <c r="AG40" s="235">
        <v>-40.071829999999999</v>
      </c>
      <c r="AH40" s="235">
        <v>-32.633000000000003</v>
      </c>
      <c r="AI40" s="252">
        <v>-26.703267437200001</v>
      </c>
      <c r="AJ40" s="252">
        <v>-28.524806553999998</v>
      </c>
      <c r="AK40" s="252">
        <v>-31.532</v>
      </c>
      <c r="AL40" s="252">
        <v>-59.207000000000001</v>
      </c>
      <c r="AM40" s="252">
        <v>75.613</v>
      </c>
      <c r="AN40" s="211"/>
      <c r="AO40" s="211"/>
      <c r="AP40" s="211"/>
      <c r="AQ40" s="211"/>
      <c r="AR40" s="211"/>
      <c r="AS40" s="211"/>
      <c r="AT40" s="211"/>
      <c r="AU40" s="211"/>
      <c r="AV40" s="211"/>
      <c r="AW40" s="211"/>
      <c r="AX40" s="211"/>
      <c r="AY40" s="211"/>
    </row>
    <row r="41" spans="1:51" ht="15" x14ac:dyDescent="0.25">
      <c r="A41" s="193">
        <f>YampaRiverInflow.TotalOutflow!A41</f>
        <v>44256</v>
      </c>
      <c r="B41" s="165"/>
      <c r="C41" s="165"/>
      <c r="D41" s="165">
        <v>6.6859999999999999</v>
      </c>
      <c r="E41" s="235">
        <v>-25.779</v>
      </c>
      <c r="F41" s="235">
        <v>-20.971</v>
      </c>
      <c r="G41" s="235">
        <v>-80.751000000000005</v>
      </c>
      <c r="H41" s="235">
        <v>22.236000000000001</v>
      </c>
      <c r="I41" s="235">
        <v>-24.802</v>
      </c>
      <c r="J41" s="235">
        <v>-17.36</v>
      </c>
      <c r="K41" s="235">
        <v>-33.058</v>
      </c>
      <c r="L41" s="235">
        <v>-34.947000000000003</v>
      </c>
      <c r="M41" s="235">
        <v>-9.4450000000000003</v>
      </c>
      <c r="N41" s="235">
        <v>-51.122999999999998</v>
      </c>
      <c r="O41" s="235">
        <v>-40.192999999999998</v>
      </c>
      <c r="P41" s="235">
        <v>-34.902000000000001</v>
      </c>
      <c r="Q41" s="235">
        <v>-96.096000000000004</v>
      </c>
      <c r="R41" s="235">
        <v>-38.881</v>
      </c>
      <c r="S41" s="235">
        <v>-9.1829999999999998</v>
      </c>
      <c r="T41" s="235">
        <v>-13.153</v>
      </c>
      <c r="U41" s="235">
        <v>-27.914000000000001</v>
      </c>
      <c r="V41" s="235">
        <v>-37.945</v>
      </c>
      <c r="W41" s="235">
        <v>-37.232999999999997</v>
      </c>
      <c r="X41" s="235">
        <v>-84.150999999999996</v>
      </c>
      <c r="Y41" s="235">
        <v>-52.823</v>
      </c>
      <c r="Z41" s="235">
        <v>-62.375</v>
      </c>
      <c r="AA41" s="235">
        <v>-22.702999999999999</v>
      </c>
      <c r="AB41" s="235">
        <v>-24.411000000000001</v>
      </c>
      <c r="AC41" s="235">
        <v>-35.779000000000003</v>
      </c>
      <c r="AD41" s="235">
        <v>-52.19</v>
      </c>
      <c r="AE41" s="235">
        <v>-44.594099999999997</v>
      </c>
      <c r="AF41" s="235">
        <v>-46.276849999999996</v>
      </c>
      <c r="AG41" s="235">
        <v>-41.178449999999998</v>
      </c>
      <c r="AH41" s="235">
        <v>-54.098759999999999</v>
      </c>
      <c r="AI41" s="252">
        <v>-94.386657514799992</v>
      </c>
      <c r="AJ41" s="252">
        <v>-67.435723010499999</v>
      </c>
      <c r="AK41" s="252">
        <v>-34.798000000000002</v>
      </c>
      <c r="AL41" s="252">
        <v>-42.109000000000002</v>
      </c>
      <c r="AM41" s="252">
        <v>-24.684999999999999</v>
      </c>
      <c r="AN41" s="211"/>
      <c r="AO41" s="211"/>
      <c r="AP41" s="211"/>
      <c r="AQ41" s="211"/>
      <c r="AR41" s="211"/>
      <c r="AS41" s="211"/>
      <c r="AT41" s="211"/>
      <c r="AU41" s="211"/>
      <c r="AV41" s="211"/>
      <c r="AW41" s="211"/>
      <c r="AX41" s="211"/>
      <c r="AY41" s="211"/>
    </row>
    <row r="42" spans="1:51" ht="15" x14ac:dyDescent="0.25">
      <c r="A42" s="193">
        <f>YampaRiverInflow.TotalOutflow!A42</f>
        <v>44287</v>
      </c>
      <c r="B42" s="165"/>
      <c r="C42" s="165"/>
      <c r="D42" s="165">
        <v>18.495000000000001</v>
      </c>
      <c r="E42" s="235">
        <v>-33.209000000000003</v>
      </c>
      <c r="F42" s="235">
        <v>-50.463000000000001</v>
      </c>
      <c r="G42" s="235">
        <v>-39.68</v>
      </c>
      <c r="H42" s="235">
        <v>-1.92</v>
      </c>
      <c r="I42" s="235">
        <v>-7.2060000000000004</v>
      </c>
      <c r="J42" s="235">
        <v>-49.616999999999997</v>
      </c>
      <c r="K42" s="235">
        <v>-43.034999999999997</v>
      </c>
      <c r="L42" s="235">
        <v>-59.116</v>
      </c>
      <c r="M42" s="235">
        <v>-58.07</v>
      </c>
      <c r="N42" s="235">
        <v>-46.223999999999997</v>
      </c>
      <c r="O42" s="235">
        <v>-45.231000000000002</v>
      </c>
      <c r="P42" s="235">
        <v>-21.337</v>
      </c>
      <c r="Q42" s="235">
        <v>-46.392000000000003</v>
      </c>
      <c r="R42" s="235">
        <v>-46.932000000000002</v>
      </c>
      <c r="S42" s="235">
        <v>-10.394</v>
      </c>
      <c r="T42" s="235">
        <v>-22.183</v>
      </c>
      <c r="U42" s="235">
        <v>-50.360999999999997</v>
      </c>
      <c r="V42" s="235">
        <v>-34.244</v>
      </c>
      <c r="W42" s="235">
        <v>-28.298999999999999</v>
      </c>
      <c r="X42" s="235">
        <v>-23.056999999999999</v>
      </c>
      <c r="Y42" s="235">
        <v>-23.652999999999999</v>
      </c>
      <c r="Z42" s="235">
        <v>-18.731000000000002</v>
      </c>
      <c r="AA42" s="235">
        <v>-34.493000000000002</v>
      </c>
      <c r="AB42" s="235">
        <v>-34.719000000000001</v>
      </c>
      <c r="AC42" s="235">
        <v>-39.353999999999999</v>
      </c>
      <c r="AD42" s="235">
        <v>-36.816000000000003</v>
      </c>
      <c r="AE42" s="235">
        <v>-31.096540000000001</v>
      </c>
      <c r="AF42" s="235">
        <v>-26.820700000000002</v>
      </c>
      <c r="AG42" s="235">
        <v>-39.596559999999997</v>
      </c>
      <c r="AH42" s="235">
        <v>-38.490559999999995</v>
      </c>
      <c r="AI42" s="252">
        <v>-7.4329692029799999</v>
      </c>
      <c r="AJ42" s="252">
        <v>-6.8714972382399999</v>
      </c>
      <c r="AK42" s="252">
        <v>-9.35</v>
      </c>
      <c r="AL42" s="252">
        <v>-26.696999999999999</v>
      </c>
      <c r="AM42" s="252">
        <v>-94.260999999999996</v>
      </c>
      <c r="AN42" s="211"/>
      <c r="AO42" s="211"/>
      <c r="AP42" s="211"/>
      <c r="AQ42" s="211"/>
      <c r="AR42" s="211"/>
      <c r="AS42" s="211"/>
      <c r="AT42" s="211"/>
      <c r="AU42" s="211"/>
      <c r="AV42" s="211"/>
      <c r="AW42" s="211"/>
      <c r="AX42" s="211"/>
      <c r="AY42" s="211"/>
    </row>
    <row r="43" spans="1:51" ht="15" x14ac:dyDescent="0.25">
      <c r="A43" s="193">
        <f>YampaRiverInflow.TotalOutflow!A43</f>
        <v>44317</v>
      </c>
      <c r="B43" s="165"/>
      <c r="C43" s="165"/>
      <c r="D43" s="165">
        <v>15.449</v>
      </c>
      <c r="E43" s="235">
        <v>-80.343999999999994</v>
      </c>
      <c r="F43" s="235">
        <v>-118.304</v>
      </c>
      <c r="G43" s="235">
        <v>-138.191</v>
      </c>
      <c r="H43" s="235">
        <v>-16.033000000000001</v>
      </c>
      <c r="I43" s="235">
        <v>-40.975999999999999</v>
      </c>
      <c r="J43" s="235">
        <v>-17.803999999999998</v>
      </c>
      <c r="K43" s="235">
        <v>-31.501999999999999</v>
      </c>
      <c r="L43" s="235">
        <v>-19.012</v>
      </c>
      <c r="M43" s="235">
        <v>-19.099</v>
      </c>
      <c r="N43" s="235">
        <v>-31.253</v>
      </c>
      <c r="O43" s="235">
        <v>-147.96199999999999</v>
      </c>
      <c r="P43" s="235">
        <v>-29.908999999999999</v>
      </c>
      <c r="Q43" s="235">
        <v>-28.129000000000001</v>
      </c>
      <c r="R43" s="235">
        <v>-49.914999999999999</v>
      </c>
      <c r="S43" s="235">
        <v>-34.603000000000002</v>
      </c>
      <c r="T43" s="235">
        <v>-27.748999999999999</v>
      </c>
      <c r="U43" s="235">
        <v>-15.643000000000001</v>
      </c>
      <c r="V43" s="235">
        <v>-26.481000000000002</v>
      </c>
      <c r="W43" s="235">
        <v>-13.461</v>
      </c>
      <c r="X43" s="235">
        <v>-3.1219999999999999</v>
      </c>
      <c r="Y43" s="235">
        <v>-37.49</v>
      </c>
      <c r="Z43" s="235">
        <v>-28.582000000000001</v>
      </c>
      <c r="AA43" s="235">
        <v>-34.988</v>
      </c>
      <c r="AB43" s="235">
        <v>-27.611000000000001</v>
      </c>
      <c r="AC43" s="235">
        <v>-13.772</v>
      </c>
      <c r="AD43" s="235">
        <v>-19.452999999999999</v>
      </c>
      <c r="AE43" s="235">
        <v>-43.834120000000006</v>
      </c>
      <c r="AF43" s="235">
        <v>-36.949010000000001</v>
      </c>
      <c r="AG43" s="235">
        <v>-18.708639999999999</v>
      </c>
      <c r="AH43" s="235">
        <v>-25.39873</v>
      </c>
      <c r="AI43" s="252">
        <v>-18.684161391</v>
      </c>
      <c r="AJ43" s="252">
        <v>-9.3682712112299988</v>
      </c>
      <c r="AK43" s="252">
        <v>-3.2269999999999999</v>
      </c>
      <c r="AL43" s="252">
        <v>-13.581</v>
      </c>
      <c r="AM43" s="252">
        <v>-52.53</v>
      </c>
      <c r="AN43" s="211"/>
      <c r="AO43" s="211"/>
      <c r="AP43" s="211"/>
      <c r="AQ43" s="211"/>
      <c r="AR43" s="211"/>
      <c r="AS43" s="211"/>
      <c r="AT43" s="211"/>
      <c r="AU43" s="211"/>
      <c r="AV43" s="211"/>
      <c r="AW43" s="211"/>
      <c r="AX43" s="211"/>
      <c r="AY43" s="211"/>
    </row>
    <row r="44" spans="1:51" ht="15" x14ac:dyDescent="0.25">
      <c r="A44" s="193">
        <f>YampaRiverInflow.TotalOutflow!A44</f>
        <v>44348</v>
      </c>
      <c r="B44" s="165"/>
      <c r="C44" s="165"/>
      <c r="D44" s="165">
        <v>14.807</v>
      </c>
      <c r="E44" s="235">
        <v>-71.817999999999998</v>
      </c>
      <c r="F44" s="235">
        <v>-97.96</v>
      </c>
      <c r="G44" s="235">
        <v>8.8849999999999998</v>
      </c>
      <c r="H44" s="235">
        <v>-38.042999999999999</v>
      </c>
      <c r="I44" s="235">
        <v>-46.71</v>
      </c>
      <c r="J44" s="235">
        <v>-50.164000000000001</v>
      </c>
      <c r="K44" s="235">
        <v>-42.655000000000001</v>
      </c>
      <c r="L44" s="235">
        <v>-57.844000000000001</v>
      </c>
      <c r="M44" s="235">
        <v>-49.320999999999998</v>
      </c>
      <c r="N44" s="235">
        <v>-51.93</v>
      </c>
      <c r="O44" s="235">
        <v>-183.62299999999999</v>
      </c>
      <c r="P44" s="235">
        <v>-63.558</v>
      </c>
      <c r="Q44" s="235">
        <v>-43.442999999999998</v>
      </c>
      <c r="R44" s="235">
        <v>-78.712000000000003</v>
      </c>
      <c r="S44" s="235">
        <v>-44.427999999999997</v>
      </c>
      <c r="T44" s="235">
        <v>-46.622999999999998</v>
      </c>
      <c r="U44" s="235">
        <v>-26.48</v>
      </c>
      <c r="V44" s="235">
        <v>-49.249000000000002</v>
      </c>
      <c r="W44" s="235">
        <v>-37.82</v>
      </c>
      <c r="X44" s="235">
        <v>-37.124000000000002</v>
      </c>
      <c r="Y44" s="235">
        <v>-46.805999999999997</v>
      </c>
      <c r="Z44" s="235">
        <v>-42.271000000000001</v>
      </c>
      <c r="AA44" s="235">
        <v>-36.914999999999999</v>
      </c>
      <c r="AB44" s="235">
        <v>-53.137999999999998</v>
      </c>
      <c r="AC44" s="235">
        <v>-64.947999999999993</v>
      </c>
      <c r="AD44" s="235">
        <v>-25.780999999999999</v>
      </c>
      <c r="AE44" s="235">
        <v>-34.943179999999998</v>
      </c>
      <c r="AF44" s="235">
        <v>-51.29607</v>
      </c>
      <c r="AG44" s="235">
        <v>-57.331830000000004</v>
      </c>
      <c r="AH44" s="235">
        <v>-54.558230000000002</v>
      </c>
      <c r="AI44" s="252">
        <v>-68.587001490600002</v>
      </c>
      <c r="AJ44" s="252">
        <v>-35.762955953400002</v>
      </c>
      <c r="AK44" s="252">
        <v>-63.795000000000002</v>
      </c>
      <c r="AL44" s="252">
        <v>-22.106999999999999</v>
      </c>
      <c r="AM44" s="252">
        <v>-145.12100000000001</v>
      </c>
      <c r="AN44" s="211"/>
      <c r="AO44" s="211"/>
      <c r="AP44" s="211"/>
      <c r="AQ44" s="211"/>
      <c r="AR44" s="211"/>
      <c r="AS44" s="211"/>
      <c r="AT44" s="211"/>
      <c r="AU44" s="211"/>
      <c r="AV44" s="211"/>
      <c r="AW44" s="211"/>
      <c r="AX44" s="211"/>
      <c r="AY44" s="211"/>
    </row>
    <row r="45" spans="1:51" ht="15" x14ac:dyDescent="0.25">
      <c r="A45" s="193">
        <f>YampaRiverInflow.TotalOutflow!A45</f>
        <v>44378</v>
      </c>
      <c r="B45" s="165"/>
      <c r="C45" s="165"/>
      <c r="D45" s="165">
        <v>26.161000000000001</v>
      </c>
      <c r="E45" s="235">
        <v>-38.226999999999997</v>
      </c>
      <c r="F45" s="235">
        <v>-78.781000000000006</v>
      </c>
      <c r="G45" s="235">
        <v>-21.681999999999999</v>
      </c>
      <c r="H45" s="235">
        <v>-28.289000000000001</v>
      </c>
      <c r="I45" s="235">
        <v>-64.233999999999995</v>
      </c>
      <c r="J45" s="235">
        <v>-49.396000000000001</v>
      </c>
      <c r="K45" s="235">
        <v>-44.13</v>
      </c>
      <c r="L45" s="235">
        <v>-48.3</v>
      </c>
      <c r="M45" s="235">
        <v>-25.504000000000001</v>
      </c>
      <c r="N45" s="235">
        <v>-48.567</v>
      </c>
      <c r="O45" s="235">
        <v>-182.99199999999999</v>
      </c>
      <c r="P45" s="235">
        <v>-65.305999999999997</v>
      </c>
      <c r="Q45" s="235">
        <v>-37.942</v>
      </c>
      <c r="R45" s="235">
        <v>-73.787000000000006</v>
      </c>
      <c r="S45" s="235">
        <v>-40.765999999999998</v>
      </c>
      <c r="T45" s="235">
        <v>-6.4569999999999999</v>
      </c>
      <c r="U45" s="235">
        <v>-40.478000000000002</v>
      </c>
      <c r="V45" s="235">
        <v>-35.347000000000001</v>
      </c>
      <c r="W45" s="235">
        <v>-30.984000000000002</v>
      </c>
      <c r="X45" s="235">
        <v>-12.644</v>
      </c>
      <c r="Y45" s="235">
        <v>-15.252000000000001</v>
      </c>
      <c r="Z45" s="235">
        <v>-52.765999999999998</v>
      </c>
      <c r="AA45" s="235">
        <v>-45.936</v>
      </c>
      <c r="AB45" s="235">
        <v>-47.3</v>
      </c>
      <c r="AC45" s="235">
        <v>-39.220999999999997</v>
      </c>
      <c r="AD45" s="235">
        <v>-35.222999999999999</v>
      </c>
      <c r="AE45" s="235">
        <v>-42.72146</v>
      </c>
      <c r="AF45" s="235">
        <v>-48.900089999999999</v>
      </c>
      <c r="AG45" s="235">
        <v>-17.894650000000002</v>
      </c>
      <c r="AH45" s="235">
        <v>-23.696210000000001</v>
      </c>
      <c r="AI45" s="252">
        <v>-7.1829008864099997</v>
      </c>
      <c r="AJ45" s="252">
        <v>-13.3525170981</v>
      </c>
      <c r="AK45" s="252">
        <v>-36.118000000000002</v>
      </c>
      <c r="AL45" s="252">
        <v>-38.566000000000003</v>
      </c>
      <c r="AM45" s="252">
        <v>-36.479999999999997</v>
      </c>
      <c r="AN45" s="211"/>
      <c r="AO45" s="211"/>
      <c r="AP45" s="211"/>
      <c r="AQ45" s="211"/>
      <c r="AR45" s="211"/>
      <c r="AS45" s="211"/>
      <c r="AT45" s="211"/>
      <c r="AU45" s="211"/>
      <c r="AV45" s="211"/>
      <c r="AW45" s="211"/>
      <c r="AX45" s="211"/>
      <c r="AY45" s="211"/>
    </row>
    <row r="46" spans="1:51" ht="15" x14ac:dyDescent="0.25">
      <c r="A46" s="193">
        <f>YampaRiverInflow.TotalOutflow!A46</f>
        <v>44409</v>
      </c>
      <c r="B46" s="165"/>
      <c r="C46" s="165"/>
      <c r="D46" s="165">
        <v>25.350999999999999</v>
      </c>
      <c r="E46" s="235">
        <v>-15.093999999999999</v>
      </c>
      <c r="F46" s="235">
        <v>-77.117000000000004</v>
      </c>
      <c r="G46" s="235">
        <v>-51.414000000000001</v>
      </c>
      <c r="H46" s="235">
        <v>-22.39</v>
      </c>
      <c r="I46" s="235">
        <v>-5.8449999999999998</v>
      </c>
      <c r="J46" s="235">
        <v>-16.213000000000001</v>
      </c>
      <c r="K46" s="235">
        <v>-13.936999999999999</v>
      </c>
      <c r="L46" s="235">
        <v>-23.998000000000001</v>
      </c>
      <c r="M46" s="235">
        <v>5.8440000000000003</v>
      </c>
      <c r="N46" s="235">
        <v>-37.121000000000002</v>
      </c>
      <c r="O46" s="235">
        <v>-39.380000000000003</v>
      </c>
      <c r="P46" s="235">
        <v>-27.815000000000001</v>
      </c>
      <c r="Q46" s="235">
        <v>-14.052</v>
      </c>
      <c r="R46" s="235">
        <v>-65.381</v>
      </c>
      <c r="S46" s="235">
        <v>-36.566000000000003</v>
      </c>
      <c r="T46" s="235">
        <v>-19.853999999999999</v>
      </c>
      <c r="U46" s="235">
        <v>-3.7530000000000001</v>
      </c>
      <c r="V46" s="235">
        <v>-2.8780000000000001</v>
      </c>
      <c r="W46" s="235">
        <v>-12.666</v>
      </c>
      <c r="X46" s="235">
        <v>-13.96</v>
      </c>
      <c r="Y46" s="235">
        <v>-39.997999999999998</v>
      </c>
      <c r="Z46" s="235">
        <v>7.2850000000000001</v>
      </c>
      <c r="AA46" s="235">
        <v>-24.344000000000001</v>
      </c>
      <c r="AB46" s="235">
        <v>-33.448999999999998</v>
      </c>
      <c r="AC46" s="235">
        <v>-19.832000000000001</v>
      </c>
      <c r="AD46" s="235">
        <v>-46.258000000000003</v>
      </c>
      <c r="AE46" s="235">
        <v>-32.945339999999995</v>
      </c>
      <c r="AF46" s="235">
        <v>-39.458289999999998</v>
      </c>
      <c r="AG46" s="235">
        <v>-23.445790000000002</v>
      </c>
      <c r="AH46" s="235">
        <v>-14.44247</v>
      </c>
      <c r="AI46" s="252">
        <v>-5.3147564458200005</v>
      </c>
      <c r="AJ46" s="252">
        <v>-18.306574451100001</v>
      </c>
      <c r="AK46" s="252">
        <v>-15.141999999999999</v>
      </c>
      <c r="AL46" s="252">
        <v>5.0810000000000004</v>
      </c>
      <c r="AM46" s="252">
        <v>-16.428999999999998</v>
      </c>
      <c r="AN46" s="211"/>
      <c r="AO46" s="211"/>
      <c r="AP46" s="211"/>
      <c r="AQ46" s="211"/>
      <c r="AR46" s="211"/>
      <c r="AS46" s="211"/>
      <c r="AT46" s="211"/>
      <c r="AU46" s="211"/>
      <c r="AV46" s="211"/>
      <c r="AW46" s="211"/>
      <c r="AX46" s="211"/>
      <c r="AY46" s="211"/>
    </row>
    <row r="47" spans="1:51" ht="15" x14ac:dyDescent="0.25">
      <c r="A47" s="193">
        <f>YampaRiverInflow.TotalOutflow!A47</f>
        <v>44440</v>
      </c>
      <c r="B47" s="165"/>
      <c r="C47" s="165"/>
      <c r="D47" s="165">
        <v>20.093</v>
      </c>
      <c r="E47" s="235">
        <v>-49.987000000000002</v>
      </c>
      <c r="F47" s="235">
        <v>8.8550000000000004</v>
      </c>
      <c r="G47" s="235">
        <v>-45.326999999999998</v>
      </c>
      <c r="H47" s="235">
        <v>-12.705</v>
      </c>
      <c r="I47" s="235">
        <v>-21.931000000000001</v>
      </c>
      <c r="J47" s="235">
        <v>-11.678000000000001</v>
      </c>
      <c r="K47" s="235">
        <v>-16.454999999999998</v>
      </c>
      <c r="L47" s="235">
        <v>-15.521000000000001</v>
      </c>
      <c r="M47" s="235">
        <v>-12.746</v>
      </c>
      <c r="N47" s="235">
        <v>-31.334</v>
      </c>
      <c r="O47" s="235">
        <v>-19.856000000000002</v>
      </c>
      <c r="P47" s="235">
        <v>-41.415999999999997</v>
      </c>
      <c r="Q47" s="235">
        <v>-22.555</v>
      </c>
      <c r="R47" s="235">
        <v>0.85399999999999998</v>
      </c>
      <c r="S47" s="235">
        <v>-61.966000000000001</v>
      </c>
      <c r="T47" s="235">
        <v>-54.048999999999999</v>
      </c>
      <c r="U47" s="235">
        <v>-27.712</v>
      </c>
      <c r="V47" s="235">
        <v>-18.021999999999998</v>
      </c>
      <c r="W47" s="235">
        <v>-8.8450000000000006</v>
      </c>
      <c r="X47" s="235">
        <v>-17.966000000000001</v>
      </c>
      <c r="Y47" s="235">
        <v>-5.1360000000000001</v>
      </c>
      <c r="Z47" s="235">
        <v>-10.974</v>
      </c>
      <c r="AA47" s="235">
        <v>-32.47</v>
      </c>
      <c r="AB47" s="235">
        <v>-35.090000000000003</v>
      </c>
      <c r="AC47" s="235">
        <v>-20.788</v>
      </c>
      <c r="AD47" s="235">
        <v>-50.804000000000002</v>
      </c>
      <c r="AE47" s="235">
        <v>-26.487169999999999</v>
      </c>
      <c r="AF47" s="235">
        <v>-30.253869999999999</v>
      </c>
      <c r="AG47" s="235">
        <v>-43.057809999999996</v>
      </c>
      <c r="AH47" s="235">
        <v>-36.350120000000004</v>
      </c>
      <c r="AI47" s="252">
        <v>-18.8728240509</v>
      </c>
      <c r="AJ47" s="252">
        <v>-15.710973601100001</v>
      </c>
      <c r="AK47" s="252">
        <v>14.304</v>
      </c>
      <c r="AL47" s="252">
        <v>-4.5</v>
      </c>
      <c r="AM47" s="252">
        <v>-45.348999999999997</v>
      </c>
      <c r="AN47" s="211"/>
      <c r="AO47" s="211"/>
      <c r="AP47" s="211"/>
      <c r="AQ47" s="211"/>
      <c r="AR47" s="211"/>
      <c r="AS47" s="211"/>
      <c r="AT47" s="211"/>
      <c r="AU47" s="211"/>
      <c r="AV47" s="211"/>
      <c r="AW47" s="211"/>
      <c r="AX47" s="211"/>
      <c r="AY47" s="211"/>
    </row>
    <row r="48" spans="1:51" ht="15" x14ac:dyDescent="0.25">
      <c r="A48" s="193">
        <f>YampaRiverInflow.TotalOutflow!A48</f>
        <v>44470</v>
      </c>
      <c r="B48" s="165"/>
      <c r="C48" s="165"/>
      <c r="D48" s="165">
        <v>-11.12</v>
      </c>
      <c r="E48" s="235">
        <v>-43.091999999999999</v>
      </c>
      <c r="F48" s="235">
        <v>28.411000000000001</v>
      </c>
      <c r="G48" s="235">
        <v>15.292999999999999</v>
      </c>
      <c r="H48" s="235">
        <v>7.4790000000000001</v>
      </c>
      <c r="I48" s="235">
        <v>-7.4880000000000004</v>
      </c>
      <c r="J48" s="235">
        <v>-21.609000000000002</v>
      </c>
      <c r="K48" s="235">
        <v>-2.9830000000000001</v>
      </c>
      <c r="L48" s="235">
        <v>3.17</v>
      </c>
      <c r="M48" s="235">
        <v>-15.058</v>
      </c>
      <c r="N48" s="235">
        <v>-8.1869999999999994</v>
      </c>
      <c r="O48" s="235">
        <v>-13.262</v>
      </c>
      <c r="P48" s="235">
        <v>8.3439999999999994</v>
      </c>
      <c r="Q48" s="235">
        <v>1.6279999999999999</v>
      </c>
      <c r="R48" s="235">
        <v>-1.526</v>
      </c>
      <c r="S48" s="235">
        <v>0.55800000000000005</v>
      </c>
      <c r="T48" s="235">
        <v>-0.40699999999999997</v>
      </c>
      <c r="U48" s="235">
        <v>-3.3740000000000001</v>
      </c>
      <c r="V48" s="235">
        <v>10.401</v>
      </c>
      <c r="W48" s="235">
        <v>3.125</v>
      </c>
      <c r="X48" s="235">
        <v>0.16600000000000001</v>
      </c>
      <c r="Y48" s="235">
        <v>26.085000000000001</v>
      </c>
      <c r="Z48" s="235">
        <v>-4.4400000000000004</v>
      </c>
      <c r="AA48" s="235">
        <v>7.4</v>
      </c>
      <c r="AB48" s="235">
        <v>-11.666</v>
      </c>
      <c r="AC48" s="235">
        <v>-2.7410000000000001</v>
      </c>
      <c r="AD48" s="235">
        <v>-4.4329999999999998</v>
      </c>
      <c r="AE48" s="235">
        <v>-10.08483</v>
      </c>
      <c r="AF48" s="235">
        <v>-27.032550000000001</v>
      </c>
      <c r="AG48" s="235">
        <v>-5.7554099999999995</v>
      </c>
      <c r="AH48" s="235">
        <v>-10.2515</v>
      </c>
      <c r="AI48" s="252">
        <v>-12.6998988852</v>
      </c>
      <c r="AJ48" s="252">
        <v>-2.6646828313099999</v>
      </c>
      <c r="AK48" s="252">
        <v>25.649000000000001</v>
      </c>
      <c r="AL48" s="252">
        <v>0.77100000000000002</v>
      </c>
      <c r="AM48" s="252">
        <v>4.673</v>
      </c>
      <c r="AN48" s="211"/>
      <c r="AO48" s="211"/>
      <c r="AP48" s="211"/>
      <c r="AQ48" s="211"/>
      <c r="AR48" s="211"/>
      <c r="AS48" s="211"/>
      <c r="AT48" s="211"/>
      <c r="AU48" s="211"/>
      <c r="AV48" s="211"/>
      <c r="AW48" s="211"/>
      <c r="AX48" s="211"/>
      <c r="AY48" s="211"/>
    </row>
    <row r="49" spans="1:1005" ht="15" x14ac:dyDescent="0.25">
      <c r="A49" s="193">
        <f>YampaRiverInflow.TotalOutflow!A49</f>
        <v>44501</v>
      </c>
      <c r="B49" s="165"/>
      <c r="C49" s="165"/>
      <c r="D49" s="165">
        <v>0.28000000000000003</v>
      </c>
      <c r="E49" s="235">
        <v>-30.108000000000001</v>
      </c>
      <c r="F49" s="235">
        <v>-24.338000000000001</v>
      </c>
      <c r="G49" s="235">
        <v>-14.114000000000001</v>
      </c>
      <c r="H49" s="235">
        <v>1.411</v>
      </c>
      <c r="I49" s="235">
        <v>5.4320000000000004</v>
      </c>
      <c r="J49" s="235">
        <v>11.315</v>
      </c>
      <c r="K49" s="235">
        <v>8.8170000000000002</v>
      </c>
      <c r="L49" s="235">
        <v>8.6760000000000002</v>
      </c>
      <c r="M49" s="235">
        <v>-7.5490000000000004</v>
      </c>
      <c r="N49" s="235">
        <v>1.3320000000000001</v>
      </c>
      <c r="O49" s="235">
        <v>8.9619999999999997</v>
      </c>
      <c r="P49" s="235">
        <v>4.5019999999999998</v>
      </c>
      <c r="Q49" s="235">
        <v>13.975</v>
      </c>
      <c r="R49" s="235">
        <v>6.8760000000000003</v>
      </c>
      <c r="S49" s="235">
        <v>-37.753999999999998</v>
      </c>
      <c r="T49" s="235">
        <v>12.58</v>
      </c>
      <c r="U49" s="235">
        <v>4.9530000000000003</v>
      </c>
      <c r="V49" s="235">
        <v>14.292</v>
      </c>
      <c r="W49" s="235">
        <v>10.398</v>
      </c>
      <c r="X49" s="235">
        <v>14.773</v>
      </c>
      <c r="Y49" s="235">
        <v>2.8980000000000001</v>
      </c>
      <c r="Z49" s="235">
        <v>-5.16</v>
      </c>
      <c r="AA49" s="235">
        <v>8.36</v>
      </c>
      <c r="AB49" s="235">
        <v>0.24399999999999999</v>
      </c>
      <c r="AC49" s="235">
        <v>-2.194</v>
      </c>
      <c r="AD49" s="235">
        <v>-8.1240000000000006</v>
      </c>
      <c r="AE49" s="235">
        <v>-20.0396</v>
      </c>
      <c r="AF49" s="235">
        <v>-7.1350500000000006</v>
      </c>
      <c r="AG49" s="235">
        <v>-4.9749300000000005</v>
      </c>
      <c r="AH49" s="235">
        <v>-2.7747700000000002</v>
      </c>
      <c r="AI49" s="252">
        <v>-5.4642536803299997</v>
      </c>
      <c r="AJ49" s="252">
        <v>13.381105650899999</v>
      </c>
      <c r="AK49" s="252">
        <v>5.9569999999999999</v>
      </c>
      <c r="AL49" s="252">
        <v>17.582999999999998</v>
      </c>
      <c r="AM49" s="252">
        <v>-56.331000000000003</v>
      </c>
      <c r="AN49" s="211"/>
      <c r="AO49" s="211"/>
      <c r="AP49" s="211"/>
      <c r="AQ49" s="211"/>
      <c r="AR49" s="211"/>
      <c r="AS49" s="211"/>
      <c r="AT49" s="211"/>
      <c r="AU49" s="211"/>
      <c r="AV49" s="211"/>
      <c r="AW49" s="211"/>
      <c r="AX49" s="211"/>
      <c r="AY49" s="211"/>
    </row>
    <row r="50" spans="1:1005" ht="15" x14ac:dyDescent="0.25">
      <c r="A50" s="193">
        <f>YampaRiverInflow.TotalOutflow!A50</f>
        <v>44531</v>
      </c>
      <c r="B50" s="165"/>
      <c r="C50" s="165"/>
      <c r="D50" s="165">
        <v>12.87</v>
      </c>
      <c r="E50" s="235">
        <v>-29.280999999999999</v>
      </c>
      <c r="F50" s="235">
        <v>-52.756999999999998</v>
      </c>
      <c r="G50" s="235">
        <v>-68.424999999999997</v>
      </c>
      <c r="H50" s="235">
        <v>-26.193000000000001</v>
      </c>
      <c r="I50" s="235">
        <v>-1.996</v>
      </c>
      <c r="J50" s="235">
        <v>1.087</v>
      </c>
      <c r="K50" s="235">
        <v>7.093</v>
      </c>
      <c r="L50" s="235">
        <v>18.335000000000001</v>
      </c>
      <c r="M50" s="235">
        <v>4.6580000000000004</v>
      </c>
      <c r="N50" s="235">
        <v>11.409000000000001</v>
      </c>
      <c r="O50" s="235">
        <v>18.884</v>
      </c>
      <c r="P50" s="235">
        <v>6.4809999999999999</v>
      </c>
      <c r="Q50" s="235">
        <v>-1.6890000000000001</v>
      </c>
      <c r="R50" s="235">
        <v>-26.622</v>
      </c>
      <c r="S50" s="235">
        <v>-69.311999999999998</v>
      </c>
      <c r="T50" s="235">
        <v>30.471</v>
      </c>
      <c r="U50" s="235">
        <v>12.734</v>
      </c>
      <c r="V50" s="235">
        <v>16.88</v>
      </c>
      <c r="W50" s="235">
        <v>5.86</v>
      </c>
      <c r="X50" s="235">
        <v>7.444</v>
      </c>
      <c r="Y50" s="235">
        <v>33.223999999999997</v>
      </c>
      <c r="Z50" s="235">
        <v>12.48</v>
      </c>
      <c r="AA50" s="235">
        <v>17.550999999999998</v>
      </c>
      <c r="AB50" s="235">
        <v>6.2709999999999999</v>
      </c>
      <c r="AC50" s="235">
        <v>38.814999999999998</v>
      </c>
      <c r="AD50" s="235">
        <v>9.5690000000000008</v>
      </c>
      <c r="AE50" s="235">
        <v>34.180550000000004</v>
      </c>
      <c r="AF50" s="235">
        <v>4.3811200000000001</v>
      </c>
      <c r="AG50" s="235">
        <v>12.84577</v>
      </c>
      <c r="AH50" s="235">
        <v>-9.6169899999999995</v>
      </c>
      <c r="AI50" s="252">
        <v>8.3672790060800004</v>
      </c>
      <c r="AJ50" s="252">
        <v>22.5435745029</v>
      </c>
      <c r="AK50" s="252">
        <v>-13.081</v>
      </c>
      <c r="AL50" s="252">
        <v>-31.75</v>
      </c>
      <c r="AM50" s="252">
        <v>-93.247</v>
      </c>
      <c r="AN50" s="211"/>
      <c r="AO50" s="211"/>
      <c r="AP50" s="211"/>
      <c r="AQ50" s="211"/>
      <c r="AR50" s="211"/>
      <c r="AS50" s="211"/>
      <c r="AT50" s="211"/>
      <c r="AU50" s="211"/>
      <c r="AV50" s="211"/>
      <c r="AW50" s="211"/>
      <c r="AX50" s="211"/>
      <c r="AY50" s="211"/>
    </row>
    <row r="51" spans="1:1005" ht="15" x14ac:dyDescent="0.25">
      <c r="A51" s="193">
        <f>YampaRiverInflow.TotalOutflow!A51</f>
        <v>44562</v>
      </c>
      <c r="B51" s="165"/>
      <c r="C51" s="165"/>
      <c r="D51" s="165">
        <v>16.988</v>
      </c>
      <c r="E51" s="235">
        <v>-58.228000000000002</v>
      </c>
      <c r="F51" s="235">
        <v>-60.307000000000002</v>
      </c>
      <c r="G51" s="235">
        <v>-43.218000000000004</v>
      </c>
      <c r="H51" s="235">
        <v>0.96399999999999997</v>
      </c>
      <c r="I51" s="235">
        <v>-22.263000000000002</v>
      </c>
      <c r="J51" s="235">
        <v>4.6050000000000004</v>
      </c>
      <c r="K51" s="235">
        <v>-1.4319999999999999</v>
      </c>
      <c r="L51" s="235">
        <v>-16.689</v>
      </c>
      <c r="M51" s="235">
        <v>33.015000000000001</v>
      </c>
      <c r="N51" s="235">
        <v>-30.713000000000001</v>
      </c>
      <c r="O51" s="235">
        <v>-2.2970000000000002</v>
      </c>
      <c r="P51" s="235">
        <v>-5.6280000000000001</v>
      </c>
      <c r="Q51" s="235">
        <v>-64.680999999999997</v>
      </c>
      <c r="R51" s="235">
        <v>-113.199</v>
      </c>
      <c r="S51" s="235">
        <v>36.241999999999997</v>
      </c>
      <c r="T51" s="235">
        <v>-10.677</v>
      </c>
      <c r="U51" s="235">
        <v>8.1579999999999995</v>
      </c>
      <c r="V51" s="235">
        <v>1.393</v>
      </c>
      <c r="W51" s="235">
        <v>10.17</v>
      </c>
      <c r="X51" s="235">
        <v>3.6539999999999999</v>
      </c>
      <c r="Y51" s="235">
        <v>8.1709999999999994</v>
      </c>
      <c r="Z51" s="235">
        <v>-29.212</v>
      </c>
      <c r="AA51" s="235">
        <v>-12.486000000000001</v>
      </c>
      <c r="AB51" s="235">
        <v>-4.2009999999999996</v>
      </c>
      <c r="AC51" s="235">
        <v>-21.986999999999998</v>
      </c>
      <c r="AD51" s="235">
        <v>21.381310000000003</v>
      </c>
      <c r="AE51" s="235">
        <v>-39.100470000000001</v>
      </c>
      <c r="AF51" s="235">
        <v>-31.08878</v>
      </c>
      <c r="AG51" s="235">
        <v>7.3067399999999996</v>
      </c>
      <c r="AH51" s="235">
        <v>-13.3189509084</v>
      </c>
      <c r="AI51" s="252">
        <v>-6.1162163466399999</v>
      </c>
      <c r="AJ51" s="252">
        <v>40.491999999999997</v>
      </c>
      <c r="AK51" s="252">
        <v>-4.7590000000000003</v>
      </c>
      <c r="AL51" s="252">
        <v>-120.42</v>
      </c>
      <c r="AM51" s="252">
        <v>-132.33799999999999</v>
      </c>
      <c r="AN51" s="211"/>
      <c r="AO51" s="211"/>
      <c r="AP51" s="211"/>
      <c r="AQ51" s="211"/>
      <c r="AR51" s="211"/>
      <c r="AS51" s="211"/>
      <c r="AT51" s="211"/>
      <c r="AU51" s="211"/>
      <c r="AV51" s="211"/>
      <c r="AW51" s="211"/>
      <c r="AX51" s="211"/>
      <c r="AY51" s="211"/>
    </row>
    <row r="52" spans="1:1005" ht="15" x14ac:dyDescent="0.25">
      <c r="A52" s="193">
        <f>YampaRiverInflow.TotalOutflow!A52</f>
        <v>44593</v>
      </c>
      <c r="B52" s="165"/>
      <c r="C52" s="165"/>
      <c r="D52" s="165">
        <v>10.452</v>
      </c>
      <c r="E52" s="235">
        <v>-64.896000000000001</v>
      </c>
      <c r="F52" s="235">
        <v>-23.876000000000001</v>
      </c>
      <c r="G52" s="235">
        <v>15.349</v>
      </c>
      <c r="H52" s="235">
        <v>-20.808</v>
      </c>
      <c r="I52" s="235">
        <v>-41.154000000000003</v>
      </c>
      <c r="J52" s="235">
        <v>-33.997</v>
      </c>
      <c r="K52" s="235">
        <v>-13.894</v>
      </c>
      <c r="L52" s="235">
        <v>-22.573</v>
      </c>
      <c r="M52" s="235">
        <v>-17.102</v>
      </c>
      <c r="N52" s="235">
        <v>-38.902000000000001</v>
      </c>
      <c r="O52" s="235">
        <v>-63.575000000000003</v>
      </c>
      <c r="P52" s="235">
        <v>-26.556999999999999</v>
      </c>
      <c r="Q52" s="235">
        <v>-43.094999999999999</v>
      </c>
      <c r="R52" s="235">
        <v>-46.804000000000002</v>
      </c>
      <c r="S52" s="235">
        <v>-20.875</v>
      </c>
      <c r="T52" s="235">
        <v>-24.366</v>
      </c>
      <c r="U52" s="235">
        <v>1.1859999999999999</v>
      </c>
      <c r="V52" s="235">
        <v>-25.843</v>
      </c>
      <c r="W52" s="235">
        <v>-4.476</v>
      </c>
      <c r="X52" s="235">
        <v>-2.3679999999999999</v>
      </c>
      <c r="Y52" s="235">
        <v>5.9080000000000004</v>
      </c>
      <c r="Z52" s="235">
        <v>-17.978000000000002</v>
      </c>
      <c r="AA52" s="235">
        <v>-35.601999999999997</v>
      </c>
      <c r="AB52" s="235">
        <v>-45.103999999999999</v>
      </c>
      <c r="AC52" s="235">
        <v>-5.1180000000000003</v>
      </c>
      <c r="AD52" s="235">
        <v>-37.282989999999998</v>
      </c>
      <c r="AE52" s="235">
        <v>-15.646379999999999</v>
      </c>
      <c r="AF52" s="235">
        <v>-40.071829999999999</v>
      </c>
      <c r="AG52" s="235">
        <v>-32.633000000000003</v>
      </c>
      <c r="AH52" s="235">
        <v>-26.703267437200001</v>
      </c>
      <c r="AI52" s="252">
        <v>-28.524806553999998</v>
      </c>
      <c r="AJ52" s="252">
        <v>-31.532</v>
      </c>
      <c r="AK52" s="252">
        <v>-59.207000000000001</v>
      </c>
      <c r="AL52" s="252">
        <v>75.613</v>
      </c>
      <c r="AM52" s="252">
        <v>-7.18</v>
      </c>
      <c r="AN52" s="211"/>
      <c r="AO52" s="211"/>
      <c r="AP52" s="211"/>
      <c r="AQ52" s="211"/>
      <c r="AR52" s="211"/>
      <c r="AS52" s="211"/>
      <c r="AT52" s="211"/>
      <c r="AU52" s="211"/>
      <c r="AV52" s="211"/>
      <c r="AW52" s="211"/>
      <c r="AX52" s="211"/>
      <c r="AY52" s="211"/>
    </row>
    <row r="53" spans="1:1005" ht="15" x14ac:dyDescent="0.25">
      <c r="A53" s="193">
        <f>YampaRiverInflow.TotalOutflow!A53</f>
        <v>44621</v>
      </c>
      <c r="B53" s="165"/>
      <c r="C53" s="165"/>
      <c r="D53" s="165">
        <v>6.6859999999999999</v>
      </c>
      <c r="E53" s="235">
        <v>-20.971</v>
      </c>
      <c r="F53" s="235">
        <v>-80.751000000000005</v>
      </c>
      <c r="G53" s="235">
        <v>22.236000000000001</v>
      </c>
      <c r="H53" s="235">
        <v>-24.802</v>
      </c>
      <c r="I53" s="235">
        <v>-17.36</v>
      </c>
      <c r="J53" s="235">
        <v>-33.058</v>
      </c>
      <c r="K53" s="235">
        <v>-34.947000000000003</v>
      </c>
      <c r="L53" s="235">
        <v>-9.4450000000000003</v>
      </c>
      <c r="M53" s="235">
        <v>-51.122999999999998</v>
      </c>
      <c r="N53" s="235">
        <v>-40.192999999999998</v>
      </c>
      <c r="O53" s="235">
        <v>-34.902000000000001</v>
      </c>
      <c r="P53" s="235">
        <v>-96.096000000000004</v>
      </c>
      <c r="Q53" s="235">
        <v>-38.881</v>
      </c>
      <c r="R53" s="235">
        <v>-9.1829999999999998</v>
      </c>
      <c r="S53" s="235">
        <v>-13.153</v>
      </c>
      <c r="T53" s="235">
        <v>-27.914000000000001</v>
      </c>
      <c r="U53" s="235">
        <v>-37.945</v>
      </c>
      <c r="V53" s="235">
        <v>-37.232999999999997</v>
      </c>
      <c r="W53" s="235">
        <v>-84.150999999999996</v>
      </c>
      <c r="X53" s="235">
        <v>-52.823</v>
      </c>
      <c r="Y53" s="235">
        <v>-62.375</v>
      </c>
      <c r="Z53" s="235">
        <v>-22.702999999999999</v>
      </c>
      <c r="AA53" s="235">
        <v>-24.411000000000001</v>
      </c>
      <c r="AB53" s="235">
        <v>-35.779000000000003</v>
      </c>
      <c r="AC53" s="235">
        <v>-52.19</v>
      </c>
      <c r="AD53" s="235">
        <v>-44.594099999999997</v>
      </c>
      <c r="AE53" s="235">
        <v>-46.276849999999996</v>
      </c>
      <c r="AF53" s="235">
        <v>-41.178449999999998</v>
      </c>
      <c r="AG53" s="235">
        <v>-54.098759999999999</v>
      </c>
      <c r="AH53" s="235">
        <v>-94.386657514799992</v>
      </c>
      <c r="AI53" s="252">
        <v>-67.435723010499999</v>
      </c>
      <c r="AJ53" s="252">
        <v>-34.798000000000002</v>
      </c>
      <c r="AK53" s="252">
        <v>-42.109000000000002</v>
      </c>
      <c r="AL53" s="252">
        <v>-24.684999999999999</v>
      </c>
      <c r="AM53" s="252">
        <v>-25.779</v>
      </c>
      <c r="AN53" s="211"/>
      <c r="AO53" s="211"/>
      <c r="AP53" s="211"/>
      <c r="AQ53" s="211"/>
      <c r="AR53" s="211"/>
      <c r="AS53" s="211"/>
      <c r="AT53" s="211"/>
      <c r="AU53" s="211"/>
      <c r="AV53" s="211"/>
      <c r="AW53" s="211"/>
      <c r="AX53" s="211"/>
      <c r="AY53" s="211"/>
    </row>
    <row r="54" spans="1:1005" ht="15" x14ac:dyDescent="0.25">
      <c r="A54" s="193">
        <f>YampaRiverInflow.TotalOutflow!A54</f>
        <v>44652</v>
      </c>
      <c r="B54" s="165"/>
      <c r="C54" s="165"/>
      <c r="D54" s="165">
        <v>18.495000000000001</v>
      </c>
      <c r="E54" s="235">
        <v>-50.463000000000001</v>
      </c>
      <c r="F54" s="235">
        <v>-39.68</v>
      </c>
      <c r="G54" s="235">
        <v>-1.92</v>
      </c>
      <c r="H54" s="235">
        <v>-7.2060000000000004</v>
      </c>
      <c r="I54" s="235">
        <v>-49.616999999999997</v>
      </c>
      <c r="J54" s="235">
        <v>-43.034999999999997</v>
      </c>
      <c r="K54" s="235">
        <v>-59.116</v>
      </c>
      <c r="L54" s="235">
        <v>-58.07</v>
      </c>
      <c r="M54" s="235">
        <v>-46.223999999999997</v>
      </c>
      <c r="N54" s="235">
        <v>-45.231000000000002</v>
      </c>
      <c r="O54" s="235">
        <v>-21.337</v>
      </c>
      <c r="P54" s="235">
        <v>-46.392000000000003</v>
      </c>
      <c r="Q54" s="235">
        <v>-46.932000000000002</v>
      </c>
      <c r="R54" s="235">
        <v>-10.394</v>
      </c>
      <c r="S54" s="235">
        <v>-22.183</v>
      </c>
      <c r="T54" s="235">
        <v>-50.360999999999997</v>
      </c>
      <c r="U54" s="235">
        <v>-34.244</v>
      </c>
      <c r="V54" s="235">
        <v>-28.298999999999999</v>
      </c>
      <c r="W54" s="235">
        <v>-23.056999999999999</v>
      </c>
      <c r="X54" s="235">
        <v>-23.652999999999999</v>
      </c>
      <c r="Y54" s="235">
        <v>-18.731000000000002</v>
      </c>
      <c r="Z54" s="235">
        <v>-34.493000000000002</v>
      </c>
      <c r="AA54" s="235">
        <v>-34.719000000000001</v>
      </c>
      <c r="AB54" s="235">
        <v>-39.353999999999999</v>
      </c>
      <c r="AC54" s="235">
        <v>-36.816000000000003</v>
      </c>
      <c r="AD54" s="235">
        <v>-31.096540000000001</v>
      </c>
      <c r="AE54" s="235">
        <v>-26.820700000000002</v>
      </c>
      <c r="AF54" s="235">
        <v>-39.596559999999997</v>
      </c>
      <c r="AG54" s="235">
        <v>-38.490559999999995</v>
      </c>
      <c r="AH54" s="235">
        <v>-7.4329692029799999</v>
      </c>
      <c r="AI54" s="252">
        <v>-6.8714972382399999</v>
      </c>
      <c r="AJ54" s="252">
        <v>-9.35</v>
      </c>
      <c r="AK54" s="252">
        <v>-26.696999999999999</v>
      </c>
      <c r="AL54" s="252">
        <v>-94.260999999999996</v>
      </c>
      <c r="AM54" s="252">
        <v>-33.209000000000003</v>
      </c>
      <c r="AN54" s="211"/>
      <c r="AO54" s="211"/>
      <c r="AP54" s="211"/>
      <c r="AQ54" s="211"/>
      <c r="AR54" s="211"/>
      <c r="AS54" s="211"/>
      <c r="AT54" s="211"/>
      <c r="AU54" s="211"/>
      <c r="AV54" s="211"/>
      <c r="AW54" s="211"/>
      <c r="AX54" s="211"/>
      <c r="AY54" s="211"/>
    </row>
    <row r="55" spans="1:1005" ht="15" x14ac:dyDescent="0.25">
      <c r="A55" s="193">
        <f>YampaRiverInflow.TotalOutflow!A55</f>
        <v>44682</v>
      </c>
      <c r="B55" s="165"/>
      <c r="C55" s="165"/>
      <c r="D55" s="165">
        <v>15.449</v>
      </c>
      <c r="E55" s="235">
        <v>-118.304</v>
      </c>
      <c r="F55" s="235">
        <v>-138.191</v>
      </c>
      <c r="G55" s="235">
        <v>-16.033000000000001</v>
      </c>
      <c r="H55" s="235">
        <v>-40.975999999999999</v>
      </c>
      <c r="I55" s="235">
        <v>-17.803999999999998</v>
      </c>
      <c r="J55" s="235">
        <v>-31.501999999999999</v>
      </c>
      <c r="K55" s="235">
        <v>-19.012</v>
      </c>
      <c r="L55" s="235">
        <v>-19.099</v>
      </c>
      <c r="M55" s="235">
        <v>-31.253</v>
      </c>
      <c r="N55" s="235">
        <v>-147.96199999999999</v>
      </c>
      <c r="O55" s="235">
        <v>-29.908999999999999</v>
      </c>
      <c r="P55" s="235">
        <v>-28.129000000000001</v>
      </c>
      <c r="Q55" s="235">
        <v>-49.914999999999999</v>
      </c>
      <c r="R55" s="235">
        <v>-34.603000000000002</v>
      </c>
      <c r="S55" s="235">
        <v>-27.748999999999999</v>
      </c>
      <c r="T55" s="235">
        <v>-15.643000000000001</v>
      </c>
      <c r="U55" s="235">
        <v>-26.481000000000002</v>
      </c>
      <c r="V55" s="235">
        <v>-13.461</v>
      </c>
      <c r="W55" s="235">
        <v>-3.1219999999999999</v>
      </c>
      <c r="X55" s="235">
        <v>-37.49</v>
      </c>
      <c r="Y55" s="235">
        <v>-28.582000000000001</v>
      </c>
      <c r="Z55" s="235">
        <v>-34.988</v>
      </c>
      <c r="AA55" s="235">
        <v>-27.611000000000001</v>
      </c>
      <c r="AB55" s="235">
        <v>-13.772</v>
      </c>
      <c r="AC55" s="235">
        <v>-19.452999999999999</v>
      </c>
      <c r="AD55" s="235">
        <v>-43.834120000000006</v>
      </c>
      <c r="AE55" s="235">
        <v>-36.949010000000001</v>
      </c>
      <c r="AF55" s="235">
        <v>-18.708639999999999</v>
      </c>
      <c r="AG55" s="235">
        <v>-25.39873</v>
      </c>
      <c r="AH55" s="235">
        <v>-18.684161391</v>
      </c>
      <c r="AI55" s="252">
        <v>-9.3682712112299988</v>
      </c>
      <c r="AJ55" s="252">
        <v>-3.2269999999999999</v>
      </c>
      <c r="AK55" s="252">
        <v>-13.581</v>
      </c>
      <c r="AL55" s="252">
        <v>-52.53</v>
      </c>
      <c r="AM55" s="252">
        <v>-80.343999999999994</v>
      </c>
      <c r="AN55" s="211"/>
      <c r="AO55" s="211"/>
      <c r="AP55" s="211"/>
      <c r="AQ55" s="211"/>
      <c r="AR55" s="211"/>
      <c r="AS55" s="211"/>
      <c r="AT55" s="211"/>
      <c r="AU55" s="211"/>
      <c r="AV55" s="211"/>
      <c r="AW55" s="211"/>
      <c r="AX55" s="211"/>
      <c r="AY55" s="211"/>
    </row>
    <row r="56" spans="1:1005" ht="15" x14ac:dyDescent="0.25">
      <c r="A56" s="193">
        <f>YampaRiverInflow.TotalOutflow!A56</f>
        <v>44713</v>
      </c>
      <c r="B56" s="165"/>
      <c r="C56" s="165"/>
      <c r="D56" s="165">
        <v>14.807</v>
      </c>
      <c r="E56" s="235">
        <v>-97.96</v>
      </c>
      <c r="F56" s="235">
        <v>8.8849999999999998</v>
      </c>
      <c r="G56" s="235">
        <v>-38.042999999999999</v>
      </c>
      <c r="H56" s="235">
        <v>-46.71</v>
      </c>
      <c r="I56" s="235">
        <v>-50.164000000000001</v>
      </c>
      <c r="J56" s="235">
        <v>-42.655000000000001</v>
      </c>
      <c r="K56" s="235">
        <v>-57.844000000000001</v>
      </c>
      <c r="L56" s="235">
        <v>-49.320999999999998</v>
      </c>
      <c r="M56" s="235">
        <v>-51.93</v>
      </c>
      <c r="N56" s="235">
        <v>-183.62299999999999</v>
      </c>
      <c r="O56" s="235">
        <v>-63.558</v>
      </c>
      <c r="P56" s="235">
        <v>-43.442999999999998</v>
      </c>
      <c r="Q56" s="235">
        <v>-78.712000000000003</v>
      </c>
      <c r="R56" s="235">
        <v>-44.427999999999997</v>
      </c>
      <c r="S56" s="235">
        <v>-46.622999999999998</v>
      </c>
      <c r="T56" s="235">
        <v>-26.48</v>
      </c>
      <c r="U56" s="235">
        <v>-49.249000000000002</v>
      </c>
      <c r="V56" s="235">
        <v>-37.82</v>
      </c>
      <c r="W56" s="235">
        <v>-37.124000000000002</v>
      </c>
      <c r="X56" s="235">
        <v>-46.805999999999997</v>
      </c>
      <c r="Y56" s="235">
        <v>-42.271000000000001</v>
      </c>
      <c r="Z56" s="235">
        <v>-36.914999999999999</v>
      </c>
      <c r="AA56" s="235">
        <v>-53.137999999999998</v>
      </c>
      <c r="AB56" s="235">
        <v>-64.947999999999993</v>
      </c>
      <c r="AC56" s="235">
        <v>-25.780999999999999</v>
      </c>
      <c r="AD56" s="235">
        <v>-34.943179999999998</v>
      </c>
      <c r="AE56" s="235">
        <v>-51.29607</v>
      </c>
      <c r="AF56" s="235">
        <v>-57.331830000000004</v>
      </c>
      <c r="AG56" s="235">
        <v>-54.558230000000002</v>
      </c>
      <c r="AH56" s="235">
        <v>-68.587001490600002</v>
      </c>
      <c r="AI56" s="252">
        <v>-35.762955953400002</v>
      </c>
      <c r="AJ56" s="252">
        <v>-63.795000000000002</v>
      </c>
      <c r="AK56" s="252">
        <v>-22.106999999999999</v>
      </c>
      <c r="AL56" s="252">
        <v>-145.12100000000001</v>
      </c>
      <c r="AM56" s="252">
        <v>-71.817999999999998</v>
      </c>
      <c r="AN56" s="211"/>
      <c r="AO56" s="211"/>
      <c r="AP56" s="211"/>
      <c r="AQ56" s="211"/>
      <c r="AR56" s="211"/>
      <c r="AS56" s="211"/>
      <c r="AT56" s="211"/>
      <c r="AU56" s="211"/>
      <c r="AV56" s="211"/>
      <c r="AW56" s="211"/>
      <c r="AX56" s="211"/>
      <c r="AY56" s="211"/>
    </row>
    <row r="57" spans="1:1005" ht="15" x14ac:dyDescent="0.25">
      <c r="A57" s="193">
        <f>YampaRiverInflow.TotalOutflow!A57</f>
        <v>44743</v>
      </c>
      <c r="B57" s="165"/>
      <c r="C57" s="165"/>
      <c r="D57" s="165">
        <v>26.161000000000001</v>
      </c>
      <c r="E57" s="235">
        <v>-78.781000000000006</v>
      </c>
      <c r="F57" s="235">
        <v>-21.681999999999999</v>
      </c>
      <c r="G57" s="235">
        <v>-28.289000000000001</v>
      </c>
      <c r="H57" s="235">
        <v>-64.233999999999995</v>
      </c>
      <c r="I57" s="235">
        <v>-49.396000000000001</v>
      </c>
      <c r="J57" s="235">
        <v>-44.13</v>
      </c>
      <c r="K57" s="235">
        <v>-48.3</v>
      </c>
      <c r="L57" s="235">
        <v>-25.504000000000001</v>
      </c>
      <c r="M57" s="235">
        <v>-48.567</v>
      </c>
      <c r="N57" s="235">
        <v>-182.99199999999999</v>
      </c>
      <c r="O57" s="235">
        <v>-65.305999999999997</v>
      </c>
      <c r="P57" s="235">
        <v>-37.942</v>
      </c>
      <c r="Q57" s="235">
        <v>-73.787000000000006</v>
      </c>
      <c r="R57" s="235">
        <v>-40.765999999999998</v>
      </c>
      <c r="S57" s="235">
        <v>-6.4569999999999999</v>
      </c>
      <c r="T57" s="235">
        <v>-40.478000000000002</v>
      </c>
      <c r="U57" s="235">
        <v>-35.347000000000001</v>
      </c>
      <c r="V57" s="235">
        <v>-30.984000000000002</v>
      </c>
      <c r="W57" s="235">
        <v>-12.644</v>
      </c>
      <c r="X57" s="235">
        <v>-15.252000000000001</v>
      </c>
      <c r="Y57" s="235">
        <v>-52.765999999999998</v>
      </c>
      <c r="Z57" s="235">
        <v>-45.936</v>
      </c>
      <c r="AA57" s="235">
        <v>-47.3</v>
      </c>
      <c r="AB57" s="235">
        <v>-39.220999999999997</v>
      </c>
      <c r="AC57" s="235">
        <v>-35.222999999999999</v>
      </c>
      <c r="AD57" s="235">
        <v>-42.72146</v>
      </c>
      <c r="AE57" s="235">
        <v>-48.900089999999999</v>
      </c>
      <c r="AF57" s="235">
        <v>-17.894650000000002</v>
      </c>
      <c r="AG57" s="235">
        <v>-23.696210000000001</v>
      </c>
      <c r="AH57" s="235">
        <v>-7.1829008864099997</v>
      </c>
      <c r="AI57" s="252">
        <v>-13.3525170981</v>
      </c>
      <c r="AJ57" s="252">
        <v>-36.118000000000002</v>
      </c>
      <c r="AK57" s="252">
        <v>-38.566000000000003</v>
      </c>
      <c r="AL57" s="252">
        <v>-36.479999999999997</v>
      </c>
      <c r="AM57" s="252">
        <v>-38.226999999999997</v>
      </c>
      <c r="AN57" s="211"/>
      <c r="AO57" s="211"/>
      <c r="AP57" s="211"/>
      <c r="AQ57" s="211"/>
      <c r="AR57" s="211"/>
      <c r="AS57" s="211"/>
      <c r="AT57" s="211"/>
      <c r="AU57" s="211"/>
      <c r="AV57" s="211"/>
      <c r="AW57" s="211"/>
      <c r="AX57" s="211"/>
      <c r="AY57" s="211"/>
    </row>
    <row r="58" spans="1:1005" ht="15" x14ac:dyDescent="0.25">
      <c r="A58" s="193">
        <f>YampaRiverInflow.TotalOutflow!A58</f>
        <v>44774</v>
      </c>
      <c r="B58" s="165"/>
      <c r="C58" s="165"/>
      <c r="D58" s="165">
        <v>25.350999999999999</v>
      </c>
      <c r="E58" s="235">
        <v>-77.117000000000004</v>
      </c>
      <c r="F58" s="235">
        <v>-51.414000000000001</v>
      </c>
      <c r="G58" s="235">
        <v>-22.39</v>
      </c>
      <c r="H58" s="235">
        <v>-5.8449999999999998</v>
      </c>
      <c r="I58" s="235">
        <v>-16.213000000000001</v>
      </c>
      <c r="J58" s="235">
        <v>-13.936999999999999</v>
      </c>
      <c r="K58" s="235">
        <v>-23.998000000000001</v>
      </c>
      <c r="L58" s="235">
        <v>5.8440000000000003</v>
      </c>
      <c r="M58" s="235">
        <v>-37.121000000000002</v>
      </c>
      <c r="N58" s="235">
        <v>-39.380000000000003</v>
      </c>
      <c r="O58" s="235">
        <v>-27.815000000000001</v>
      </c>
      <c r="P58" s="235">
        <v>-14.052</v>
      </c>
      <c r="Q58" s="235">
        <v>-65.381</v>
      </c>
      <c r="R58" s="235">
        <v>-36.566000000000003</v>
      </c>
      <c r="S58" s="235">
        <v>-19.853999999999999</v>
      </c>
      <c r="T58" s="235">
        <v>-3.7530000000000001</v>
      </c>
      <c r="U58" s="235">
        <v>-2.8780000000000001</v>
      </c>
      <c r="V58" s="235">
        <v>-12.666</v>
      </c>
      <c r="W58" s="235">
        <v>-13.96</v>
      </c>
      <c r="X58" s="235">
        <v>-39.997999999999998</v>
      </c>
      <c r="Y58" s="235">
        <v>7.2850000000000001</v>
      </c>
      <c r="Z58" s="235">
        <v>-24.344000000000001</v>
      </c>
      <c r="AA58" s="235">
        <v>-33.448999999999998</v>
      </c>
      <c r="AB58" s="235">
        <v>-19.832000000000001</v>
      </c>
      <c r="AC58" s="235">
        <v>-46.258000000000003</v>
      </c>
      <c r="AD58" s="235">
        <v>-32.945339999999995</v>
      </c>
      <c r="AE58" s="235">
        <v>-39.458289999999998</v>
      </c>
      <c r="AF58" s="235">
        <v>-23.445790000000002</v>
      </c>
      <c r="AG58" s="235">
        <v>-14.44247</v>
      </c>
      <c r="AH58" s="235">
        <v>-5.3147564458200005</v>
      </c>
      <c r="AI58" s="252">
        <v>-18.306574451100001</v>
      </c>
      <c r="AJ58" s="252">
        <v>-15.141999999999999</v>
      </c>
      <c r="AK58" s="252">
        <v>5.0810000000000004</v>
      </c>
      <c r="AL58" s="252">
        <v>-16.428999999999998</v>
      </c>
      <c r="AM58" s="252">
        <v>-15.093999999999999</v>
      </c>
      <c r="AN58" s="211"/>
      <c r="AO58" s="211"/>
      <c r="AP58" s="211"/>
      <c r="AQ58" s="211"/>
      <c r="AR58" s="211"/>
      <c r="AS58" s="211"/>
      <c r="AT58" s="211"/>
      <c r="AU58" s="211"/>
      <c r="AV58" s="211"/>
      <c r="AW58" s="211"/>
      <c r="AX58" s="211"/>
      <c r="AY58" s="211"/>
    </row>
    <row r="59" spans="1:1005" ht="15" x14ac:dyDescent="0.25">
      <c r="A59" s="193">
        <f>YampaRiverInflow.TotalOutflow!A59</f>
        <v>44805</v>
      </c>
      <c r="B59" s="165"/>
      <c r="C59" s="165"/>
      <c r="D59" s="165">
        <v>20.093</v>
      </c>
      <c r="E59" s="235">
        <v>8.8550000000000004</v>
      </c>
      <c r="F59" s="235">
        <v>-45.326999999999998</v>
      </c>
      <c r="G59" s="235">
        <v>-12.705</v>
      </c>
      <c r="H59" s="235">
        <v>-21.931000000000001</v>
      </c>
      <c r="I59" s="235">
        <v>-11.678000000000001</v>
      </c>
      <c r="J59" s="235">
        <v>-16.454999999999998</v>
      </c>
      <c r="K59" s="235">
        <v>-15.521000000000001</v>
      </c>
      <c r="L59" s="235">
        <v>-12.746</v>
      </c>
      <c r="M59" s="235">
        <v>-31.334</v>
      </c>
      <c r="N59" s="235">
        <v>-19.856000000000002</v>
      </c>
      <c r="O59" s="235">
        <v>-41.415999999999997</v>
      </c>
      <c r="P59" s="235">
        <v>-22.555</v>
      </c>
      <c r="Q59" s="235">
        <v>0.85399999999999998</v>
      </c>
      <c r="R59" s="235">
        <v>-61.966000000000001</v>
      </c>
      <c r="S59" s="235">
        <v>-54.048999999999999</v>
      </c>
      <c r="T59" s="235">
        <v>-27.712</v>
      </c>
      <c r="U59" s="235">
        <v>-18.021999999999998</v>
      </c>
      <c r="V59" s="235">
        <v>-8.8450000000000006</v>
      </c>
      <c r="W59" s="235">
        <v>-17.966000000000001</v>
      </c>
      <c r="X59" s="235">
        <v>-5.1360000000000001</v>
      </c>
      <c r="Y59" s="235">
        <v>-10.974</v>
      </c>
      <c r="Z59" s="235">
        <v>-32.47</v>
      </c>
      <c r="AA59" s="235">
        <v>-35.090000000000003</v>
      </c>
      <c r="AB59" s="235">
        <v>-20.788</v>
      </c>
      <c r="AC59" s="235">
        <v>-50.804000000000002</v>
      </c>
      <c r="AD59" s="235">
        <v>-26.487169999999999</v>
      </c>
      <c r="AE59" s="235">
        <v>-30.253869999999999</v>
      </c>
      <c r="AF59" s="235">
        <v>-43.057809999999996</v>
      </c>
      <c r="AG59" s="235">
        <v>-36.350120000000004</v>
      </c>
      <c r="AH59" s="235">
        <v>-18.8728240509</v>
      </c>
      <c r="AI59" s="252">
        <v>-15.710973601100001</v>
      </c>
      <c r="AJ59" s="252">
        <v>14.304</v>
      </c>
      <c r="AK59" s="252">
        <v>-4.5</v>
      </c>
      <c r="AL59" s="252">
        <v>-45.348999999999997</v>
      </c>
      <c r="AM59" s="252">
        <v>-49.987000000000002</v>
      </c>
      <c r="AN59" s="211"/>
      <c r="AO59" s="211"/>
      <c r="AP59" s="211"/>
      <c r="AQ59" s="211"/>
      <c r="AR59" s="211"/>
      <c r="AS59" s="211"/>
      <c r="AT59" s="211"/>
      <c r="AU59" s="211"/>
      <c r="AV59" s="211"/>
      <c r="AW59" s="211"/>
      <c r="AX59" s="211"/>
      <c r="AY59" s="211"/>
    </row>
    <row r="60" spans="1:1005" ht="15" x14ac:dyDescent="0.25">
      <c r="A60" s="193">
        <f>YampaRiverInflow.TotalOutflow!A60</f>
        <v>44835</v>
      </c>
      <c r="B60" s="165"/>
      <c r="C60" s="165"/>
      <c r="D60" s="165">
        <v>-11.12</v>
      </c>
      <c r="E60" s="235">
        <v>28.411000000000001</v>
      </c>
      <c r="F60" s="235">
        <v>15.292999999999999</v>
      </c>
      <c r="G60" s="235">
        <v>7.4790000000000001</v>
      </c>
      <c r="H60" s="235">
        <v>-7.4880000000000004</v>
      </c>
      <c r="I60" s="235">
        <v>-21.609000000000002</v>
      </c>
      <c r="J60" s="235">
        <v>-2.9830000000000001</v>
      </c>
      <c r="K60" s="235">
        <v>3.17</v>
      </c>
      <c r="L60" s="235">
        <v>-15.058</v>
      </c>
      <c r="M60" s="235">
        <v>-8.1869999999999994</v>
      </c>
      <c r="N60" s="235">
        <v>-13.262</v>
      </c>
      <c r="O60" s="235">
        <v>8.3439999999999994</v>
      </c>
      <c r="P60" s="235">
        <v>1.6279999999999999</v>
      </c>
      <c r="Q60" s="235">
        <v>-1.526</v>
      </c>
      <c r="R60" s="235">
        <v>0.55800000000000005</v>
      </c>
      <c r="S60" s="235">
        <v>-0.40699999999999997</v>
      </c>
      <c r="T60" s="235">
        <v>-3.3740000000000001</v>
      </c>
      <c r="U60" s="235">
        <v>10.401</v>
      </c>
      <c r="V60" s="235">
        <v>3.125</v>
      </c>
      <c r="W60" s="235">
        <v>0.16600000000000001</v>
      </c>
      <c r="X60" s="235">
        <v>26.085000000000001</v>
      </c>
      <c r="Y60" s="235">
        <v>-4.4400000000000004</v>
      </c>
      <c r="Z60" s="235">
        <v>7.4</v>
      </c>
      <c r="AA60" s="235">
        <v>-11.666</v>
      </c>
      <c r="AB60" s="235">
        <v>-2.7410000000000001</v>
      </c>
      <c r="AC60" s="235">
        <v>-4.4329999999999998</v>
      </c>
      <c r="AD60" s="235">
        <v>-10.08483</v>
      </c>
      <c r="AE60" s="235">
        <v>-27.032550000000001</v>
      </c>
      <c r="AF60" s="235">
        <v>-5.7554099999999995</v>
      </c>
      <c r="AG60" s="235">
        <v>-10.2515</v>
      </c>
      <c r="AH60" s="235">
        <v>-12.6998988852</v>
      </c>
      <c r="AI60" s="252">
        <v>-2.6646828313099999</v>
      </c>
      <c r="AJ60" s="252">
        <v>25.649000000000001</v>
      </c>
      <c r="AK60" s="252">
        <v>0.77100000000000002</v>
      </c>
      <c r="AL60" s="252">
        <v>4.673</v>
      </c>
      <c r="AM60" s="252">
        <v>-43.091999999999999</v>
      </c>
      <c r="AN60" s="211"/>
      <c r="AO60" s="211"/>
      <c r="AP60" s="211"/>
      <c r="AQ60" s="211"/>
      <c r="AR60" s="211"/>
      <c r="AS60" s="211"/>
      <c r="AT60" s="211"/>
      <c r="AU60" s="211"/>
      <c r="AV60" s="211"/>
      <c r="AW60" s="211"/>
      <c r="AX60" s="211"/>
      <c r="AY60" s="211"/>
    </row>
    <row r="61" spans="1:1005" ht="15" x14ac:dyDescent="0.25">
      <c r="A61" s="193">
        <f>YampaRiverInflow.TotalOutflow!A61</f>
        <v>44866</v>
      </c>
      <c r="B61" s="165"/>
      <c r="C61" s="165"/>
      <c r="D61" s="165">
        <v>0.28000000000000003</v>
      </c>
      <c r="E61" s="235">
        <v>-24.338000000000001</v>
      </c>
      <c r="F61" s="235">
        <v>-14.114000000000001</v>
      </c>
      <c r="G61" s="235">
        <v>1.411</v>
      </c>
      <c r="H61" s="235">
        <v>5.4320000000000004</v>
      </c>
      <c r="I61" s="235">
        <v>11.315</v>
      </c>
      <c r="J61" s="235">
        <v>8.8170000000000002</v>
      </c>
      <c r="K61" s="235">
        <v>8.6760000000000002</v>
      </c>
      <c r="L61" s="235">
        <v>-7.5490000000000004</v>
      </c>
      <c r="M61" s="235">
        <v>1.3320000000000001</v>
      </c>
      <c r="N61" s="235">
        <v>8.9619999999999997</v>
      </c>
      <c r="O61" s="235">
        <v>4.5019999999999998</v>
      </c>
      <c r="P61" s="235">
        <v>13.975</v>
      </c>
      <c r="Q61" s="235">
        <v>6.8760000000000003</v>
      </c>
      <c r="R61" s="235">
        <v>-37.753999999999998</v>
      </c>
      <c r="S61" s="235">
        <v>12.58</v>
      </c>
      <c r="T61" s="235">
        <v>4.9530000000000003</v>
      </c>
      <c r="U61" s="235">
        <v>14.292</v>
      </c>
      <c r="V61" s="235">
        <v>10.398</v>
      </c>
      <c r="W61" s="235">
        <v>14.773</v>
      </c>
      <c r="X61" s="235">
        <v>2.8980000000000001</v>
      </c>
      <c r="Y61" s="235">
        <v>-5.16</v>
      </c>
      <c r="Z61" s="235">
        <v>8.36</v>
      </c>
      <c r="AA61" s="235">
        <v>0.24399999999999999</v>
      </c>
      <c r="AB61" s="235">
        <v>-2.194</v>
      </c>
      <c r="AC61" s="235">
        <v>-8.1240000000000006</v>
      </c>
      <c r="AD61" s="235">
        <v>-20.0396</v>
      </c>
      <c r="AE61" s="235">
        <v>-7.1350500000000006</v>
      </c>
      <c r="AF61" s="235">
        <v>-4.9749300000000005</v>
      </c>
      <c r="AG61" s="235">
        <v>-2.7747700000000002</v>
      </c>
      <c r="AH61" s="235">
        <v>-5.4642536803299997</v>
      </c>
      <c r="AI61" s="252">
        <v>13.381105650899999</v>
      </c>
      <c r="AJ61" s="252">
        <v>5.9569999999999999</v>
      </c>
      <c r="AK61" s="252">
        <v>17.582999999999998</v>
      </c>
      <c r="AL61" s="252">
        <v>-56.331000000000003</v>
      </c>
      <c r="AM61" s="252">
        <v>-30.108000000000001</v>
      </c>
      <c r="AN61" s="211"/>
      <c r="AO61" s="211"/>
      <c r="AP61" s="211"/>
      <c r="AQ61" s="211"/>
      <c r="AR61" s="211"/>
      <c r="AS61" s="211"/>
      <c r="AT61" s="211"/>
      <c r="AU61" s="211"/>
      <c r="AV61" s="211"/>
      <c r="AW61" s="211"/>
      <c r="AX61" s="211"/>
      <c r="AY61" s="211"/>
    </row>
    <row r="62" spans="1:1005" ht="15" x14ac:dyDescent="0.25">
      <c r="A62" s="193">
        <f>YampaRiverInflow.TotalOutflow!A62</f>
        <v>44896</v>
      </c>
      <c r="B62" s="165"/>
      <c r="C62" s="165"/>
      <c r="D62" s="165">
        <v>12.87</v>
      </c>
      <c r="E62" s="235">
        <v>-52.756999999999998</v>
      </c>
      <c r="F62" s="235">
        <v>-68.424999999999997</v>
      </c>
      <c r="G62" s="235">
        <v>-26.193000000000001</v>
      </c>
      <c r="H62" s="235">
        <v>-1.996</v>
      </c>
      <c r="I62" s="235">
        <v>1.087</v>
      </c>
      <c r="J62" s="235">
        <v>7.093</v>
      </c>
      <c r="K62" s="235">
        <v>18.335000000000001</v>
      </c>
      <c r="L62" s="235">
        <v>4.6580000000000004</v>
      </c>
      <c r="M62" s="235">
        <v>11.409000000000001</v>
      </c>
      <c r="N62" s="235">
        <v>18.884</v>
      </c>
      <c r="O62" s="235">
        <v>6.4809999999999999</v>
      </c>
      <c r="P62" s="235">
        <v>-1.6890000000000001</v>
      </c>
      <c r="Q62" s="235">
        <v>-26.622</v>
      </c>
      <c r="R62" s="235">
        <v>-69.311999999999998</v>
      </c>
      <c r="S62" s="235">
        <v>30.471</v>
      </c>
      <c r="T62" s="235">
        <v>12.734</v>
      </c>
      <c r="U62" s="235">
        <v>16.88</v>
      </c>
      <c r="V62" s="235">
        <v>5.86</v>
      </c>
      <c r="W62" s="235">
        <v>7.444</v>
      </c>
      <c r="X62" s="235">
        <v>33.223999999999997</v>
      </c>
      <c r="Y62" s="235">
        <v>12.48</v>
      </c>
      <c r="Z62" s="235">
        <v>17.550999999999998</v>
      </c>
      <c r="AA62" s="235">
        <v>6.2709999999999999</v>
      </c>
      <c r="AB62" s="235">
        <v>38.814999999999998</v>
      </c>
      <c r="AC62" s="235">
        <v>9.5690000000000008</v>
      </c>
      <c r="AD62" s="235">
        <v>34.180550000000004</v>
      </c>
      <c r="AE62" s="235">
        <v>4.3811200000000001</v>
      </c>
      <c r="AF62" s="235">
        <v>12.84577</v>
      </c>
      <c r="AG62" s="235">
        <v>-9.6169899999999995</v>
      </c>
      <c r="AH62" s="235">
        <v>8.3672790060800004</v>
      </c>
      <c r="AI62" s="252">
        <v>22.5435745029</v>
      </c>
      <c r="AJ62" s="252">
        <v>-13.081</v>
      </c>
      <c r="AK62" s="252">
        <v>-31.75</v>
      </c>
      <c r="AL62" s="252">
        <v>-93.247</v>
      </c>
      <c r="AM62" s="252">
        <v>-29.280999999999999</v>
      </c>
      <c r="AN62" s="211"/>
      <c r="AO62" s="211"/>
      <c r="AP62" s="211"/>
      <c r="AQ62" s="211"/>
      <c r="AR62" s="211"/>
      <c r="AS62" s="211"/>
      <c r="AT62" s="211"/>
      <c r="AU62" s="211"/>
      <c r="AV62" s="211"/>
      <c r="AW62" s="211"/>
      <c r="AX62" s="211"/>
      <c r="AY62" s="211"/>
    </row>
    <row r="63" spans="1:1005" ht="15" x14ac:dyDescent="0.25">
      <c r="A63" s="193">
        <f>YampaRiverInflow.TotalOutflow!A63</f>
        <v>44927</v>
      </c>
      <c r="B63" s="165"/>
      <c r="C63" s="165"/>
      <c r="D63" s="165">
        <v>16.988</v>
      </c>
      <c r="E63" s="235">
        <v>-60.307000000000002</v>
      </c>
      <c r="F63" s="235">
        <v>-43.218000000000004</v>
      </c>
      <c r="G63" s="235">
        <v>0.96399999999999997</v>
      </c>
      <c r="H63" s="235">
        <v>-22.263000000000002</v>
      </c>
      <c r="I63" s="235">
        <v>4.6050000000000004</v>
      </c>
      <c r="J63" s="235">
        <v>-1.4319999999999999</v>
      </c>
      <c r="K63" s="235">
        <v>-16.689</v>
      </c>
      <c r="L63" s="235">
        <v>33.015000000000001</v>
      </c>
      <c r="M63" s="235">
        <v>-30.713000000000001</v>
      </c>
      <c r="N63" s="235">
        <v>-2.2970000000000002</v>
      </c>
      <c r="O63" s="235">
        <v>-5.6280000000000001</v>
      </c>
      <c r="P63" s="235">
        <v>-64.680999999999997</v>
      </c>
      <c r="Q63" s="235">
        <v>-113.199</v>
      </c>
      <c r="R63" s="235">
        <v>36.241999999999997</v>
      </c>
      <c r="S63" s="235">
        <v>-10.677</v>
      </c>
      <c r="T63" s="235">
        <v>8.1579999999999995</v>
      </c>
      <c r="U63" s="235">
        <v>1.393</v>
      </c>
      <c r="V63" s="235">
        <v>10.17</v>
      </c>
      <c r="W63" s="235">
        <v>3.6539999999999999</v>
      </c>
      <c r="X63" s="235">
        <v>8.1709999999999994</v>
      </c>
      <c r="Y63" s="235">
        <v>-29.212</v>
      </c>
      <c r="Z63" s="235">
        <v>-12.486000000000001</v>
      </c>
      <c r="AA63" s="235">
        <v>-4.2009999999999996</v>
      </c>
      <c r="AB63" s="235">
        <v>-21.986999999999998</v>
      </c>
      <c r="AC63" s="235">
        <v>21.381310000000003</v>
      </c>
      <c r="AD63" s="235">
        <v>-39.100470000000001</v>
      </c>
      <c r="AE63" s="235">
        <v>-31.08878</v>
      </c>
      <c r="AF63" s="235">
        <v>7.3067399999999996</v>
      </c>
      <c r="AG63" s="235">
        <v>-13.3189509084</v>
      </c>
      <c r="AH63" s="235">
        <v>-6.1162163466399999</v>
      </c>
      <c r="AI63" s="252">
        <v>40.491999999999997</v>
      </c>
      <c r="AJ63" s="252">
        <v>-4.7590000000000003</v>
      </c>
      <c r="AK63" s="252">
        <v>-120.42</v>
      </c>
      <c r="AL63" s="252">
        <v>-132.33799999999999</v>
      </c>
      <c r="AM63" s="252">
        <v>-58.228000000000002</v>
      </c>
      <c r="AN63" s="211"/>
      <c r="AO63" s="211"/>
      <c r="AP63" s="211"/>
      <c r="AQ63" s="211"/>
      <c r="AR63" s="211"/>
      <c r="AS63" s="211"/>
      <c r="AT63" s="211"/>
      <c r="AU63" s="211"/>
      <c r="AV63" s="211"/>
      <c r="AW63" s="211"/>
      <c r="AX63" s="211"/>
      <c r="AY63" s="211"/>
    </row>
    <row r="64" spans="1:1005" ht="15" x14ac:dyDescent="0.25">
      <c r="A64" s="193">
        <f>YampaRiverInflow.TotalOutflow!A64</f>
        <v>44958</v>
      </c>
      <c r="B64" s="165"/>
      <c r="C64" s="165"/>
      <c r="D64" s="165">
        <v>10.452</v>
      </c>
      <c r="E64" s="235">
        <v>-23.876000000000001</v>
      </c>
      <c r="F64" s="235">
        <v>15.349</v>
      </c>
      <c r="G64" s="235">
        <v>-20.808</v>
      </c>
      <c r="H64" s="235">
        <v>-41.154000000000003</v>
      </c>
      <c r="I64" s="235">
        <v>-33.997</v>
      </c>
      <c r="J64" s="235">
        <v>-13.894</v>
      </c>
      <c r="K64" s="235">
        <v>-22.573</v>
      </c>
      <c r="L64" s="235">
        <v>-17.102</v>
      </c>
      <c r="M64" s="235">
        <v>-38.902000000000001</v>
      </c>
      <c r="N64" s="235">
        <v>-63.575000000000003</v>
      </c>
      <c r="O64" s="235">
        <v>-26.556999999999999</v>
      </c>
      <c r="P64" s="235">
        <v>-43.094999999999999</v>
      </c>
      <c r="Q64" s="235">
        <v>-46.804000000000002</v>
      </c>
      <c r="R64" s="235">
        <v>-20.875</v>
      </c>
      <c r="S64" s="235">
        <v>-24.366</v>
      </c>
      <c r="T64" s="235">
        <v>1.1859999999999999</v>
      </c>
      <c r="U64" s="235">
        <v>-25.843</v>
      </c>
      <c r="V64" s="235">
        <v>-4.476</v>
      </c>
      <c r="W64" s="235">
        <v>-2.3679999999999999</v>
      </c>
      <c r="X64" s="235">
        <v>5.9080000000000004</v>
      </c>
      <c r="Y64" s="235">
        <v>-17.978000000000002</v>
      </c>
      <c r="Z64" s="235">
        <v>-35.601999999999997</v>
      </c>
      <c r="AA64" s="235">
        <v>-45.103999999999999</v>
      </c>
      <c r="AB64" s="235">
        <v>-5.1180000000000003</v>
      </c>
      <c r="AC64" s="235">
        <v>-37.282989999999998</v>
      </c>
      <c r="AD64" s="235">
        <v>-15.646379999999999</v>
      </c>
      <c r="AE64" s="235">
        <v>-40.071829999999999</v>
      </c>
      <c r="AF64" s="235">
        <v>-32.633000000000003</v>
      </c>
      <c r="AG64" s="235">
        <v>-26.703267437200001</v>
      </c>
      <c r="AH64" s="235">
        <v>-28.524806553999998</v>
      </c>
      <c r="AI64" s="252">
        <v>-31.532</v>
      </c>
      <c r="AJ64" s="252">
        <v>-59.207000000000001</v>
      </c>
      <c r="AK64" s="252">
        <v>75.613</v>
      </c>
      <c r="AL64" s="252">
        <v>-7.18</v>
      </c>
      <c r="AM64" s="252">
        <v>-64.896000000000001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44986</v>
      </c>
      <c r="B65" s="165"/>
      <c r="C65" s="165"/>
      <c r="D65" s="165">
        <v>6.6859999999999999</v>
      </c>
      <c r="E65" s="235">
        <v>-80.751000000000005</v>
      </c>
      <c r="F65" s="235">
        <v>22.236000000000001</v>
      </c>
      <c r="G65" s="235">
        <v>-24.802</v>
      </c>
      <c r="H65" s="235">
        <v>-17.36</v>
      </c>
      <c r="I65" s="235">
        <v>-33.058</v>
      </c>
      <c r="J65" s="235">
        <v>-34.947000000000003</v>
      </c>
      <c r="K65" s="235">
        <v>-9.4450000000000003</v>
      </c>
      <c r="L65" s="235">
        <v>-51.122999999999998</v>
      </c>
      <c r="M65" s="235">
        <v>-40.192999999999998</v>
      </c>
      <c r="N65" s="235">
        <v>-34.902000000000001</v>
      </c>
      <c r="O65" s="235">
        <v>-96.096000000000004</v>
      </c>
      <c r="P65" s="235">
        <v>-38.881</v>
      </c>
      <c r="Q65" s="235">
        <v>-9.1829999999999998</v>
      </c>
      <c r="R65" s="235">
        <v>-13.153</v>
      </c>
      <c r="S65" s="235">
        <v>-27.914000000000001</v>
      </c>
      <c r="T65" s="235">
        <v>-37.945</v>
      </c>
      <c r="U65" s="235">
        <v>-37.232999999999997</v>
      </c>
      <c r="V65" s="235">
        <v>-84.150999999999996</v>
      </c>
      <c r="W65" s="235">
        <v>-52.823</v>
      </c>
      <c r="X65" s="235">
        <v>-62.375</v>
      </c>
      <c r="Y65" s="235">
        <v>-22.702999999999999</v>
      </c>
      <c r="Z65" s="235">
        <v>-24.411000000000001</v>
      </c>
      <c r="AA65" s="235">
        <v>-35.779000000000003</v>
      </c>
      <c r="AB65" s="235">
        <v>-52.19</v>
      </c>
      <c r="AC65" s="235">
        <v>-44.594099999999997</v>
      </c>
      <c r="AD65" s="235">
        <v>-46.276849999999996</v>
      </c>
      <c r="AE65" s="235">
        <v>-41.178449999999998</v>
      </c>
      <c r="AF65" s="235">
        <v>-54.098759999999999</v>
      </c>
      <c r="AG65" s="235">
        <v>-94.386657514799992</v>
      </c>
      <c r="AH65" s="235">
        <v>-67.435723010499999</v>
      </c>
      <c r="AI65" s="252">
        <v>-34.798000000000002</v>
      </c>
      <c r="AJ65" s="252">
        <v>-42.109000000000002</v>
      </c>
      <c r="AK65" s="252">
        <v>-24.684999999999999</v>
      </c>
      <c r="AL65" s="252">
        <v>-25.779</v>
      </c>
      <c r="AM65" s="252">
        <v>-20.971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45017</v>
      </c>
      <c r="B66" s="165"/>
      <c r="C66" s="165"/>
      <c r="D66" s="165">
        <v>18.495000000000001</v>
      </c>
      <c r="E66" s="235">
        <v>-39.68</v>
      </c>
      <c r="F66" s="235">
        <v>-1.92</v>
      </c>
      <c r="G66" s="235">
        <v>-7.2060000000000004</v>
      </c>
      <c r="H66" s="235">
        <v>-49.616999999999997</v>
      </c>
      <c r="I66" s="235">
        <v>-43.034999999999997</v>
      </c>
      <c r="J66" s="235">
        <v>-59.116</v>
      </c>
      <c r="K66" s="235">
        <v>-58.07</v>
      </c>
      <c r="L66" s="235">
        <v>-46.223999999999997</v>
      </c>
      <c r="M66" s="235">
        <v>-45.231000000000002</v>
      </c>
      <c r="N66" s="235">
        <v>-21.337</v>
      </c>
      <c r="O66" s="235">
        <v>-46.392000000000003</v>
      </c>
      <c r="P66" s="235">
        <v>-46.932000000000002</v>
      </c>
      <c r="Q66" s="235">
        <v>-10.394</v>
      </c>
      <c r="R66" s="235">
        <v>-22.183</v>
      </c>
      <c r="S66" s="235">
        <v>-50.360999999999997</v>
      </c>
      <c r="T66" s="235">
        <v>-34.244</v>
      </c>
      <c r="U66" s="235">
        <v>-28.298999999999999</v>
      </c>
      <c r="V66" s="235">
        <v>-23.056999999999999</v>
      </c>
      <c r="W66" s="235">
        <v>-23.652999999999999</v>
      </c>
      <c r="X66" s="235">
        <v>-18.731000000000002</v>
      </c>
      <c r="Y66" s="235">
        <v>-34.493000000000002</v>
      </c>
      <c r="Z66" s="235">
        <v>-34.719000000000001</v>
      </c>
      <c r="AA66" s="235">
        <v>-39.353999999999999</v>
      </c>
      <c r="AB66" s="235">
        <v>-36.816000000000003</v>
      </c>
      <c r="AC66" s="235">
        <v>-31.096540000000001</v>
      </c>
      <c r="AD66" s="235">
        <v>-26.820700000000002</v>
      </c>
      <c r="AE66" s="235">
        <v>-39.596559999999997</v>
      </c>
      <c r="AF66" s="235">
        <v>-38.490559999999995</v>
      </c>
      <c r="AG66" s="235">
        <v>-7.4329692029799999</v>
      </c>
      <c r="AH66" s="235">
        <v>-6.8714972382399999</v>
      </c>
      <c r="AI66" s="252">
        <v>-9.35</v>
      </c>
      <c r="AJ66" s="252">
        <v>-26.696999999999999</v>
      </c>
      <c r="AK66" s="252">
        <v>-94.260999999999996</v>
      </c>
      <c r="AL66" s="252">
        <v>-33.209000000000003</v>
      </c>
      <c r="AM66" s="252">
        <v>-50.463000000000001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45047</v>
      </c>
      <c r="B67" s="165"/>
      <c r="C67" s="165"/>
      <c r="D67" s="165">
        <v>15.449</v>
      </c>
      <c r="E67" s="235">
        <v>-138.191</v>
      </c>
      <c r="F67" s="235">
        <v>-16.033000000000001</v>
      </c>
      <c r="G67" s="235">
        <v>-40.975999999999999</v>
      </c>
      <c r="H67" s="235">
        <v>-17.803999999999998</v>
      </c>
      <c r="I67" s="235">
        <v>-31.501999999999999</v>
      </c>
      <c r="J67" s="235">
        <v>-19.012</v>
      </c>
      <c r="K67" s="235">
        <v>-19.099</v>
      </c>
      <c r="L67" s="235">
        <v>-31.253</v>
      </c>
      <c r="M67" s="235">
        <v>-147.96199999999999</v>
      </c>
      <c r="N67" s="235">
        <v>-29.908999999999999</v>
      </c>
      <c r="O67" s="235">
        <v>-28.129000000000001</v>
      </c>
      <c r="P67" s="235">
        <v>-49.914999999999999</v>
      </c>
      <c r="Q67" s="235">
        <v>-34.603000000000002</v>
      </c>
      <c r="R67" s="235">
        <v>-27.748999999999999</v>
      </c>
      <c r="S67" s="235">
        <v>-15.643000000000001</v>
      </c>
      <c r="T67" s="235">
        <v>-26.481000000000002</v>
      </c>
      <c r="U67" s="235">
        <v>-13.461</v>
      </c>
      <c r="V67" s="235">
        <v>-3.1219999999999999</v>
      </c>
      <c r="W67" s="235">
        <v>-37.49</v>
      </c>
      <c r="X67" s="235">
        <v>-28.582000000000001</v>
      </c>
      <c r="Y67" s="235">
        <v>-34.988</v>
      </c>
      <c r="Z67" s="235">
        <v>-27.611000000000001</v>
      </c>
      <c r="AA67" s="235">
        <v>-13.772</v>
      </c>
      <c r="AB67" s="235">
        <v>-19.452999999999999</v>
      </c>
      <c r="AC67" s="235">
        <v>-43.834120000000006</v>
      </c>
      <c r="AD67" s="235">
        <v>-36.949010000000001</v>
      </c>
      <c r="AE67" s="235">
        <v>-18.708639999999999</v>
      </c>
      <c r="AF67" s="235">
        <v>-25.39873</v>
      </c>
      <c r="AG67" s="235">
        <v>-18.684161391</v>
      </c>
      <c r="AH67" s="235">
        <v>-9.3682712112299988</v>
      </c>
      <c r="AI67" s="252">
        <v>-3.2269999999999999</v>
      </c>
      <c r="AJ67" s="252">
        <v>-13.581</v>
      </c>
      <c r="AK67" s="252">
        <v>-52.53</v>
      </c>
      <c r="AL67" s="252">
        <v>-80.343999999999994</v>
      </c>
      <c r="AM67" s="252">
        <v>-118.304</v>
      </c>
      <c r="AN67" s="211"/>
      <c r="AO67" s="211"/>
      <c r="AP67" s="211"/>
      <c r="AQ67" s="211"/>
      <c r="AR67" s="211"/>
      <c r="AS67" s="211"/>
      <c r="AT67" s="211"/>
      <c r="AU67" s="211"/>
      <c r="AV67" s="211"/>
      <c r="AW67" s="211"/>
      <c r="AX67" s="211"/>
      <c r="AY67" s="211"/>
      <c r="ALQ67" s="216" t="e">
        <v>#N/A</v>
      </c>
    </row>
    <row r="68" spans="1:1005" ht="15" x14ac:dyDescent="0.25">
      <c r="A68" s="193">
        <f>YampaRiverInflow.TotalOutflow!A68</f>
        <v>45078</v>
      </c>
      <c r="B68" s="165"/>
      <c r="C68" s="165"/>
      <c r="D68" s="165">
        <v>14.807</v>
      </c>
      <c r="E68" s="235">
        <v>8.8849999999999998</v>
      </c>
      <c r="F68" s="235">
        <v>-38.042999999999999</v>
      </c>
      <c r="G68" s="235">
        <v>-46.71</v>
      </c>
      <c r="H68" s="235">
        <v>-50.164000000000001</v>
      </c>
      <c r="I68" s="235">
        <v>-42.655000000000001</v>
      </c>
      <c r="J68" s="235">
        <v>-57.844000000000001</v>
      </c>
      <c r="K68" s="235">
        <v>-49.320999999999998</v>
      </c>
      <c r="L68" s="235">
        <v>-51.93</v>
      </c>
      <c r="M68" s="235">
        <v>-183.62299999999999</v>
      </c>
      <c r="N68" s="235">
        <v>-63.558</v>
      </c>
      <c r="O68" s="235">
        <v>-43.442999999999998</v>
      </c>
      <c r="P68" s="235">
        <v>-78.712000000000003</v>
      </c>
      <c r="Q68" s="235">
        <v>-44.427999999999997</v>
      </c>
      <c r="R68" s="235">
        <v>-46.622999999999998</v>
      </c>
      <c r="S68" s="235">
        <v>-26.48</v>
      </c>
      <c r="T68" s="235">
        <v>-49.249000000000002</v>
      </c>
      <c r="U68" s="235">
        <v>-37.82</v>
      </c>
      <c r="V68" s="235">
        <v>-37.124000000000002</v>
      </c>
      <c r="W68" s="235">
        <v>-46.805999999999997</v>
      </c>
      <c r="X68" s="235">
        <v>-42.271000000000001</v>
      </c>
      <c r="Y68" s="235">
        <v>-36.914999999999999</v>
      </c>
      <c r="Z68" s="235">
        <v>-53.137999999999998</v>
      </c>
      <c r="AA68" s="235">
        <v>-64.947999999999993</v>
      </c>
      <c r="AB68" s="235">
        <v>-25.780999999999999</v>
      </c>
      <c r="AC68" s="235">
        <v>-34.943179999999998</v>
      </c>
      <c r="AD68" s="235">
        <v>-51.29607</v>
      </c>
      <c r="AE68" s="235">
        <v>-57.331830000000004</v>
      </c>
      <c r="AF68" s="235">
        <v>-54.558230000000002</v>
      </c>
      <c r="AG68" s="235">
        <v>-68.587001490600002</v>
      </c>
      <c r="AH68" s="235">
        <v>-35.762955953400002</v>
      </c>
      <c r="AI68" s="252">
        <v>-63.795000000000002</v>
      </c>
      <c r="AJ68" s="252">
        <v>-22.106999999999999</v>
      </c>
      <c r="AK68" s="252">
        <v>-145.12100000000001</v>
      </c>
      <c r="AL68" s="252">
        <v>-71.817999999999998</v>
      </c>
      <c r="AM68" s="252">
        <v>-97.96</v>
      </c>
      <c r="AN68" s="211"/>
      <c r="AO68" s="211"/>
      <c r="AP68" s="211"/>
      <c r="AQ68" s="211"/>
      <c r="AR68" s="211"/>
      <c r="AS68" s="211"/>
      <c r="AT68" s="211"/>
      <c r="AU68" s="211"/>
      <c r="AV68" s="211"/>
      <c r="AW68" s="211"/>
      <c r="AX68" s="211"/>
      <c r="AY68" s="211"/>
      <c r="ALQ68" s="216" t="e">
        <v>#N/A</v>
      </c>
    </row>
    <row r="69" spans="1:1005" ht="15" x14ac:dyDescent="0.25">
      <c r="A69" s="193">
        <f>YampaRiverInflow.TotalOutflow!A69</f>
        <v>45108</v>
      </c>
      <c r="B69" s="165"/>
      <c r="C69" s="165"/>
      <c r="D69" s="165">
        <v>26.161000000000001</v>
      </c>
      <c r="E69" s="235">
        <v>-21.681999999999999</v>
      </c>
      <c r="F69" s="235">
        <v>-28.289000000000001</v>
      </c>
      <c r="G69" s="235">
        <v>-64.233999999999995</v>
      </c>
      <c r="H69" s="235">
        <v>-49.396000000000001</v>
      </c>
      <c r="I69" s="235">
        <v>-44.13</v>
      </c>
      <c r="J69" s="235">
        <v>-48.3</v>
      </c>
      <c r="K69" s="235">
        <v>-25.504000000000001</v>
      </c>
      <c r="L69" s="235">
        <v>-48.567</v>
      </c>
      <c r="M69" s="235">
        <v>-182.99199999999999</v>
      </c>
      <c r="N69" s="235">
        <v>-65.305999999999997</v>
      </c>
      <c r="O69" s="235">
        <v>-37.942</v>
      </c>
      <c r="P69" s="235">
        <v>-73.787000000000006</v>
      </c>
      <c r="Q69" s="235">
        <v>-40.765999999999998</v>
      </c>
      <c r="R69" s="235">
        <v>-6.4569999999999999</v>
      </c>
      <c r="S69" s="235">
        <v>-40.478000000000002</v>
      </c>
      <c r="T69" s="235">
        <v>-35.347000000000001</v>
      </c>
      <c r="U69" s="235">
        <v>-30.984000000000002</v>
      </c>
      <c r="V69" s="235">
        <v>-12.644</v>
      </c>
      <c r="W69" s="235">
        <v>-15.252000000000001</v>
      </c>
      <c r="X69" s="235">
        <v>-52.765999999999998</v>
      </c>
      <c r="Y69" s="235">
        <v>-45.936</v>
      </c>
      <c r="Z69" s="235">
        <v>-47.3</v>
      </c>
      <c r="AA69" s="235">
        <v>-39.220999999999997</v>
      </c>
      <c r="AB69" s="235">
        <v>-35.222999999999999</v>
      </c>
      <c r="AC69" s="235">
        <v>-42.72146</v>
      </c>
      <c r="AD69" s="235">
        <v>-48.900089999999999</v>
      </c>
      <c r="AE69" s="235">
        <v>-17.894650000000002</v>
      </c>
      <c r="AF69" s="235">
        <v>-23.696210000000001</v>
      </c>
      <c r="AG69" s="235">
        <v>-7.1829008864099997</v>
      </c>
      <c r="AH69" s="235">
        <v>-13.3525170981</v>
      </c>
      <c r="AI69" s="252">
        <v>-36.118000000000002</v>
      </c>
      <c r="AJ69" s="252">
        <v>-38.566000000000003</v>
      </c>
      <c r="AK69" s="252">
        <v>-36.479999999999997</v>
      </c>
      <c r="AL69" s="252">
        <v>-38.226999999999997</v>
      </c>
      <c r="AM69" s="252">
        <v>-78.781000000000006</v>
      </c>
      <c r="AN69" s="211"/>
      <c r="AO69" s="211"/>
      <c r="AP69" s="211"/>
      <c r="AQ69" s="211"/>
      <c r="AR69" s="211"/>
      <c r="AS69" s="211"/>
      <c r="AT69" s="211"/>
      <c r="AU69" s="211"/>
      <c r="AV69" s="211"/>
      <c r="AW69" s="211"/>
      <c r="AX69" s="211"/>
      <c r="AY69" s="211"/>
      <c r="ALQ69" s="216" t="e">
        <v>#N/A</v>
      </c>
    </row>
    <row r="70" spans="1:1005" ht="15" x14ac:dyDescent="0.25">
      <c r="A70" s="193">
        <f>YampaRiverInflow.TotalOutflow!A70</f>
        <v>45139</v>
      </c>
      <c r="B70" s="165"/>
      <c r="C70" s="165"/>
      <c r="D70" s="165">
        <v>25.350999999999999</v>
      </c>
      <c r="E70" s="235">
        <v>-51.414000000000001</v>
      </c>
      <c r="F70" s="235">
        <v>-22.39</v>
      </c>
      <c r="G70" s="235">
        <v>-5.8449999999999998</v>
      </c>
      <c r="H70" s="235">
        <v>-16.213000000000001</v>
      </c>
      <c r="I70" s="235">
        <v>-13.936999999999999</v>
      </c>
      <c r="J70" s="235">
        <v>-23.998000000000001</v>
      </c>
      <c r="K70" s="235">
        <v>5.8440000000000003</v>
      </c>
      <c r="L70" s="235">
        <v>-37.121000000000002</v>
      </c>
      <c r="M70" s="235">
        <v>-39.380000000000003</v>
      </c>
      <c r="N70" s="235">
        <v>-27.815000000000001</v>
      </c>
      <c r="O70" s="235">
        <v>-14.052</v>
      </c>
      <c r="P70" s="235">
        <v>-65.381</v>
      </c>
      <c r="Q70" s="235">
        <v>-36.566000000000003</v>
      </c>
      <c r="R70" s="235">
        <v>-19.853999999999999</v>
      </c>
      <c r="S70" s="235">
        <v>-3.7530000000000001</v>
      </c>
      <c r="T70" s="235">
        <v>-2.8780000000000001</v>
      </c>
      <c r="U70" s="235">
        <v>-12.666</v>
      </c>
      <c r="V70" s="235">
        <v>-13.96</v>
      </c>
      <c r="W70" s="235">
        <v>-39.997999999999998</v>
      </c>
      <c r="X70" s="235">
        <v>7.2850000000000001</v>
      </c>
      <c r="Y70" s="235">
        <v>-24.344000000000001</v>
      </c>
      <c r="Z70" s="235">
        <v>-33.448999999999998</v>
      </c>
      <c r="AA70" s="235">
        <v>-19.832000000000001</v>
      </c>
      <c r="AB70" s="235">
        <v>-46.258000000000003</v>
      </c>
      <c r="AC70" s="235">
        <v>-32.945339999999995</v>
      </c>
      <c r="AD70" s="235">
        <v>-39.458289999999998</v>
      </c>
      <c r="AE70" s="235">
        <v>-23.445790000000002</v>
      </c>
      <c r="AF70" s="235">
        <v>-14.44247</v>
      </c>
      <c r="AG70" s="235">
        <v>-5.3147564458200005</v>
      </c>
      <c r="AH70" s="235">
        <v>-18.306574451100001</v>
      </c>
      <c r="AI70" s="252">
        <v>-15.141999999999999</v>
      </c>
      <c r="AJ70" s="252">
        <v>5.0810000000000004</v>
      </c>
      <c r="AK70" s="252">
        <v>-16.428999999999998</v>
      </c>
      <c r="AL70" s="252">
        <v>-15.093999999999999</v>
      </c>
      <c r="AM70" s="252">
        <v>-77.117000000000004</v>
      </c>
      <c r="AN70" s="211"/>
      <c r="AO70" s="211"/>
      <c r="AP70" s="211"/>
      <c r="AQ70" s="211"/>
      <c r="AR70" s="211"/>
      <c r="AS70" s="211"/>
      <c r="AT70" s="211"/>
      <c r="AU70" s="211"/>
      <c r="AV70" s="211"/>
      <c r="AW70" s="211"/>
      <c r="AX70" s="211"/>
      <c r="AY70" s="211"/>
      <c r="ALQ70" s="216" t="e">
        <v>#N/A</v>
      </c>
    </row>
    <row r="71" spans="1:1005" ht="15" x14ac:dyDescent="0.25">
      <c r="A71" s="193">
        <f>YampaRiverInflow.TotalOutflow!A71</f>
        <v>45170</v>
      </c>
      <c r="B71" s="165"/>
      <c r="C71" s="165"/>
      <c r="D71" s="165">
        <v>20.093</v>
      </c>
      <c r="E71" s="235">
        <v>-45.326999999999998</v>
      </c>
      <c r="F71" s="235">
        <v>-12.705</v>
      </c>
      <c r="G71" s="235">
        <v>-21.931000000000001</v>
      </c>
      <c r="H71" s="235">
        <v>-11.678000000000001</v>
      </c>
      <c r="I71" s="235">
        <v>-16.454999999999998</v>
      </c>
      <c r="J71" s="235">
        <v>-15.521000000000001</v>
      </c>
      <c r="K71" s="235">
        <v>-12.746</v>
      </c>
      <c r="L71" s="235">
        <v>-31.334</v>
      </c>
      <c r="M71" s="235">
        <v>-19.856000000000002</v>
      </c>
      <c r="N71" s="235">
        <v>-41.415999999999997</v>
      </c>
      <c r="O71" s="235">
        <v>-22.555</v>
      </c>
      <c r="P71" s="235">
        <v>0.85399999999999998</v>
      </c>
      <c r="Q71" s="235">
        <v>-61.966000000000001</v>
      </c>
      <c r="R71" s="235">
        <v>-54.048999999999999</v>
      </c>
      <c r="S71" s="235">
        <v>-27.712</v>
      </c>
      <c r="T71" s="235">
        <v>-18.021999999999998</v>
      </c>
      <c r="U71" s="235">
        <v>-8.8450000000000006</v>
      </c>
      <c r="V71" s="235">
        <v>-17.966000000000001</v>
      </c>
      <c r="W71" s="235">
        <v>-5.1360000000000001</v>
      </c>
      <c r="X71" s="235">
        <v>-10.974</v>
      </c>
      <c r="Y71" s="235">
        <v>-32.47</v>
      </c>
      <c r="Z71" s="235">
        <v>-35.090000000000003</v>
      </c>
      <c r="AA71" s="235">
        <v>-20.788</v>
      </c>
      <c r="AB71" s="235">
        <v>-50.804000000000002</v>
      </c>
      <c r="AC71" s="235">
        <v>-26.487169999999999</v>
      </c>
      <c r="AD71" s="235">
        <v>-30.253869999999999</v>
      </c>
      <c r="AE71" s="235">
        <v>-43.057809999999996</v>
      </c>
      <c r="AF71" s="235">
        <v>-36.350120000000004</v>
      </c>
      <c r="AG71" s="235">
        <v>-18.8728240509</v>
      </c>
      <c r="AH71" s="235">
        <v>-15.710973601100001</v>
      </c>
      <c r="AI71" s="252">
        <v>14.304</v>
      </c>
      <c r="AJ71" s="252">
        <v>-4.5</v>
      </c>
      <c r="AK71" s="252">
        <v>-45.348999999999997</v>
      </c>
      <c r="AL71" s="252">
        <v>-49.987000000000002</v>
      </c>
      <c r="AM71" s="252">
        <v>8.8550000000000004</v>
      </c>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101" spans="4:4" ht="12.75" customHeight="1" x14ac:dyDescent="0.25">
      <c r="D101" s="216">
        <v>6.6859999999999999</v>
      </c>
    </row>
    <row r="102" spans="4:4" ht="12.75" customHeight="1" x14ac:dyDescent="0.25">
      <c r="D102" s="216">
        <v>18.495000000000001</v>
      </c>
    </row>
    <row r="103" spans="4:4" ht="12.75" customHeight="1" x14ac:dyDescent="0.25">
      <c r="D103" s="216">
        <v>15.449</v>
      </c>
    </row>
    <row r="104" spans="4:4" ht="12.75" customHeight="1" x14ac:dyDescent="0.25">
      <c r="D104" s="216">
        <v>14.807</v>
      </c>
    </row>
    <row r="105" spans="4:4" ht="12.75" customHeight="1" x14ac:dyDescent="0.25">
      <c r="D105" s="216">
        <v>26.161000000000001</v>
      </c>
    </row>
    <row r="106" spans="4:4" ht="12.75" customHeight="1" x14ac:dyDescent="0.25">
      <c r="D106" s="216">
        <v>25.350999999999999</v>
      </c>
    </row>
    <row r="107" spans="4:4" ht="12.75" customHeight="1" x14ac:dyDescent="0.25">
      <c r="D107" s="216">
        <v>20.093</v>
      </c>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43132</v>
      </c>
      <c r="B4" s="165"/>
      <c r="C4" s="165"/>
      <c r="D4" s="165">
        <v>10.45</v>
      </c>
      <c r="E4" s="235">
        <f ca="1">INDEX(INDIRECT("DvsToPkr_"&amp;E$2+YEAR($A4)-YEAR($A$4)),MONTH($A4))/1000</f>
        <v>-32.098999999999997</v>
      </c>
      <c r="F4" s="235">
        <f t="shared" ref="F4:AI12" ca="1" si="0">INDEX(INDIRECT("DvsToPkr_"&amp;F$2+YEAR($A4)-YEAR($A$4)),MONTH($A4))/1000</f>
        <v>-10.874000000000001</v>
      </c>
      <c r="G4" s="235">
        <f t="shared" ca="1" si="0"/>
        <v>24.474</v>
      </c>
      <c r="H4" s="235">
        <f t="shared" ca="1" si="0"/>
        <v>-42.707000000000001</v>
      </c>
      <c r="I4" s="235">
        <f t="shared" ca="1" si="0"/>
        <v>17.422999999999998</v>
      </c>
      <c r="J4" s="235">
        <f t="shared" ca="1" si="0"/>
        <v>20.231999999999999</v>
      </c>
      <c r="K4" s="235">
        <f t="shared" ca="1" si="0"/>
        <v>-6.8810000000000002</v>
      </c>
      <c r="L4" s="235">
        <f t="shared" ca="1" si="0"/>
        <v>38.478000000000002</v>
      </c>
      <c r="M4" s="235">
        <f t="shared" ca="1" si="0"/>
        <v>38.890999999999998</v>
      </c>
      <c r="N4" s="235">
        <f t="shared" ca="1" si="0"/>
        <v>7.3949999999999996</v>
      </c>
      <c r="O4" s="235">
        <f t="shared" ca="1" si="0"/>
        <v>44.286999999999999</v>
      </c>
      <c r="P4" s="235">
        <f t="shared" ca="1" si="0"/>
        <v>29.244</v>
      </c>
      <c r="Q4" s="235">
        <f t="shared" ca="1" si="0"/>
        <v>221.904</v>
      </c>
      <c r="R4" s="235">
        <f t="shared" ca="1" si="0"/>
        <v>10.265000000000001</v>
      </c>
      <c r="S4" s="235">
        <f t="shared" ca="1" si="0"/>
        <v>85.662000000000006</v>
      </c>
      <c r="T4" s="235">
        <f t="shared" ca="1" si="0"/>
        <v>11.233000000000001</v>
      </c>
      <c r="U4" s="235">
        <f t="shared" ca="1" si="0"/>
        <v>13.169</v>
      </c>
      <c r="V4" s="235">
        <f t="shared" ca="1" si="0"/>
        <v>35.386000000000003</v>
      </c>
      <c r="W4" s="235">
        <f t="shared" ca="1" si="0"/>
        <v>17.077000000000002</v>
      </c>
      <c r="X4" s="235">
        <f t="shared" ca="1" si="0"/>
        <v>13.38</v>
      </c>
      <c r="Y4" s="235">
        <f t="shared" ca="1" si="0"/>
        <v>16.087</v>
      </c>
      <c r="Z4" s="235">
        <f t="shared" ca="1" si="0"/>
        <v>-0.86599999999999999</v>
      </c>
      <c r="AA4" s="235">
        <f t="shared" ca="1" si="0"/>
        <v>23.463000000000001</v>
      </c>
      <c r="AB4" s="235">
        <f t="shared" ca="1" si="0"/>
        <v>14.08</v>
      </c>
      <c r="AC4" s="235">
        <f t="shared" ca="1" si="0"/>
        <v>174.58199999999999</v>
      </c>
      <c r="AD4" s="235">
        <f t="shared" ca="1" si="0"/>
        <v>11.07</v>
      </c>
      <c r="AE4" s="235">
        <f t="shared" ca="1" si="0"/>
        <v>-5.6680000000000001</v>
      </c>
      <c r="AF4" s="235">
        <f t="shared" ca="1" si="0"/>
        <v>3.0179999999999998</v>
      </c>
      <c r="AG4" s="235">
        <f t="shared" ca="1" si="0"/>
        <v>14.69</v>
      </c>
      <c r="AH4" s="235">
        <f t="shared" ca="1" si="0"/>
        <v>8.8202999999999996</v>
      </c>
      <c r="AI4" s="235">
        <f t="shared" ca="1" si="0"/>
        <v>14.744759999999999</v>
      </c>
      <c r="AJ4" s="235">
        <f t="shared" ref="AJ4:AM19" ca="1" si="1">INDEX(INDIRECT("DvsToPkr_"&amp;AJ$2+YEAR($A4)-YEAR($A$4)),MONTH($A4))/1000</f>
        <v>10.63569</v>
      </c>
      <c r="AK4" s="235">
        <f t="shared" ca="1" si="1"/>
        <v>3.61049</v>
      </c>
      <c r="AL4" s="235">
        <f t="shared" ca="1" si="1"/>
        <v>19.494754710900001</v>
      </c>
      <c r="AM4" s="235">
        <f t="shared" ca="1" si="1"/>
        <v>9.1826606062200007</v>
      </c>
    </row>
    <row r="5" spans="1:54" ht="15" x14ac:dyDescent="0.25">
      <c r="A5" s="193">
        <f>YampaRiverInflow.TotalOutflow!A5</f>
        <v>43160</v>
      </c>
      <c r="B5" s="165"/>
      <c r="C5" s="165"/>
      <c r="D5" s="165">
        <v>6.69</v>
      </c>
      <c r="E5" s="235">
        <v>-63.835000000000001</v>
      </c>
      <c r="F5" s="235">
        <v>-26.42</v>
      </c>
      <c r="G5" s="235">
        <v>59.759</v>
      </c>
      <c r="H5" s="235">
        <v>26.506</v>
      </c>
      <c r="I5" s="235">
        <v>96.531999999999996</v>
      </c>
      <c r="J5" s="235">
        <v>17.710999999999999</v>
      </c>
      <c r="K5" s="235">
        <v>-1.42</v>
      </c>
      <c r="L5" s="235">
        <v>43.502000000000002</v>
      </c>
      <c r="M5" s="235">
        <v>-6.4089999999999998</v>
      </c>
      <c r="N5" s="235">
        <v>8.8800000000000008</v>
      </c>
      <c r="O5" s="235">
        <v>37.970999999999997</v>
      </c>
      <c r="P5" s="235">
        <v>61.314999999999998</v>
      </c>
      <c r="Q5" s="235">
        <v>316.43099999999998</v>
      </c>
      <c r="R5" s="235">
        <v>30.523</v>
      </c>
      <c r="S5" s="235">
        <v>99.09</v>
      </c>
      <c r="T5" s="235">
        <v>0.26700000000000002</v>
      </c>
      <c r="U5" s="235">
        <v>21.556999999999999</v>
      </c>
      <c r="V5" s="235">
        <v>29.812999999999999</v>
      </c>
      <c r="W5" s="235">
        <v>17.334</v>
      </c>
      <c r="X5" s="235">
        <v>4.55</v>
      </c>
      <c r="Y5" s="235">
        <v>29.456</v>
      </c>
      <c r="Z5" s="235">
        <v>7.5919999999999996</v>
      </c>
      <c r="AA5" s="235">
        <v>0.58599999999999997</v>
      </c>
      <c r="AB5" s="235">
        <v>5.9260000000000002</v>
      </c>
      <c r="AC5" s="235">
        <v>168.72399999999999</v>
      </c>
      <c r="AD5" s="235">
        <v>24.416</v>
      </c>
      <c r="AE5" s="235">
        <v>16.087</v>
      </c>
      <c r="AF5" s="235">
        <v>3.2</v>
      </c>
      <c r="AG5" s="235">
        <v>10.916</v>
      </c>
      <c r="AH5" s="235">
        <v>55.120930000000001</v>
      </c>
      <c r="AI5" s="235">
        <v>5.3349099999999998</v>
      </c>
      <c r="AJ5" s="235">
        <v>8.3023799999999994</v>
      </c>
      <c r="AK5" s="235">
        <v>7.6192200000000003</v>
      </c>
      <c r="AL5" s="235">
        <v>-3.1343052999900003</v>
      </c>
      <c r="AM5" s="235">
        <v>3.17213907435</v>
      </c>
    </row>
    <row r="6" spans="1:54" ht="15" x14ac:dyDescent="0.25">
      <c r="A6" s="193">
        <f>YampaRiverInflow.TotalOutflow!A6</f>
        <v>43191</v>
      </c>
      <c r="B6" s="165"/>
      <c r="C6" s="165"/>
      <c r="D6" s="165">
        <v>18.5</v>
      </c>
      <c r="E6" s="235">
        <v>-50.832999999999998</v>
      </c>
      <c r="F6" s="235">
        <v>-3.6080000000000001</v>
      </c>
      <c r="G6" s="235">
        <v>-89.194000000000003</v>
      </c>
      <c r="H6" s="235">
        <v>49.36</v>
      </c>
      <c r="I6" s="235">
        <v>53.290999999999997</v>
      </c>
      <c r="J6" s="235">
        <v>25.484000000000002</v>
      </c>
      <c r="K6" s="235">
        <v>-15.704000000000001</v>
      </c>
      <c r="L6" s="235">
        <v>2.6739999999999999</v>
      </c>
      <c r="M6" s="235">
        <v>9.9689999999999994</v>
      </c>
      <c r="N6" s="235">
        <v>14.242000000000001</v>
      </c>
      <c r="O6" s="235">
        <v>68.507000000000005</v>
      </c>
      <c r="P6" s="235">
        <v>34.072000000000003</v>
      </c>
      <c r="Q6" s="235">
        <v>40.68</v>
      </c>
      <c r="R6" s="235">
        <v>13.753</v>
      </c>
      <c r="S6" s="235">
        <v>16.016999999999999</v>
      </c>
      <c r="T6" s="235">
        <v>14.180999999999999</v>
      </c>
      <c r="U6" s="235">
        <v>10.909000000000001</v>
      </c>
      <c r="V6" s="235">
        <v>31.158000000000001</v>
      </c>
      <c r="W6" s="235">
        <v>9.2080000000000002</v>
      </c>
      <c r="X6" s="235">
        <v>5.04</v>
      </c>
      <c r="Y6" s="235">
        <v>53.372999999999998</v>
      </c>
      <c r="Z6" s="235">
        <v>10.19</v>
      </c>
      <c r="AA6" s="235">
        <v>22.326000000000001</v>
      </c>
      <c r="AB6" s="235">
        <v>12.529</v>
      </c>
      <c r="AC6" s="235">
        <v>16.698</v>
      </c>
      <c r="AD6" s="235">
        <v>14.458</v>
      </c>
      <c r="AE6" s="235">
        <v>15.693</v>
      </c>
      <c r="AF6" s="235">
        <v>12.19</v>
      </c>
      <c r="AG6" s="235">
        <v>15.191000000000001</v>
      </c>
      <c r="AH6" s="235">
        <v>34.110879999999995</v>
      </c>
      <c r="AI6" s="235">
        <v>18.928849999999997</v>
      </c>
      <c r="AJ6" s="235">
        <v>23.699870000000001</v>
      </c>
      <c r="AK6" s="235">
        <v>14.320200000000002</v>
      </c>
      <c r="AL6" s="235">
        <v>23.981204488899998</v>
      </c>
      <c r="AM6" s="235">
        <v>12.6252825743</v>
      </c>
    </row>
    <row r="7" spans="1:54" ht="15" x14ac:dyDescent="0.25">
      <c r="A7" s="193">
        <f>YampaRiverInflow.TotalOutflow!A7</f>
        <v>43221</v>
      </c>
      <c r="B7" s="165"/>
      <c r="C7" s="165"/>
      <c r="D7" s="165">
        <v>15.45</v>
      </c>
      <c r="E7" s="235">
        <v>-15.445</v>
      </c>
      <c r="F7" s="235">
        <v>-30.884</v>
      </c>
      <c r="G7" s="235">
        <v>-80.722999999999999</v>
      </c>
      <c r="H7" s="235">
        <v>-14.659000000000001</v>
      </c>
      <c r="I7" s="235">
        <v>23.445</v>
      </c>
      <c r="J7" s="235">
        <v>-44.76</v>
      </c>
      <c r="K7" s="235">
        <v>4.5609999999999999</v>
      </c>
      <c r="L7" s="235">
        <v>-17.443000000000001</v>
      </c>
      <c r="M7" s="235">
        <v>33.575000000000003</v>
      </c>
      <c r="N7" s="235">
        <v>29.093</v>
      </c>
      <c r="O7" s="235">
        <v>35.158000000000001</v>
      </c>
      <c r="P7" s="235">
        <v>30.619</v>
      </c>
      <c r="Q7" s="235">
        <v>51.445999999999998</v>
      </c>
      <c r="R7" s="235">
        <v>147.43199999999999</v>
      </c>
      <c r="S7" s="235">
        <v>31.465</v>
      </c>
      <c r="T7" s="235">
        <v>16.225000000000001</v>
      </c>
      <c r="U7" s="235">
        <v>15.988</v>
      </c>
      <c r="V7" s="235">
        <v>22.762</v>
      </c>
      <c r="W7" s="235">
        <v>16.884</v>
      </c>
      <c r="X7" s="235">
        <v>8.0370000000000008</v>
      </c>
      <c r="Y7" s="235">
        <v>0.76700000000000002</v>
      </c>
      <c r="Z7" s="235">
        <v>15.06</v>
      </c>
      <c r="AA7" s="235">
        <v>18.966999999999999</v>
      </c>
      <c r="AB7" s="235">
        <v>6.8140000000000001</v>
      </c>
      <c r="AC7" s="235">
        <v>10.48</v>
      </c>
      <c r="AD7" s="235">
        <v>-4.4349999999999996</v>
      </c>
      <c r="AE7" s="235">
        <v>13.545999999999999</v>
      </c>
      <c r="AF7" s="235">
        <v>14.374000000000001</v>
      </c>
      <c r="AG7" s="235">
        <v>20.312000000000001</v>
      </c>
      <c r="AH7" s="235">
        <v>24.09412</v>
      </c>
      <c r="AI7" s="235">
        <v>17.2925</v>
      </c>
      <c r="AJ7" s="235">
        <v>26.04485</v>
      </c>
      <c r="AK7" s="235">
        <v>20.55932</v>
      </c>
      <c r="AL7" s="235">
        <v>-2.9233854721500001</v>
      </c>
      <c r="AM7" s="235">
        <v>20.635423071599998</v>
      </c>
    </row>
    <row r="8" spans="1:54" ht="15" x14ac:dyDescent="0.25">
      <c r="A8" s="193">
        <f>YampaRiverInflow.TotalOutflow!A8</f>
        <v>43252</v>
      </c>
      <c r="B8" s="165"/>
      <c r="C8" s="165"/>
      <c r="D8" s="165">
        <v>14.81</v>
      </c>
      <c r="E8" s="235">
        <v>-42.570999999999998</v>
      </c>
      <c r="F8" s="235">
        <v>-23.359000000000002</v>
      </c>
      <c r="G8" s="235">
        <v>-170.375</v>
      </c>
      <c r="H8" s="235">
        <v>-68.215000000000003</v>
      </c>
      <c r="I8" s="235">
        <v>17.126000000000001</v>
      </c>
      <c r="J8" s="235">
        <v>9.0709999999999997</v>
      </c>
      <c r="K8" s="235">
        <v>12.688000000000001</v>
      </c>
      <c r="L8" s="235">
        <v>3.8149999999999999</v>
      </c>
      <c r="M8" s="235">
        <v>18.376000000000001</v>
      </c>
      <c r="N8" s="235">
        <v>10.868</v>
      </c>
      <c r="O8" s="235">
        <v>38.33</v>
      </c>
      <c r="P8" s="235">
        <v>17.908000000000001</v>
      </c>
      <c r="Q8" s="235">
        <v>23.242999999999999</v>
      </c>
      <c r="R8" s="235">
        <v>149.01400000000001</v>
      </c>
      <c r="S8" s="235">
        <v>25.635000000000002</v>
      </c>
      <c r="T8" s="235">
        <v>16.579999999999998</v>
      </c>
      <c r="U8" s="235">
        <v>17.053999999999998</v>
      </c>
      <c r="V8" s="235">
        <v>19.07</v>
      </c>
      <c r="W8" s="235">
        <v>13.257999999999999</v>
      </c>
      <c r="X8" s="235">
        <v>52.686</v>
      </c>
      <c r="Y8" s="235">
        <v>31.236000000000001</v>
      </c>
      <c r="Z8" s="235">
        <v>9.4260000000000002</v>
      </c>
      <c r="AA8" s="235">
        <v>11.861000000000001</v>
      </c>
      <c r="AB8" s="235">
        <v>3.2530000000000001</v>
      </c>
      <c r="AC8" s="235">
        <v>10.676</v>
      </c>
      <c r="AD8" s="235">
        <v>-12.563000000000001</v>
      </c>
      <c r="AE8" s="235">
        <v>10.95</v>
      </c>
      <c r="AF8" s="235">
        <v>4.9080000000000004</v>
      </c>
      <c r="AG8" s="235">
        <v>20.478999999999999</v>
      </c>
      <c r="AH8" s="235">
        <v>23.339099999999998</v>
      </c>
      <c r="AI8" s="235">
        <v>14.779639999999999</v>
      </c>
      <c r="AJ8" s="235">
        <v>10.374750000000001</v>
      </c>
      <c r="AK8" s="235">
        <v>15.253579999999999</v>
      </c>
      <c r="AL8" s="235">
        <v>10.8723748103</v>
      </c>
      <c r="AM8" s="235">
        <v>19.2537612671</v>
      </c>
    </row>
    <row r="9" spans="1:54" ht="15" x14ac:dyDescent="0.25">
      <c r="A9" s="193">
        <f>YampaRiverInflow.TotalOutflow!A9</f>
        <v>43282</v>
      </c>
      <c r="B9" s="165"/>
      <c r="C9" s="165"/>
      <c r="D9" s="165">
        <v>26.16</v>
      </c>
      <c r="E9" s="235">
        <v>-60.779000000000003</v>
      </c>
      <c r="F9" s="235">
        <v>-56.558999999999997</v>
      </c>
      <c r="G9" s="235">
        <v>-126.367</v>
      </c>
      <c r="H9" s="235">
        <v>-44.088999999999999</v>
      </c>
      <c r="I9" s="235">
        <v>31.13</v>
      </c>
      <c r="J9" s="235">
        <v>-0.70799999999999996</v>
      </c>
      <c r="K9" s="235">
        <v>17.495000000000001</v>
      </c>
      <c r="L9" s="235">
        <v>-0.90900000000000003</v>
      </c>
      <c r="M9" s="235">
        <v>22.303000000000001</v>
      </c>
      <c r="N9" s="235">
        <v>26.056000000000001</v>
      </c>
      <c r="O9" s="235">
        <v>37.981000000000002</v>
      </c>
      <c r="P9" s="235">
        <v>46.884999999999998</v>
      </c>
      <c r="Q9" s="235">
        <v>38.639000000000003</v>
      </c>
      <c r="R9" s="235">
        <v>161.97499999999999</v>
      </c>
      <c r="S9" s="235">
        <v>38.319000000000003</v>
      </c>
      <c r="T9" s="235">
        <v>19.699000000000002</v>
      </c>
      <c r="U9" s="235">
        <v>17.989999999999998</v>
      </c>
      <c r="V9" s="235">
        <v>13.172000000000001</v>
      </c>
      <c r="W9" s="235">
        <v>40.615000000000002</v>
      </c>
      <c r="X9" s="235">
        <v>26.545000000000002</v>
      </c>
      <c r="Y9" s="235">
        <v>25.422999999999998</v>
      </c>
      <c r="Z9" s="235">
        <v>13.888999999999999</v>
      </c>
      <c r="AA9" s="235">
        <v>15.146000000000001</v>
      </c>
      <c r="AB9" s="235">
        <v>6.6020000000000003</v>
      </c>
      <c r="AC9" s="235">
        <v>10.079000000000001</v>
      </c>
      <c r="AD9" s="235">
        <v>4.5090000000000003</v>
      </c>
      <c r="AE9" s="235">
        <v>26.234000000000002</v>
      </c>
      <c r="AF9" s="235">
        <v>12.146000000000001</v>
      </c>
      <c r="AG9" s="235">
        <v>17.390999999999998</v>
      </c>
      <c r="AH9" s="235">
        <v>17.51343</v>
      </c>
      <c r="AI9" s="235">
        <v>34.483599999999996</v>
      </c>
      <c r="AJ9" s="235">
        <v>45.963620000000006</v>
      </c>
      <c r="AK9" s="235">
        <v>28.082819999999998</v>
      </c>
      <c r="AL9" s="235">
        <v>19.215399487300001</v>
      </c>
      <c r="AM9" s="235">
        <v>17.603711951099999</v>
      </c>
    </row>
    <row r="10" spans="1:54" ht="15" x14ac:dyDescent="0.25">
      <c r="A10" s="193">
        <f>YampaRiverInflow.TotalOutflow!A10</f>
        <v>43313</v>
      </c>
      <c r="B10" s="165"/>
      <c r="C10" s="165"/>
      <c r="D10" s="165">
        <v>25.35</v>
      </c>
      <c r="E10" s="235">
        <v>-38.963999999999999</v>
      </c>
      <c r="F10" s="235">
        <v>-34.012</v>
      </c>
      <c r="G10" s="235">
        <v>6.7279999999999998</v>
      </c>
      <c r="H10" s="235">
        <v>36.843000000000004</v>
      </c>
      <c r="I10" s="235">
        <v>32.896999999999998</v>
      </c>
      <c r="J10" s="235">
        <v>15.759</v>
      </c>
      <c r="K10" s="235">
        <v>30.661000000000001</v>
      </c>
      <c r="L10" s="235">
        <v>55</v>
      </c>
      <c r="M10" s="235">
        <v>48.677</v>
      </c>
      <c r="N10" s="235">
        <v>33.113</v>
      </c>
      <c r="O10" s="235">
        <v>45.93</v>
      </c>
      <c r="P10" s="235">
        <v>51.271000000000001</v>
      </c>
      <c r="Q10" s="235">
        <v>50.551000000000002</v>
      </c>
      <c r="R10" s="235">
        <v>39.052</v>
      </c>
      <c r="S10" s="235">
        <v>28.867000000000001</v>
      </c>
      <c r="T10" s="235">
        <v>22.442</v>
      </c>
      <c r="U10" s="235">
        <v>26.152999999999999</v>
      </c>
      <c r="V10" s="235">
        <v>32.817999999999998</v>
      </c>
      <c r="W10" s="235">
        <v>21.527999999999999</v>
      </c>
      <c r="X10" s="235">
        <v>35.834000000000003</v>
      </c>
      <c r="Y10" s="235">
        <v>31.181000000000001</v>
      </c>
      <c r="Z10" s="235">
        <v>15.63</v>
      </c>
      <c r="AA10" s="235">
        <v>23.109000000000002</v>
      </c>
      <c r="AB10" s="235">
        <v>11.401</v>
      </c>
      <c r="AC10" s="235">
        <v>31.262</v>
      </c>
      <c r="AD10" s="235">
        <v>3.68</v>
      </c>
      <c r="AE10" s="235">
        <v>14.694000000000001</v>
      </c>
      <c r="AF10" s="235">
        <v>25.271000000000001</v>
      </c>
      <c r="AG10" s="235">
        <v>24.695</v>
      </c>
      <c r="AH10" s="235">
        <v>21.273709999999998</v>
      </c>
      <c r="AI10" s="235">
        <v>24.753779999999999</v>
      </c>
      <c r="AJ10" s="235">
        <v>25.619619999999998</v>
      </c>
      <c r="AK10" s="235">
        <v>36.973279999999995</v>
      </c>
      <c r="AL10" s="235">
        <v>26.050836177000001</v>
      </c>
      <c r="AM10" s="235">
        <v>15.572127335099999</v>
      </c>
    </row>
    <row r="11" spans="1:54" ht="15" x14ac:dyDescent="0.25">
      <c r="A11" s="193">
        <f>YampaRiverInflow.TotalOutflow!A11</f>
        <v>43344</v>
      </c>
      <c r="B11" s="165"/>
      <c r="C11" s="165"/>
      <c r="D11" s="165">
        <v>20.09</v>
      </c>
      <c r="E11" s="235">
        <v>42.127000000000002</v>
      </c>
      <c r="F11" s="235">
        <v>-1.2290000000000001</v>
      </c>
      <c r="G11" s="235">
        <v>-33.959000000000003</v>
      </c>
      <c r="H11" s="235">
        <v>31.548999999999999</v>
      </c>
      <c r="I11" s="235">
        <v>18.584</v>
      </c>
      <c r="J11" s="235">
        <v>20.257999999999999</v>
      </c>
      <c r="K11" s="235">
        <v>40.121000000000002</v>
      </c>
      <c r="L11" s="235">
        <v>42.011000000000003</v>
      </c>
      <c r="M11" s="235">
        <v>32.043999999999997</v>
      </c>
      <c r="N11" s="235">
        <v>34.625999999999998</v>
      </c>
      <c r="O11" s="235">
        <v>44.92</v>
      </c>
      <c r="P11" s="235">
        <v>38.738</v>
      </c>
      <c r="Q11" s="235">
        <v>36.225999999999999</v>
      </c>
      <c r="R11" s="235">
        <v>28.126000000000001</v>
      </c>
      <c r="S11" s="235">
        <v>31.236000000000001</v>
      </c>
      <c r="T11" s="235">
        <v>22.335000000000001</v>
      </c>
      <c r="U11" s="235">
        <v>48.393999999999998</v>
      </c>
      <c r="V11" s="235">
        <v>28.478999999999999</v>
      </c>
      <c r="W11" s="235">
        <v>11.491</v>
      </c>
      <c r="X11" s="235">
        <v>18.042999999999999</v>
      </c>
      <c r="Y11" s="235">
        <v>23.867999999999999</v>
      </c>
      <c r="Z11" s="235">
        <v>14.974</v>
      </c>
      <c r="AA11" s="235">
        <v>17.042999999999999</v>
      </c>
      <c r="AB11" s="235">
        <v>23.401</v>
      </c>
      <c r="AC11" s="235">
        <v>6.1059999999999999</v>
      </c>
      <c r="AD11" s="235">
        <v>5.0819999999999999</v>
      </c>
      <c r="AE11" s="235">
        <v>18.600999999999999</v>
      </c>
      <c r="AF11" s="235">
        <v>14.476000000000001</v>
      </c>
      <c r="AG11" s="235">
        <v>21.350999999999999</v>
      </c>
      <c r="AH11" s="235">
        <v>17.48638</v>
      </c>
      <c r="AI11" s="235">
        <v>30.457650000000001</v>
      </c>
      <c r="AJ11" s="235">
        <v>31.318210000000001</v>
      </c>
      <c r="AK11" s="235">
        <v>23.158259999999999</v>
      </c>
      <c r="AL11" s="235">
        <v>13.2491374797</v>
      </c>
      <c r="AM11" s="235">
        <v>19.184875404</v>
      </c>
    </row>
    <row r="12" spans="1:54" ht="15" x14ac:dyDescent="0.25">
      <c r="A12" s="193">
        <f>YampaRiverInflow.TotalOutflow!A12</f>
        <v>43374</v>
      </c>
      <c r="B12" s="165"/>
      <c r="C12" s="165"/>
      <c r="D12" s="165">
        <v>27.78</v>
      </c>
      <c r="E12" s="235">
        <v>13.193</v>
      </c>
      <c r="F12" s="235">
        <v>-2.6909999999999998</v>
      </c>
      <c r="G12" s="235">
        <v>-40.167999999999999</v>
      </c>
      <c r="H12" s="235">
        <v>31.16</v>
      </c>
      <c r="I12" s="235">
        <v>36.676000000000002</v>
      </c>
      <c r="J12" s="235">
        <v>34.716000000000001</v>
      </c>
      <c r="K12" s="235">
        <v>66.048000000000002</v>
      </c>
      <c r="L12" s="235">
        <v>39.569000000000003</v>
      </c>
      <c r="M12" s="235">
        <v>37.305999999999997</v>
      </c>
      <c r="N12" s="235">
        <v>23.975999999999999</v>
      </c>
      <c r="O12" s="235">
        <v>34.430999999999997</v>
      </c>
      <c r="P12" s="235">
        <v>38.234000000000002</v>
      </c>
      <c r="Q12" s="235">
        <v>25.995000000000001</v>
      </c>
      <c r="R12" s="235">
        <v>33.972000000000001</v>
      </c>
      <c r="S12" s="235">
        <v>22.088999999999999</v>
      </c>
      <c r="T12" s="235">
        <v>19.114000000000001</v>
      </c>
      <c r="U12" s="235">
        <v>8.282</v>
      </c>
      <c r="V12" s="235">
        <v>40.549999999999997</v>
      </c>
      <c r="W12" s="235">
        <v>-13.923999999999999</v>
      </c>
      <c r="X12" s="235">
        <v>25.102</v>
      </c>
      <c r="Y12" s="235">
        <v>12.989000000000001</v>
      </c>
      <c r="Z12" s="235">
        <v>27.751999999999999</v>
      </c>
      <c r="AA12" s="235">
        <v>9.3919999999999995</v>
      </c>
      <c r="AB12" s="235">
        <v>43.768999999999998</v>
      </c>
      <c r="AC12" s="235">
        <v>22.535</v>
      </c>
      <c r="AD12" s="235">
        <v>16.07</v>
      </c>
      <c r="AE12" s="235">
        <v>21.861999999999998</v>
      </c>
      <c r="AF12" s="235">
        <v>21.155999999999999</v>
      </c>
      <c r="AG12" s="235">
        <v>17.678999999999998</v>
      </c>
      <c r="AH12" s="235">
        <v>24.983849999999997</v>
      </c>
      <c r="AI12" s="235">
        <v>30.878040000000002</v>
      </c>
      <c r="AJ12" s="235">
        <v>34.297699999999999</v>
      </c>
      <c r="AK12" s="235">
        <v>18.70016</v>
      </c>
      <c r="AL12" s="235">
        <v>16.062130960200001</v>
      </c>
      <c r="AM12" s="235">
        <v>34.217743520299997</v>
      </c>
    </row>
    <row r="13" spans="1:54" ht="15" x14ac:dyDescent="0.25">
      <c r="A13" s="193">
        <f>YampaRiverInflow.TotalOutflow!A13</f>
        <v>43405</v>
      </c>
      <c r="B13" s="165"/>
      <c r="C13" s="165"/>
      <c r="D13" s="165">
        <v>18.5</v>
      </c>
      <c r="E13" s="235">
        <v>9.3420000000000005</v>
      </c>
      <c r="F13" s="235">
        <v>6.9249999999999998</v>
      </c>
      <c r="G13" s="235">
        <v>53.298999999999999</v>
      </c>
      <c r="H13" s="235">
        <v>-6.4260000000000002</v>
      </c>
      <c r="I13" s="235">
        <v>24.297000000000001</v>
      </c>
      <c r="J13" s="235">
        <v>17.045000000000002</v>
      </c>
      <c r="K13" s="235">
        <v>5.4539999999999997</v>
      </c>
      <c r="L13" s="235">
        <v>10.88</v>
      </c>
      <c r="M13" s="235">
        <v>-20.273</v>
      </c>
      <c r="N13" s="235">
        <v>20.206</v>
      </c>
      <c r="O13" s="235">
        <v>35.786000000000001</v>
      </c>
      <c r="P13" s="235">
        <v>28.035</v>
      </c>
      <c r="Q13" s="235">
        <v>16.972000000000001</v>
      </c>
      <c r="R13" s="235">
        <v>32.304000000000002</v>
      </c>
      <c r="S13" s="235">
        <v>27.994</v>
      </c>
      <c r="T13" s="235">
        <v>18.408000000000001</v>
      </c>
      <c r="U13" s="235">
        <v>27.646999999999998</v>
      </c>
      <c r="V13" s="235">
        <v>13.904999999999999</v>
      </c>
      <c r="W13" s="235">
        <v>20.082000000000001</v>
      </c>
      <c r="X13" s="235">
        <v>-4.2350000000000003</v>
      </c>
      <c r="Y13" s="235">
        <v>5.524</v>
      </c>
      <c r="Z13" s="235">
        <v>13.936</v>
      </c>
      <c r="AA13" s="235">
        <v>18.489000000000001</v>
      </c>
      <c r="AB13" s="235">
        <v>53.006</v>
      </c>
      <c r="AC13" s="235">
        <v>26.384</v>
      </c>
      <c r="AD13" s="235">
        <v>7.4660000000000002</v>
      </c>
      <c r="AE13" s="235">
        <v>17.106999999999999</v>
      </c>
      <c r="AF13" s="235">
        <v>28.956</v>
      </c>
      <c r="AG13" s="235">
        <v>31.728000000000002</v>
      </c>
      <c r="AH13" s="235">
        <v>37.927500000000002</v>
      </c>
      <c r="AI13" s="235">
        <v>37.545540000000003</v>
      </c>
      <c r="AJ13" s="235">
        <v>26.962349999999997</v>
      </c>
      <c r="AK13" s="235">
        <v>24.636060000000001</v>
      </c>
      <c r="AL13" s="235">
        <v>9.1373111003500007</v>
      </c>
      <c r="AM13" s="235">
        <v>11.0838498908</v>
      </c>
    </row>
    <row r="14" spans="1:54" ht="15" x14ac:dyDescent="0.25">
      <c r="A14" s="193">
        <f>YampaRiverInflow.TotalOutflow!A14</f>
        <v>43435</v>
      </c>
      <c r="B14" s="165"/>
      <c r="C14" s="165"/>
      <c r="D14" s="165">
        <v>18.8</v>
      </c>
      <c r="E14" s="235">
        <v>-10.919</v>
      </c>
      <c r="F14" s="235">
        <v>-18.315999999999999</v>
      </c>
      <c r="G14" s="235">
        <v>48.563000000000002</v>
      </c>
      <c r="H14" s="235">
        <v>17.190000000000001</v>
      </c>
      <c r="I14" s="235">
        <v>-8.3260000000000005</v>
      </c>
      <c r="J14" s="235">
        <v>4.6349999999999998</v>
      </c>
      <c r="K14" s="235">
        <v>47.975999999999999</v>
      </c>
      <c r="L14" s="235">
        <v>24.954999999999998</v>
      </c>
      <c r="M14" s="235">
        <v>24.792000000000002</v>
      </c>
      <c r="N14" s="235">
        <v>21.376000000000001</v>
      </c>
      <c r="O14" s="235">
        <v>28.204999999999998</v>
      </c>
      <c r="P14" s="235">
        <v>40.244</v>
      </c>
      <c r="Q14" s="235">
        <v>27.562000000000001</v>
      </c>
      <c r="R14" s="235">
        <v>42.930999999999997</v>
      </c>
      <c r="S14" s="235">
        <v>16.896000000000001</v>
      </c>
      <c r="T14" s="235">
        <v>5.2649999999999997</v>
      </c>
      <c r="U14" s="235">
        <v>14.913</v>
      </c>
      <c r="V14" s="235">
        <v>20.716999999999999</v>
      </c>
      <c r="W14" s="235">
        <v>34.1</v>
      </c>
      <c r="X14" s="235">
        <v>30.48</v>
      </c>
      <c r="Y14" s="235">
        <v>17.712</v>
      </c>
      <c r="Z14" s="235">
        <v>14.284000000000001</v>
      </c>
      <c r="AA14" s="235">
        <v>19.059000000000001</v>
      </c>
      <c r="AB14" s="235">
        <v>32.093000000000004</v>
      </c>
      <c r="AC14" s="235">
        <v>31.068999999999999</v>
      </c>
      <c r="AD14" s="235">
        <v>-1.1339999999999999</v>
      </c>
      <c r="AE14" s="235">
        <v>19.942</v>
      </c>
      <c r="AF14" s="235">
        <v>24.683</v>
      </c>
      <c r="AG14" s="235">
        <v>26.542000000000002</v>
      </c>
      <c r="AH14" s="235">
        <v>32.755090000000003</v>
      </c>
      <c r="AI14" s="235">
        <v>27.805679999999999</v>
      </c>
      <c r="AJ14" s="235">
        <v>21.076700000000002</v>
      </c>
      <c r="AK14" s="235">
        <v>7.0595299999999996</v>
      </c>
      <c r="AL14" s="235">
        <v>18.495586839200001</v>
      </c>
      <c r="AM14" s="235">
        <v>21.658086085000001</v>
      </c>
    </row>
    <row r="15" spans="1:54" ht="15" x14ac:dyDescent="0.25">
      <c r="A15" s="193">
        <f>YampaRiverInflow.TotalOutflow!A15</f>
        <v>43466</v>
      </c>
      <c r="B15" s="165"/>
      <c r="C15" s="165"/>
      <c r="D15" s="165">
        <v>16.989999999999998</v>
      </c>
      <c r="E15" s="235">
        <v>8.234</v>
      </c>
      <c r="F15" s="235">
        <v>-68.331000000000003</v>
      </c>
      <c r="G15" s="235">
        <v>20.085000000000001</v>
      </c>
      <c r="H15" s="235">
        <v>31.077999999999999</v>
      </c>
      <c r="I15" s="235">
        <v>41.271999999999998</v>
      </c>
      <c r="J15" s="235">
        <v>10.534000000000001</v>
      </c>
      <c r="K15" s="235">
        <v>78.471000000000004</v>
      </c>
      <c r="L15" s="235">
        <v>15.356</v>
      </c>
      <c r="M15" s="235">
        <v>14.651</v>
      </c>
      <c r="N15" s="235">
        <v>30.507000000000001</v>
      </c>
      <c r="O15" s="235">
        <v>18.114999999999998</v>
      </c>
      <c r="P15" s="235">
        <v>101.17700000000001</v>
      </c>
      <c r="Q15" s="235">
        <v>19.384</v>
      </c>
      <c r="R15" s="235">
        <v>30.748000000000001</v>
      </c>
      <c r="S15" s="235">
        <v>9.8130000000000006</v>
      </c>
      <c r="T15" s="235">
        <v>-4.5359999999999996</v>
      </c>
      <c r="U15" s="235">
        <v>13.925000000000001</v>
      </c>
      <c r="V15" s="235">
        <v>62.106999999999999</v>
      </c>
      <c r="W15" s="235">
        <v>30.138999999999999</v>
      </c>
      <c r="X15" s="235">
        <v>34.121000000000002</v>
      </c>
      <c r="Y15" s="235">
        <v>0.29199999999999998</v>
      </c>
      <c r="Z15" s="235">
        <v>8.3659999999999997</v>
      </c>
      <c r="AA15" s="235">
        <v>7.298</v>
      </c>
      <c r="AB15" s="235">
        <v>137.148</v>
      </c>
      <c r="AC15" s="235">
        <v>5.109</v>
      </c>
      <c r="AD15" s="235">
        <v>9.6739999999999995</v>
      </c>
      <c r="AE15" s="235">
        <v>13.996</v>
      </c>
      <c r="AF15" s="235">
        <v>3.7160000000000002</v>
      </c>
      <c r="AG15" s="235">
        <v>41.649769999999997</v>
      </c>
      <c r="AH15" s="235">
        <v>7.6267299999999993</v>
      </c>
      <c r="AI15" s="235">
        <v>11.469899999999999</v>
      </c>
      <c r="AJ15" s="235">
        <v>17.2136</v>
      </c>
      <c r="AK15" s="235">
        <v>12.568142775</v>
      </c>
      <c r="AL15" s="235">
        <v>17.4341776228</v>
      </c>
      <c r="AM15" s="235">
        <v>-20.010999999999999</v>
      </c>
    </row>
    <row r="16" spans="1:54" ht="15" x14ac:dyDescent="0.25">
      <c r="A16" s="193">
        <f>YampaRiverInflow.TotalOutflow!A16</f>
        <v>43497</v>
      </c>
      <c r="B16" s="165"/>
      <c r="C16" s="165"/>
      <c r="D16" s="165">
        <v>10.45</v>
      </c>
      <c r="E16" s="235">
        <v>-10.874000000000001</v>
      </c>
      <c r="F16" s="235">
        <v>24.474</v>
      </c>
      <c r="G16" s="235">
        <v>-42.707000000000001</v>
      </c>
      <c r="H16" s="235">
        <v>17.422999999999998</v>
      </c>
      <c r="I16" s="235">
        <v>20.231999999999999</v>
      </c>
      <c r="J16" s="235">
        <v>-6.8810000000000002</v>
      </c>
      <c r="K16" s="235">
        <v>38.478000000000002</v>
      </c>
      <c r="L16" s="235">
        <v>38.890999999999998</v>
      </c>
      <c r="M16" s="235">
        <v>7.3949999999999996</v>
      </c>
      <c r="N16" s="235">
        <v>44.286999999999999</v>
      </c>
      <c r="O16" s="235">
        <v>29.244</v>
      </c>
      <c r="P16" s="235">
        <v>221.904</v>
      </c>
      <c r="Q16" s="235">
        <v>10.265000000000001</v>
      </c>
      <c r="R16" s="235">
        <v>85.662000000000006</v>
      </c>
      <c r="S16" s="235">
        <v>11.233000000000001</v>
      </c>
      <c r="T16" s="235">
        <v>13.169</v>
      </c>
      <c r="U16" s="235">
        <v>35.386000000000003</v>
      </c>
      <c r="V16" s="235">
        <v>17.077000000000002</v>
      </c>
      <c r="W16" s="235">
        <v>13.38</v>
      </c>
      <c r="X16" s="235">
        <v>16.087</v>
      </c>
      <c r="Y16" s="235">
        <v>-0.86599999999999999</v>
      </c>
      <c r="Z16" s="235">
        <v>23.463000000000001</v>
      </c>
      <c r="AA16" s="235">
        <v>14.08</v>
      </c>
      <c r="AB16" s="235">
        <v>174.58199999999999</v>
      </c>
      <c r="AC16" s="235">
        <v>11.07</v>
      </c>
      <c r="AD16" s="235">
        <v>-5.6680000000000001</v>
      </c>
      <c r="AE16" s="235">
        <v>3.0179999999999998</v>
      </c>
      <c r="AF16" s="235">
        <v>14.69</v>
      </c>
      <c r="AG16" s="235">
        <v>8.8202999999999996</v>
      </c>
      <c r="AH16" s="235">
        <v>14.744759999999999</v>
      </c>
      <c r="AI16" s="235">
        <v>10.63569</v>
      </c>
      <c r="AJ16" s="235">
        <v>3.61049</v>
      </c>
      <c r="AK16" s="235">
        <v>19.494754710900001</v>
      </c>
      <c r="AL16" s="235">
        <v>9.1826606062200007</v>
      </c>
      <c r="AM16" s="235">
        <v>-32.098999999999997</v>
      </c>
    </row>
    <row r="17" spans="1:39" ht="15" x14ac:dyDescent="0.25">
      <c r="A17" s="193">
        <f>YampaRiverInflow.TotalOutflow!A17</f>
        <v>43525</v>
      </c>
      <c r="B17" s="165"/>
      <c r="C17" s="165"/>
      <c r="D17" s="165">
        <v>6.69</v>
      </c>
      <c r="E17" s="235">
        <v>-26.42</v>
      </c>
      <c r="F17" s="235">
        <v>59.759</v>
      </c>
      <c r="G17" s="235">
        <v>26.506</v>
      </c>
      <c r="H17" s="235">
        <v>96.531999999999996</v>
      </c>
      <c r="I17" s="235">
        <v>17.710999999999999</v>
      </c>
      <c r="J17" s="235">
        <v>-1.42</v>
      </c>
      <c r="K17" s="235">
        <v>43.502000000000002</v>
      </c>
      <c r="L17" s="235">
        <v>-6.4089999999999998</v>
      </c>
      <c r="M17" s="235">
        <v>8.8800000000000008</v>
      </c>
      <c r="N17" s="235">
        <v>37.970999999999997</v>
      </c>
      <c r="O17" s="235">
        <v>61.314999999999998</v>
      </c>
      <c r="P17" s="235">
        <v>316.43099999999998</v>
      </c>
      <c r="Q17" s="235">
        <v>30.523</v>
      </c>
      <c r="R17" s="235">
        <v>99.09</v>
      </c>
      <c r="S17" s="235">
        <v>0.26700000000000002</v>
      </c>
      <c r="T17" s="235">
        <v>21.556999999999999</v>
      </c>
      <c r="U17" s="235">
        <v>29.812999999999999</v>
      </c>
      <c r="V17" s="235">
        <v>17.334</v>
      </c>
      <c r="W17" s="235">
        <v>4.55</v>
      </c>
      <c r="X17" s="235">
        <v>29.456</v>
      </c>
      <c r="Y17" s="235">
        <v>7.5919999999999996</v>
      </c>
      <c r="Z17" s="235">
        <v>0.58599999999999997</v>
      </c>
      <c r="AA17" s="235">
        <v>5.9260000000000002</v>
      </c>
      <c r="AB17" s="235">
        <v>168.72399999999999</v>
      </c>
      <c r="AC17" s="235">
        <v>24.416</v>
      </c>
      <c r="AD17" s="235">
        <v>16.087</v>
      </c>
      <c r="AE17" s="235">
        <v>3.2</v>
      </c>
      <c r="AF17" s="235">
        <v>10.916</v>
      </c>
      <c r="AG17" s="235">
        <v>55.120930000000001</v>
      </c>
      <c r="AH17" s="235">
        <v>5.3349099999999998</v>
      </c>
      <c r="AI17" s="235">
        <v>8.3023799999999994</v>
      </c>
      <c r="AJ17" s="235">
        <v>7.6192200000000003</v>
      </c>
      <c r="AK17" s="235">
        <v>-3.1343052999900003</v>
      </c>
      <c r="AL17" s="235">
        <v>3.17213907435</v>
      </c>
      <c r="AM17" s="235">
        <v>-63.835000000000001</v>
      </c>
    </row>
    <row r="18" spans="1:39" ht="15" x14ac:dyDescent="0.25">
      <c r="A18" s="193">
        <f>YampaRiverInflow.TotalOutflow!A18</f>
        <v>43556</v>
      </c>
      <c r="B18" s="165"/>
      <c r="C18" s="165"/>
      <c r="D18" s="165">
        <v>18.5</v>
      </c>
      <c r="E18" s="235">
        <v>-3.6080000000000001</v>
      </c>
      <c r="F18" s="235">
        <v>-89.194000000000003</v>
      </c>
      <c r="G18" s="235">
        <v>49.36</v>
      </c>
      <c r="H18" s="235">
        <v>53.290999999999997</v>
      </c>
      <c r="I18" s="235">
        <v>25.484000000000002</v>
      </c>
      <c r="J18" s="235">
        <v>-15.704000000000001</v>
      </c>
      <c r="K18" s="235">
        <v>2.6739999999999999</v>
      </c>
      <c r="L18" s="235">
        <v>9.9689999999999994</v>
      </c>
      <c r="M18" s="235">
        <v>14.242000000000001</v>
      </c>
      <c r="N18" s="235">
        <v>68.507000000000005</v>
      </c>
      <c r="O18" s="235">
        <v>34.072000000000003</v>
      </c>
      <c r="P18" s="235">
        <v>40.68</v>
      </c>
      <c r="Q18" s="235">
        <v>13.753</v>
      </c>
      <c r="R18" s="235">
        <v>16.016999999999999</v>
      </c>
      <c r="S18" s="235">
        <v>14.180999999999999</v>
      </c>
      <c r="T18" s="235">
        <v>10.909000000000001</v>
      </c>
      <c r="U18" s="235">
        <v>31.158000000000001</v>
      </c>
      <c r="V18" s="235">
        <v>9.2080000000000002</v>
      </c>
      <c r="W18" s="235">
        <v>5.04</v>
      </c>
      <c r="X18" s="235">
        <v>53.372999999999998</v>
      </c>
      <c r="Y18" s="235">
        <v>10.19</v>
      </c>
      <c r="Z18" s="235">
        <v>22.326000000000001</v>
      </c>
      <c r="AA18" s="235">
        <v>12.529</v>
      </c>
      <c r="AB18" s="235">
        <v>16.698</v>
      </c>
      <c r="AC18" s="235">
        <v>14.458</v>
      </c>
      <c r="AD18" s="235">
        <v>15.693</v>
      </c>
      <c r="AE18" s="235">
        <v>12.19</v>
      </c>
      <c r="AF18" s="235">
        <v>15.191000000000001</v>
      </c>
      <c r="AG18" s="235">
        <v>34.110879999999995</v>
      </c>
      <c r="AH18" s="235">
        <v>18.928849999999997</v>
      </c>
      <c r="AI18" s="235">
        <v>23.699870000000001</v>
      </c>
      <c r="AJ18" s="235">
        <v>14.320200000000002</v>
      </c>
      <c r="AK18" s="235">
        <v>23.981204488899998</v>
      </c>
      <c r="AL18" s="235">
        <v>12.6252825743</v>
      </c>
      <c r="AM18" s="235">
        <v>-50.832999999999998</v>
      </c>
    </row>
    <row r="19" spans="1:39" ht="15" x14ac:dyDescent="0.25">
      <c r="A19" s="193">
        <f>YampaRiverInflow.TotalOutflow!A19</f>
        <v>43586</v>
      </c>
      <c r="B19" s="165"/>
      <c r="C19" s="165"/>
      <c r="D19" s="165">
        <v>15.45</v>
      </c>
      <c r="E19" s="235">
        <v>-30.884</v>
      </c>
      <c r="F19" s="235">
        <v>-80.722999999999999</v>
      </c>
      <c r="G19" s="235">
        <v>-14.659000000000001</v>
      </c>
      <c r="H19" s="235">
        <v>23.445</v>
      </c>
      <c r="I19" s="235">
        <v>-44.76</v>
      </c>
      <c r="J19" s="235">
        <v>4.5609999999999999</v>
      </c>
      <c r="K19" s="235">
        <v>-17.443000000000001</v>
      </c>
      <c r="L19" s="235">
        <v>33.575000000000003</v>
      </c>
      <c r="M19" s="235">
        <v>29.093</v>
      </c>
      <c r="N19" s="235">
        <v>35.158000000000001</v>
      </c>
      <c r="O19" s="235">
        <v>30.619</v>
      </c>
      <c r="P19" s="235">
        <v>51.445999999999998</v>
      </c>
      <c r="Q19" s="235">
        <v>147.43199999999999</v>
      </c>
      <c r="R19" s="235">
        <v>31.465</v>
      </c>
      <c r="S19" s="235">
        <v>16.225000000000001</v>
      </c>
      <c r="T19" s="235">
        <v>15.988</v>
      </c>
      <c r="U19" s="235">
        <v>22.762</v>
      </c>
      <c r="V19" s="235">
        <v>16.884</v>
      </c>
      <c r="W19" s="235">
        <v>8.0370000000000008</v>
      </c>
      <c r="X19" s="235">
        <v>0.76700000000000002</v>
      </c>
      <c r="Y19" s="235">
        <v>15.06</v>
      </c>
      <c r="Z19" s="235">
        <v>18.966999999999999</v>
      </c>
      <c r="AA19" s="235">
        <v>6.8140000000000001</v>
      </c>
      <c r="AB19" s="235">
        <v>10.48</v>
      </c>
      <c r="AC19" s="235">
        <v>-4.4349999999999996</v>
      </c>
      <c r="AD19" s="235">
        <v>13.545999999999999</v>
      </c>
      <c r="AE19" s="235">
        <v>14.374000000000001</v>
      </c>
      <c r="AF19" s="235">
        <v>20.312000000000001</v>
      </c>
      <c r="AG19" s="235">
        <v>24.09412</v>
      </c>
      <c r="AH19" s="235">
        <v>17.2925</v>
      </c>
      <c r="AI19" s="235">
        <v>26.04485</v>
      </c>
      <c r="AJ19" s="235">
        <v>20.55932</v>
      </c>
      <c r="AK19" s="235">
        <v>-2.9233854721500001</v>
      </c>
      <c r="AL19" s="235">
        <v>20.635423071599998</v>
      </c>
      <c r="AM19" s="235">
        <v>-15.445</v>
      </c>
    </row>
    <row r="20" spans="1:39" ht="15" x14ac:dyDescent="0.25">
      <c r="A20" s="193">
        <f>YampaRiverInflow.TotalOutflow!A20</f>
        <v>43617</v>
      </c>
      <c r="B20" s="165"/>
      <c r="C20" s="165"/>
      <c r="D20" s="165">
        <v>14.81</v>
      </c>
      <c r="E20" s="235">
        <v>-23.359000000000002</v>
      </c>
      <c r="F20" s="235">
        <v>-170.375</v>
      </c>
      <c r="G20" s="235">
        <v>-68.215000000000003</v>
      </c>
      <c r="H20" s="235">
        <v>17.126000000000001</v>
      </c>
      <c r="I20" s="235">
        <v>9.0709999999999997</v>
      </c>
      <c r="J20" s="235">
        <v>12.688000000000001</v>
      </c>
      <c r="K20" s="235">
        <v>3.8149999999999999</v>
      </c>
      <c r="L20" s="235">
        <v>18.376000000000001</v>
      </c>
      <c r="M20" s="235">
        <v>10.868</v>
      </c>
      <c r="N20" s="235">
        <v>38.33</v>
      </c>
      <c r="O20" s="235">
        <v>17.908000000000001</v>
      </c>
      <c r="P20" s="235">
        <v>23.242999999999999</v>
      </c>
      <c r="Q20" s="235">
        <v>149.01400000000001</v>
      </c>
      <c r="R20" s="235">
        <v>25.635000000000002</v>
      </c>
      <c r="S20" s="235">
        <v>16.579999999999998</v>
      </c>
      <c r="T20" s="235">
        <v>17.053999999999998</v>
      </c>
      <c r="U20" s="235">
        <v>19.07</v>
      </c>
      <c r="V20" s="235">
        <v>13.257999999999999</v>
      </c>
      <c r="W20" s="235">
        <v>52.686</v>
      </c>
      <c r="X20" s="235">
        <v>31.236000000000001</v>
      </c>
      <c r="Y20" s="235">
        <v>9.4260000000000002</v>
      </c>
      <c r="Z20" s="235">
        <v>11.861000000000001</v>
      </c>
      <c r="AA20" s="235">
        <v>3.2530000000000001</v>
      </c>
      <c r="AB20" s="235">
        <v>10.676</v>
      </c>
      <c r="AC20" s="235">
        <v>-12.563000000000001</v>
      </c>
      <c r="AD20" s="235">
        <v>10.95</v>
      </c>
      <c r="AE20" s="235">
        <v>4.9080000000000004</v>
      </c>
      <c r="AF20" s="235">
        <v>20.478999999999999</v>
      </c>
      <c r="AG20" s="235">
        <v>23.339099999999998</v>
      </c>
      <c r="AH20" s="235">
        <v>14.779639999999999</v>
      </c>
      <c r="AI20" s="235">
        <v>10.374750000000001</v>
      </c>
      <c r="AJ20" s="235">
        <v>15.253579999999999</v>
      </c>
      <c r="AK20" s="235">
        <v>10.8723748103</v>
      </c>
      <c r="AL20" s="235">
        <v>19.2537612671</v>
      </c>
      <c r="AM20" s="235">
        <v>-42.570999999999998</v>
      </c>
    </row>
    <row r="21" spans="1:39" ht="15" x14ac:dyDescent="0.25">
      <c r="A21" s="193">
        <f>YampaRiverInflow.TotalOutflow!A21</f>
        <v>43647</v>
      </c>
      <c r="B21" s="165"/>
      <c r="C21" s="165"/>
      <c r="D21" s="165">
        <v>26.16</v>
      </c>
      <c r="E21" s="235">
        <v>-56.558999999999997</v>
      </c>
      <c r="F21" s="235">
        <v>-126.367</v>
      </c>
      <c r="G21" s="235">
        <v>-44.088999999999999</v>
      </c>
      <c r="H21" s="235">
        <v>31.13</v>
      </c>
      <c r="I21" s="235">
        <v>-0.70799999999999996</v>
      </c>
      <c r="J21" s="235">
        <v>17.495000000000001</v>
      </c>
      <c r="K21" s="235">
        <v>-0.90900000000000003</v>
      </c>
      <c r="L21" s="235">
        <v>22.303000000000001</v>
      </c>
      <c r="M21" s="235">
        <v>26.056000000000001</v>
      </c>
      <c r="N21" s="235">
        <v>37.981000000000002</v>
      </c>
      <c r="O21" s="235">
        <v>46.884999999999998</v>
      </c>
      <c r="P21" s="235">
        <v>38.639000000000003</v>
      </c>
      <c r="Q21" s="235">
        <v>161.97499999999999</v>
      </c>
      <c r="R21" s="235">
        <v>38.319000000000003</v>
      </c>
      <c r="S21" s="235">
        <v>19.699000000000002</v>
      </c>
      <c r="T21" s="235">
        <v>17.989999999999998</v>
      </c>
      <c r="U21" s="235">
        <v>13.172000000000001</v>
      </c>
      <c r="V21" s="235">
        <v>40.615000000000002</v>
      </c>
      <c r="W21" s="235">
        <v>26.545000000000002</v>
      </c>
      <c r="X21" s="235">
        <v>25.422999999999998</v>
      </c>
      <c r="Y21" s="235">
        <v>13.888999999999999</v>
      </c>
      <c r="Z21" s="235">
        <v>15.146000000000001</v>
      </c>
      <c r="AA21" s="235">
        <v>6.6020000000000003</v>
      </c>
      <c r="AB21" s="235">
        <v>10.079000000000001</v>
      </c>
      <c r="AC21" s="235">
        <v>4.5090000000000003</v>
      </c>
      <c r="AD21" s="235">
        <v>26.234000000000002</v>
      </c>
      <c r="AE21" s="235">
        <v>12.146000000000001</v>
      </c>
      <c r="AF21" s="235">
        <v>17.390999999999998</v>
      </c>
      <c r="AG21" s="235">
        <v>17.51343</v>
      </c>
      <c r="AH21" s="235">
        <v>34.483599999999996</v>
      </c>
      <c r="AI21" s="235">
        <v>45.963620000000006</v>
      </c>
      <c r="AJ21" s="235">
        <v>28.082819999999998</v>
      </c>
      <c r="AK21" s="235">
        <v>19.215399487300001</v>
      </c>
      <c r="AL21" s="235">
        <v>17.603711951099999</v>
      </c>
      <c r="AM21" s="235">
        <v>-60.779000000000003</v>
      </c>
    </row>
    <row r="22" spans="1:39" ht="15" x14ac:dyDescent="0.25">
      <c r="A22" s="193">
        <f>YampaRiverInflow.TotalOutflow!A22</f>
        <v>43678</v>
      </c>
      <c r="B22" s="165"/>
      <c r="C22" s="165"/>
      <c r="D22" s="165">
        <v>25.35</v>
      </c>
      <c r="E22" s="235">
        <v>-34.012</v>
      </c>
      <c r="F22" s="235">
        <v>6.7279999999999998</v>
      </c>
      <c r="G22" s="235">
        <v>36.843000000000004</v>
      </c>
      <c r="H22" s="235">
        <v>32.896999999999998</v>
      </c>
      <c r="I22" s="235">
        <v>15.759</v>
      </c>
      <c r="J22" s="235">
        <v>30.661000000000001</v>
      </c>
      <c r="K22" s="235">
        <v>55</v>
      </c>
      <c r="L22" s="235">
        <v>48.677</v>
      </c>
      <c r="M22" s="235">
        <v>33.113</v>
      </c>
      <c r="N22" s="235">
        <v>45.93</v>
      </c>
      <c r="O22" s="235">
        <v>51.271000000000001</v>
      </c>
      <c r="P22" s="235">
        <v>50.551000000000002</v>
      </c>
      <c r="Q22" s="235">
        <v>39.052</v>
      </c>
      <c r="R22" s="235">
        <v>28.867000000000001</v>
      </c>
      <c r="S22" s="235">
        <v>22.442</v>
      </c>
      <c r="T22" s="235">
        <v>26.152999999999999</v>
      </c>
      <c r="U22" s="235">
        <v>32.817999999999998</v>
      </c>
      <c r="V22" s="235">
        <v>21.527999999999999</v>
      </c>
      <c r="W22" s="235">
        <v>35.834000000000003</v>
      </c>
      <c r="X22" s="235">
        <v>31.181000000000001</v>
      </c>
      <c r="Y22" s="235">
        <v>15.63</v>
      </c>
      <c r="Z22" s="235">
        <v>23.109000000000002</v>
      </c>
      <c r="AA22" s="235">
        <v>11.401</v>
      </c>
      <c r="AB22" s="235">
        <v>31.262</v>
      </c>
      <c r="AC22" s="235">
        <v>3.68</v>
      </c>
      <c r="AD22" s="235">
        <v>14.694000000000001</v>
      </c>
      <c r="AE22" s="235">
        <v>25.271000000000001</v>
      </c>
      <c r="AF22" s="235">
        <v>24.695</v>
      </c>
      <c r="AG22" s="235">
        <v>21.273709999999998</v>
      </c>
      <c r="AH22" s="235">
        <v>24.753779999999999</v>
      </c>
      <c r="AI22" s="235">
        <v>25.619619999999998</v>
      </c>
      <c r="AJ22" s="235">
        <v>36.973279999999995</v>
      </c>
      <c r="AK22" s="235">
        <v>26.050836177000001</v>
      </c>
      <c r="AL22" s="235">
        <v>15.572127335099999</v>
      </c>
      <c r="AM22" s="235">
        <v>-38.963999999999999</v>
      </c>
    </row>
    <row r="23" spans="1:39" ht="15" x14ac:dyDescent="0.25">
      <c r="A23" s="193">
        <f>YampaRiverInflow.TotalOutflow!A23</f>
        <v>43709</v>
      </c>
      <c r="B23" s="165"/>
      <c r="C23" s="165"/>
      <c r="D23" s="165">
        <v>20.09</v>
      </c>
      <c r="E23" s="235">
        <v>-1.2290000000000001</v>
      </c>
      <c r="F23" s="235">
        <v>-33.959000000000003</v>
      </c>
      <c r="G23" s="235">
        <v>31.548999999999999</v>
      </c>
      <c r="H23" s="235">
        <v>18.584</v>
      </c>
      <c r="I23" s="235">
        <v>20.257999999999999</v>
      </c>
      <c r="J23" s="235">
        <v>40.121000000000002</v>
      </c>
      <c r="K23" s="235">
        <v>42.011000000000003</v>
      </c>
      <c r="L23" s="235">
        <v>32.043999999999997</v>
      </c>
      <c r="M23" s="235">
        <v>34.625999999999998</v>
      </c>
      <c r="N23" s="235">
        <v>44.92</v>
      </c>
      <c r="O23" s="235">
        <v>38.738</v>
      </c>
      <c r="P23" s="235">
        <v>36.225999999999999</v>
      </c>
      <c r="Q23" s="235">
        <v>28.126000000000001</v>
      </c>
      <c r="R23" s="235">
        <v>31.236000000000001</v>
      </c>
      <c r="S23" s="235">
        <v>22.335000000000001</v>
      </c>
      <c r="T23" s="235">
        <v>48.393999999999998</v>
      </c>
      <c r="U23" s="235">
        <v>28.478999999999999</v>
      </c>
      <c r="V23" s="235">
        <v>11.491</v>
      </c>
      <c r="W23" s="235">
        <v>18.042999999999999</v>
      </c>
      <c r="X23" s="235">
        <v>23.867999999999999</v>
      </c>
      <c r="Y23" s="235">
        <v>14.974</v>
      </c>
      <c r="Z23" s="235">
        <v>17.042999999999999</v>
      </c>
      <c r="AA23" s="235">
        <v>23.401</v>
      </c>
      <c r="AB23" s="235">
        <v>6.1059999999999999</v>
      </c>
      <c r="AC23" s="235">
        <v>5.0819999999999999</v>
      </c>
      <c r="AD23" s="235">
        <v>18.600999999999999</v>
      </c>
      <c r="AE23" s="235">
        <v>14.476000000000001</v>
      </c>
      <c r="AF23" s="235">
        <v>21.350999999999999</v>
      </c>
      <c r="AG23" s="235">
        <v>17.48638</v>
      </c>
      <c r="AH23" s="235">
        <v>30.457650000000001</v>
      </c>
      <c r="AI23" s="235">
        <v>31.318210000000001</v>
      </c>
      <c r="AJ23" s="235">
        <v>23.158259999999999</v>
      </c>
      <c r="AK23" s="235">
        <v>13.2491374797</v>
      </c>
      <c r="AL23" s="235">
        <v>19.184875404</v>
      </c>
      <c r="AM23" s="235">
        <v>42.127000000000002</v>
      </c>
    </row>
    <row r="24" spans="1:39" ht="15" x14ac:dyDescent="0.25">
      <c r="A24" s="193">
        <f>YampaRiverInflow.TotalOutflow!A24</f>
        <v>43739</v>
      </c>
      <c r="B24" s="165"/>
      <c r="C24" s="165"/>
      <c r="D24" s="165">
        <v>27.78</v>
      </c>
      <c r="E24" s="235">
        <v>-2.6909999999999998</v>
      </c>
      <c r="F24" s="235">
        <v>-40.167999999999999</v>
      </c>
      <c r="G24" s="235">
        <v>31.16</v>
      </c>
      <c r="H24" s="235">
        <v>36.676000000000002</v>
      </c>
      <c r="I24" s="235">
        <v>34.716000000000001</v>
      </c>
      <c r="J24" s="235">
        <v>66.048000000000002</v>
      </c>
      <c r="K24" s="235">
        <v>39.569000000000003</v>
      </c>
      <c r="L24" s="235">
        <v>37.305999999999997</v>
      </c>
      <c r="M24" s="235">
        <v>23.975999999999999</v>
      </c>
      <c r="N24" s="235">
        <v>34.430999999999997</v>
      </c>
      <c r="O24" s="235">
        <v>38.234000000000002</v>
      </c>
      <c r="P24" s="235">
        <v>25.995000000000001</v>
      </c>
      <c r="Q24" s="235">
        <v>33.972000000000001</v>
      </c>
      <c r="R24" s="235">
        <v>22.088999999999999</v>
      </c>
      <c r="S24" s="235">
        <v>19.114000000000001</v>
      </c>
      <c r="T24" s="235">
        <v>8.282</v>
      </c>
      <c r="U24" s="235">
        <v>40.549999999999997</v>
      </c>
      <c r="V24" s="235">
        <v>-13.923999999999999</v>
      </c>
      <c r="W24" s="235">
        <v>25.102</v>
      </c>
      <c r="X24" s="235">
        <v>12.989000000000001</v>
      </c>
      <c r="Y24" s="235">
        <v>27.751999999999999</v>
      </c>
      <c r="Z24" s="235">
        <v>9.3919999999999995</v>
      </c>
      <c r="AA24" s="235">
        <v>43.768999999999998</v>
      </c>
      <c r="AB24" s="235">
        <v>22.535</v>
      </c>
      <c r="AC24" s="235">
        <v>16.07</v>
      </c>
      <c r="AD24" s="235">
        <v>21.861999999999998</v>
      </c>
      <c r="AE24" s="235">
        <v>21.155999999999999</v>
      </c>
      <c r="AF24" s="235">
        <v>17.678999999999998</v>
      </c>
      <c r="AG24" s="235">
        <v>24.983849999999997</v>
      </c>
      <c r="AH24" s="235">
        <v>30.878040000000002</v>
      </c>
      <c r="AI24" s="235">
        <v>34.297699999999999</v>
      </c>
      <c r="AJ24" s="235">
        <v>18.70016</v>
      </c>
      <c r="AK24" s="235">
        <v>16.062130960200001</v>
      </c>
      <c r="AL24" s="235">
        <v>34.217743520299997</v>
      </c>
      <c r="AM24" s="235">
        <v>13.193</v>
      </c>
    </row>
    <row r="25" spans="1:39" ht="15" x14ac:dyDescent="0.25">
      <c r="A25" s="193">
        <f>YampaRiverInflow.TotalOutflow!A25</f>
        <v>43770</v>
      </c>
      <c r="B25" s="165"/>
      <c r="C25" s="165"/>
      <c r="D25" s="165">
        <v>18.5</v>
      </c>
      <c r="E25" s="235">
        <v>6.9249999999999998</v>
      </c>
      <c r="F25" s="235">
        <v>53.298999999999999</v>
      </c>
      <c r="G25" s="235">
        <v>-6.4260000000000002</v>
      </c>
      <c r="H25" s="235">
        <v>24.297000000000001</v>
      </c>
      <c r="I25" s="235">
        <v>17.045000000000002</v>
      </c>
      <c r="J25" s="235">
        <v>5.4539999999999997</v>
      </c>
      <c r="K25" s="235">
        <v>10.88</v>
      </c>
      <c r="L25" s="235">
        <v>-20.273</v>
      </c>
      <c r="M25" s="235">
        <v>20.206</v>
      </c>
      <c r="N25" s="235">
        <v>35.786000000000001</v>
      </c>
      <c r="O25" s="235">
        <v>28.035</v>
      </c>
      <c r="P25" s="235">
        <v>16.972000000000001</v>
      </c>
      <c r="Q25" s="235">
        <v>32.304000000000002</v>
      </c>
      <c r="R25" s="235">
        <v>27.994</v>
      </c>
      <c r="S25" s="235">
        <v>18.408000000000001</v>
      </c>
      <c r="T25" s="235">
        <v>27.646999999999998</v>
      </c>
      <c r="U25" s="235">
        <v>13.904999999999999</v>
      </c>
      <c r="V25" s="235">
        <v>20.082000000000001</v>
      </c>
      <c r="W25" s="235">
        <v>-4.2350000000000003</v>
      </c>
      <c r="X25" s="235">
        <v>5.524</v>
      </c>
      <c r="Y25" s="235">
        <v>13.936</v>
      </c>
      <c r="Z25" s="235">
        <v>18.489000000000001</v>
      </c>
      <c r="AA25" s="235">
        <v>53.006</v>
      </c>
      <c r="AB25" s="235">
        <v>26.384</v>
      </c>
      <c r="AC25" s="235">
        <v>7.4660000000000002</v>
      </c>
      <c r="AD25" s="235">
        <v>17.106999999999999</v>
      </c>
      <c r="AE25" s="235">
        <v>28.956</v>
      </c>
      <c r="AF25" s="235">
        <v>31.728000000000002</v>
      </c>
      <c r="AG25" s="235">
        <v>37.927500000000002</v>
      </c>
      <c r="AH25" s="235">
        <v>37.545540000000003</v>
      </c>
      <c r="AI25" s="235">
        <v>26.962349999999997</v>
      </c>
      <c r="AJ25" s="235">
        <v>24.636060000000001</v>
      </c>
      <c r="AK25" s="235">
        <v>9.1373111003500007</v>
      </c>
      <c r="AL25" s="235">
        <v>11.0838498908</v>
      </c>
      <c r="AM25" s="235">
        <v>9.3420000000000005</v>
      </c>
    </row>
    <row r="26" spans="1:39" ht="15" x14ac:dyDescent="0.25">
      <c r="A26" s="193">
        <f>YampaRiverInflow.TotalOutflow!A26</f>
        <v>43800</v>
      </c>
      <c r="B26" s="165"/>
      <c r="C26" s="165"/>
      <c r="D26" s="165">
        <v>18.8</v>
      </c>
      <c r="E26" s="235">
        <v>-18.315999999999999</v>
      </c>
      <c r="F26" s="235">
        <v>48.563000000000002</v>
      </c>
      <c r="G26" s="235">
        <v>17.190000000000001</v>
      </c>
      <c r="H26" s="235">
        <v>-8.3260000000000005</v>
      </c>
      <c r="I26" s="235">
        <v>4.6349999999999998</v>
      </c>
      <c r="J26" s="235">
        <v>47.975999999999999</v>
      </c>
      <c r="K26" s="235">
        <v>24.954999999999998</v>
      </c>
      <c r="L26" s="235">
        <v>24.792000000000002</v>
      </c>
      <c r="M26" s="235">
        <v>21.376000000000001</v>
      </c>
      <c r="N26" s="235">
        <v>28.204999999999998</v>
      </c>
      <c r="O26" s="235">
        <v>40.244</v>
      </c>
      <c r="P26" s="235">
        <v>27.562000000000001</v>
      </c>
      <c r="Q26" s="235">
        <v>42.930999999999997</v>
      </c>
      <c r="R26" s="235">
        <v>16.896000000000001</v>
      </c>
      <c r="S26" s="235">
        <v>5.2649999999999997</v>
      </c>
      <c r="T26" s="235">
        <v>14.913</v>
      </c>
      <c r="U26" s="235">
        <v>20.716999999999999</v>
      </c>
      <c r="V26" s="235">
        <v>34.1</v>
      </c>
      <c r="W26" s="235">
        <v>30.48</v>
      </c>
      <c r="X26" s="235">
        <v>17.712</v>
      </c>
      <c r="Y26" s="235">
        <v>14.284000000000001</v>
      </c>
      <c r="Z26" s="235">
        <v>19.059000000000001</v>
      </c>
      <c r="AA26" s="235">
        <v>32.093000000000004</v>
      </c>
      <c r="AB26" s="235">
        <v>31.068999999999999</v>
      </c>
      <c r="AC26" s="235">
        <v>-1.1339999999999999</v>
      </c>
      <c r="AD26" s="235">
        <v>19.942</v>
      </c>
      <c r="AE26" s="235">
        <v>24.683</v>
      </c>
      <c r="AF26" s="235">
        <v>26.542000000000002</v>
      </c>
      <c r="AG26" s="235">
        <v>32.755090000000003</v>
      </c>
      <c r="AH26" s="235">
        <v>27.805679999999999</v>
      </c>
      <c r="AI26" s="235">
        <v>21.076700000000002</v>
      </c>
      <c r="AJ26" s="235">
        <v>7.0595299999999996</v>
      </c>
      <c r="AK26" s="235">
        <v>18.495586839200001</v>
      </c>
      <c r="AL26" s="235">
        <v>21.658086085000001</v>
      </c>
      <c r="AM26" s="235">
        <v>-10.919</v>
      </c>
    </row>
    <row r="27" spans="1:39" ht="15" x14ac:dyDescent="0.25">
      <c r="A27" s="193">
        <f>YampaRiverInflow.TotalOutflow!A27</f>
        <v>43831</v>
      </c>
      <c r="B27" s="165"/>
      <c r="C27" s="165"/>
      <c r="D27" s="165">
        <v>-19.048999999999999</v>
      </c>
      <c r="E27" s="235">
        <v>-68.331000000000003</v>
      </c>
      <c r="F27" s="235">
        <v>20.085000000000001</v>
      </c>
      <c r="G27" s="235">
        <v>31.077999999999999</v>
      </c>
      <c r="H27" s="235">
        <v>41.271999999999998</v>
      </c>
      <c r="I27" s="235">
        <v>10.534000000000001</v>
      </c>
      <c r="J27" s="235">
        <v>78.471000000000004</v>
      </c>
      <c r="K27" s="235">
        <v>15.356</v>
      </c>
      <c r="L27" s="235">
        <v>14.651</v>
      </c>
      <c r="M27" s="235">
        <v>30.507000000000001</v>
      </c>
      <c r="N27" s="235">
        <v>18.114999999999998</v>
      </c>
      <c r="O27" s="235">
        <v>101.17700000000001</v>
      </c>
      <c r="P27" s="235">
        <v>19.384</v>
      </c>
      <c r="Q27" s="235">
        <v>30.748000000000001</v>
      </c>
      <c r="R27" s="235">
        <v>9.8130000000000006</v>
      </c>
      <c r="S27" s="235">
        <v>-4.5359999999999996</v>
      </c>
      <c r="T27" s="235">
        <v>13.925000000000001</v>
      </c>
      <c r="U27" s="235">
        <v>62.106999999999999</v>
      </c>
      <c r="V27" s="235">
        <v>30.138999999999999</v>
      </c>
      <c r="W27" s="235">
        <v>34.121000000000002</v>
      </c>
      <c r="X27" s="235">
        <v>0.29199999999999998</v>
      </c>
      <c r="Y27" s="235">
        <v>8.3659999999999997</v>
      </c>
      <c r="Z27" s="235">
        <v>7.298</v>
      </c>
      <c r="AA27" s="235">
        <v>137.148</v>
      </c>
      <c r="AB27" s="235">
        <v>5.109</v>
      </c>
      <c r="AC27" s="235">
        <v>9.6739999999999995</v>
      </c>
      <c r="AD27" s="235">
        <v>13.996</v>
      </c>
      <c r="AE27" s="235">
        <v>3.7160000000000002</v>
      </c>
      <c r="AF27" s="235">
        <v>41.649769999999997</v>
      </c>
      <c r="AG27" s="235">
        <v>7.6267299999999993</v>
      </c>
      <c r="AH27" s="235">
        <v>11.469899999999999</v>
      </c>
      <c r="AI27" s="235">
        <v>17.2136</v>
      </c>
      <c r="AJ27" s="235">
        <v>12.568142775</v>
      </c>
      <c r="AK27" s="235">
        <v>17.4341776228</v>
      </c>
      <c r="AL27" s="235">
        <v>-20.010999999999999</v>
      </c>
      <c r="AM27" s="235">
        <v>8.234</v>
      </c>
    </row>
    <row r="28" spans="1:39" ht="15" x14ac:dyDescent="0.25">
      <c r="A28" s="193">
        <f>YampaRiverInflow.TotalOutflow!A28</f>
        <v>43862</v>
      </c>
      <c r="B28" s="165"/>
      <c r="C28" s="165"/>
      <c r="D28" s="165">
        <v>-15.864000000000001</v>
      </c>
      <c r="E28" s="235">
        <v>24.474</v>
      </c>
      <c r="F28" s="235">
        <v>-42.707000000000001</v>
      </c>
      <c r="G28" s="235">
        <v>17.422999999999998</v>
      </c>
      <c r="H28" s="235">
        <v>20.231999999999999</v>
      </c>
      <c r="I28" s="235">
        <v>-6.8810000000000002</v>
      </c>
      <c r="J28" s="235">
        <v>38.478000000000002</v>
      </c>
      <c r="K28" s="235">
        <v>38.890999999999998</v>
      </c>
      <c r="L28" s="235">
        <v>7.3949999999999996</v>
      </c>
      <c r="M28" s="235">
        <v>44.286999999999999</v>
      </c>
      <c r="N28" s="235">
        <v>29.244</v>
      </c>
      <c r="O28" s="235">
        <v>221.904</v>
      </c>
      <c r="P28" s="235">
        <v>10.265000000000001</v>
      </c>
      <c r="Q28" s="235">
        <v>85.662000000000006</v>
      </c>
      <c r="R28" s="235">
        <v>11.233000000000001</v>
      </c>
      <c r="S28" s="235">
        <v>13.169</v>
      </c>
      <c r="T28" s="235">
        <v>35.386000000000003</v>
      </c>
      <c r="U28" s="235">
        <v>17.077000000000002</v>
      </c>
      <c r="V28" s="235">
        <v>13.38</v>
      </c>
      <c r="W28" s="235">
        <v>16.087</v>
      </c>
      <c r="X28" s="235">
        <v>-0.86599999999999999</v>
      </c>
      <c r="Y28" s="235">
        <v>23.463000000000001</v>
      </c>
      <c r="Z28" s="235">
        <v>14.08</v>
      </c>
      <c r="AA28" s="235">
        <v>174.58199999999999</v>
      </c>
      <c r="AB28" s="235">
        <v>11.07</v>
      </c>
      <c r="AC28" s="235">
        <v>-5.6680000000000001</v>
      </c>
      <c r="AD28" s="235">
        <v>3.0179999999999998</v>
      </c>
      <c r="AE28" s="235">
        <v>14.69</v>
      </c>
      <c r="AF28" s="235">
        <v>8.8202999999999996</v>
      </c>
      <c r="AG28" s="235">
        <v>14.744759999999999</v>
      </c>
      <c r="AH28" s="235">
        <v>10.63569</v>
      </c>
      <c r="AI28" s="235">
        <v>3.61049</v>
      </c>
      <c r="AJ28" s="235">
        <v>19.494754710900001</v>
      </c>
      <c r="AK28" s="235">
        <v>9.1826606062200007</v>
      </c>
      <c r="AL28" s="235">
        <v>-32.098999999999997</v>
      </c>
      <c r="AM28" s="235">
        <v>-10.874000000000001</v>
      </c>
    </row>
    <row r="29" spans="1:39" ht="15" x14ac:dyDescent="0.25">
      <c r="A29" s="193">
        <f>YampaRiverInflow.TotalOutflow!A29</f>
        <v>43891</v>
      </c>
      <c r="B29" s="165"/>
      <c r="C29" s="165"/>
      <c r="D29" s="165">
        <v>-16.462</v>
      </c>
      <c r="E29" s="235">
        <v>59.759</v>
      </c>
      <c r="F29" s="235">
        <v>26.506</v>
      </c>
      <c r="G29" s="235">
        <v>96.531999999999996</v>
      </c>
      <c r="H29" s="235">
        <v>17.710999999999999</v>
      </c>
      <c r="I29" s="235">
        <v>-1.42</v>
      </c>
      <c r="J29" s="235">
        <v>43.502000000000002</v>
      </c>
      <c r="K29" s="235">
        <v>-6.4089999999999998</v>
      </c>
      <c r="L29" s="235">
        <v>8.8800000000000008</v>
      </c>
      <c r="M29" s="235">
        <v>37.970999999999997</v>
      </c>
      <c r="N29" s="235">
        <v>61.314999999999998</v>
      </c>
      <c r="O29" s="235">
        <v>316.43099999999998</v>
      </c>
      <c r="P29" s="235">
        <v>30.523</v>
      </c>
      <c r="Q29" s="235">
        <v>99.09</v>
      </c>
      <c r="R29" s="235">
        <v>0.26700000000000002</v>
      </c>
      <c r="S29" s="235">
        <v>21.556999999999999</v>
      </c>
      <c r="T29" s="235">
        <v>29.812999999999999</v>
      </c>
      <c r="U29" s="235">
        <v>17.334</v>
      </c>
      <c r="V29" s="235">
        <v>4.55</v>
      </c>
      <c r="W29" s="235">
        <v>29.456</v>
      </c>
      <c r="X29" s="235">
        <v>7.5919999999999996</v>
      </c>
      <c r="Y29" s="235">
        <v>0.58599999999999997</v>
      </c>
      <c r="Z29" s="235">
        <v>5.9260000000000002</v>
      </c>
      <c r="AA29" s="235">
        <v>168.72399999999999</v>
      </c>
      <c r="AB29" s="235">
        <v>24.416</v>
      </c>
      <c r="AC29" s="235">
        <v>16.087</v>
      </c>
      <c r="AD29" s="235">
        <v>3.2</v>
      </c>
      <c r="AE29" s="235">
        <v>10.916</v>
      </c>
      <c r="AF29" s="235">
        <v>55.120930000000001</v>
      </c>
      <c r="AG29" s="235">
        <v>5.3349099999999998</v>
      </c>
      <c r="AH29" s="235">
        <v>8.3023799999999994</v>
      </c>
      <c r="AI29" s="235">
        <v>7.6192200000000003</v>
      </c>
      <c r="AJ29" s="235">
        <v>-3.1343052999900003</v>
      </c>
      <c r="AK29" s="235">
        <v>3.17213907435</v>
      </c>
      <c r="AL29" s="235">
        <v>-63.835000000000001</v>
      </c>
      <c r="AM29" s="235">
        <v>-26.42</v>
      </c>
    </row>
    <row r="30" spans="1:39" ht="15" x14ac:dyDescent="0.25">
      <c r="A30" s="193">
        <f>YampaRiverInflow.TotalOutflow!A30</f>
        <v>43922</v>
      </c>
      <c r="B30" s="165"/>
      <c r="C30" s="165"/>
      <c r="D30" s="165">
        <v>-20.207999999999998</v>
      </c>
      <c r="E30" s="235">
        <v>-89.194000000000003</v>
      </c>
      <c r="F30" s="235">
        <v>49.36</v>
      </c>
      <c r="G30" s="235">
        <v>53.290999999999997</v>
      </c>
      <c r="H30" s="235">
        <v>25.484000000000002</v>
      </c>
      <c r="I30" s="235">
        <v>-15.704000000000001</v>
      </c>
      <c r="J30" s="235">
        <v>2.6739999999999999</v>
      </c>
      <c r="K30" s="235">
        <v>9.9689999999999994</v>
      </c>
      <c r="L30" s="235">
        <v>14.242000000000001</v>
      </c>
      <c r="M30" s="235">
        <v>68.507000000000005</v>
      </c>
      <c r="N30" s="235">
        <v>34.072000000000003</v>
      </c>
      <c r="O30" s="235">
        <v>40.68</v>
      </c>
      <c r="P30" s="235">
        <v>13.753</v>
      </c>
      <c r="Q30" s="235">
        <v>16.016999999999999</v>
      </c>
      <c r="R30" s="235">
        <v>14.180999999999999</v>
      </c>
      <c r="S30" s="235">
        <v>10.909000000000001</v>
      </c>
      <c r="T30" s="235">
        <v>31.158000000000001</v>
      </c>
      <c r="U30" s="235">
        <v>9.2080000000000002</v>
      </c>
      <c r="V30" s="235">
        <v>5.04</v>
      </c>
      <c r="W30" s="235">
        <v>53.372999999999998</v>
      </c>
      <c r="X30" s="235">
        <v>10.19</v>
      </c>
      <c r="Y30" s="235">
        <v>22.326000000000001</v>
      </c>
      <c r="Z30" s="235">
        <v>12.529</v>
      </c>
      <c r="AA30" s="235">
        <v>16.698</v>
      </c>
      <c r="AB30" s="235">
        <v>14.458</v>
      </c>
      <c r="AC30" s="235">
        <v>15.693</v>
      </c>
      <c r="AD30" s="235">
        <v>12.19</v>
      </c>
      <c r="AE30" s="235">
        <v>15.191000000000001</v>
      </c>
      <c r="AF30" s="235">
        <v>34.110879999999995</v>
      </c>
      <c r="AG30" s="235">
        <v>18.928849999999997</v>
      </c>
      <c r="AH30" s="235">
        <v>23.699870000000001</v>
      </c>
      <c r="AI30" s="235">
        <v>14.320200000000002</v>
      </c>
      <c r="AJ30" s="235">
        <v>23.981204488899998</v>
      </c>
      <c r="AK30" s="235">
        <v>12.6252825743</v>
      </c>
      <c r="AL30" s="235">
        <v>-50.832999999999998</v>
      </c>
      <c r="AM30" s="235">
        <v>-3.6080000000000001</v>
      </c>
    </row>
    <row r="31" spans="1:39" ht="15" x14ac:dyDescent="0.25">
      <c r="A31" s="193">
        <f>YampaRiverInflow.TotalOutflow!A31</f>
        <v>43952</v>
      </c>
      <c r="B31" s="165"/>
      <c r="C31" s="165"/>
      <c r="D31" s="165">
        <v>-12.6</v>
      </c>
      <c r="E31" s="235">
        <v>-80.722999999999999</v>
      </c>
      <c r="F31" s="235">
        <v>-14.659000000000001</v>
      </c>
      <c r="G31" s="235">
        <v>23.445</v>
      </c>
      <c r="H31" s="235">
        <v>-44.76</v>
      </c>
      <c r="I31" s="235">
        <v>4.5609999999999999</v>
      </c>
      <c r="J31" s="235">
        <v>-17.443000000000001</v>
      </c>
      <c r="K31" s="235">
        <v>33.575000000000003</v>
      </c>
      <c r="L31" s="235">
        <v>29.093</v>
      </c>
      <c r="M31" s="235">
        <v>35.158000000000001</v>
      </c>
      <c r="N31" s="235">
        <v>30.619</v>
      </c>
      <c r="O31" s="235">
        <v>51.445999999999998</v>
      </c>
      <c r="P31" s="235">
        <v>147.43199999999999</v>
      </c>
      <c r="Q31" s="235">
        <v>31.465</v>
      </c>
      <c r="R31" s="235">
        <v>16.225000000000001</v>
      </c>
      <c r="S31" s="235">
        <v>15.988</v>
      </c>
      <c r="T31" s="235">
        <v>22.762</v>
      </c>
      <c r="U31" s="235">
        <v>16.884</v>
      </c>
      <c r="V31" s="235">
        <v>8.0370000000000008</v>
      </c>
      <c r="W31" s="235">
        <v>0.76700000000000002</v>
      </c>
      <c r="X31" s="235">
        <v>15.06</v>
      </c>
      <c r="Y31" s="235">
        <v>18.966999999999999</v>
      </c>
      <c r="Z31" s="235">
        <v>6.8140000000000001</v>
      </c>
      <c r="AA31" s="235">
        <v>10.48</v>
      </c>
      <c r="AB31" s="235">
        <v>-4.4349999999999996</v>
      </c>
      <c r="AC31" s="235">
        <v>13.545999999999999</v>
      </c>
      <c r="AD31" s="235">
        <v>14.374000000000001</v>
      </c>
      <c r="AE31" s="235">
        <v>20.312000000000001</v>
      </c>
      <c r="AF31" s="235">
        <v>24.09412</v>
      </c>
      <c r="AG31" s="235">
        <v>17.2925</v>
      </c>
      <c r="AH31" s="235">
        <v>26.04485</v>
      </c>
      <c r="AI31" s="235">
        <v>20.55932</v>
      </c>
      <c r="AJ31" s="235">
        <v>-2.9233854721500001</v>
      </c>
      <c r="AK31" s="235">
        <v>20.635423071599998</v>
      </c>
      <c r="AL31" s="235">
        <v>-15.445</v>
      </c>
      <c r="AM31" s="235">
        <v>-30.884</v>
      </c>
    </row>
    <row r="32" spans="1:39" ht="15" x14ac:dyDescent="0.25">
      <c r="A32" s="193">
        <f>YampaRiverInflow.TotalOutflow!A32</f>
        <v>43983</v>
      </c>
      <c r="B32" s="165"/>
      <c r="C32" s="165"/>
      <c r="D32" s="165">
        <v>-17.724</v>
      </c>
      <c r="E32" s="235">
        <v>-170.375</v>
      </c>
      <c r="F32" s="235">
        <v>-68.215000000000003</v>
      </c>
      <c r="G32" s="235">
        <v>17.126000000000001</v>
      </c>
      <c r="H32" s="235">
        <v>9.0709999999999997</v>
      </c>
      <c r="I32" s="235">
        <v>12.688000000000001</v>
      </c>
      <c r="J32" s="235">
        <v>3.8149999999999999</v>
      </c>
      <c r="K32" s="235">
        <v>18.376000000000001</v>
      </c>
      <c r="L32" s="235">
        <v>10.868</v>
      </c>
      <c r="M32" s="235">
        <v>38.33</v>
      </c>
      <c r="N32" s="235">
        <v>17.908000000000001</v>
      </c>
      <c r="O32" s="235">
        <v>23.242999999999999</v>
      </c>
      <c r="P32" s="235">
        <v>149.01400000000001</v>
      </c>
      <c r="Q32" s="235">
        <v>25.635000000000002</v>
      </c>
      <c r="R32" s="235">
        <v>16.579999999999998</v>
      </c>
      <c r="S32" s="235">
        <v>17.053999999999998</v>
      </c>
      <c r="T32" s="235">
        <v>19.07</v>
      </c>
      <c r="U32" s="235">
        <v>13.257999999999999</v>
      </c>
      <c r="V32" s="235">
        <v>52.686</v>
      </c>
      <c r="W32" s="235">
        <v>31.236000000000001</v>
      </c>
      <c r="X32" s="235">
        <v>9.4260000000000002</v>
      </c>
      <c r="Y32" s="235">
        <v>11.861000000000001</v>
      </c>
      <c r="Z32" s="235">
        <v>3.2530000000000001</v>
      </c>
      <c r="AA32" s="235">
        <v>10.676</v>
      </c>
      <c r="AB32" s="235">
        <v>-12.563000000000001</v>
      </c>
      <c r="AC32" s="235">
        <v>10.95</v>
      </c>
      <c r="AD32" s="235">
        <v>4.9080000000000004</v>
      </c>
      <c r="AE32" s="235">
        <v>20.478999999999999</v>
      </c>
      <c r="AF32" s="235">
        <v>23.339099999999998</v>
      </c>
      <c r="AG32" s="235">
        <v>14.779639999999999</v>
      </c>
      <c r="AH32" s="235">
        <v>10.374750000000001</v>
      </c>
      <c r="AI32" s="235">
        <v>15.253579999999999</v>
      </c>
      <c r="AJ32" s="235">
        <v>10.8723748103</v>
      </c>
      <c r="AK32" s="235">
        <v>19.2537612671</v>
      </c>
      <c r="AL32" s="235">
        <v>-42.570999999999998</v>
      </c>
      <c r="AM32" s="235">
        <v>-23.359000000000002</v>
      </c>
    </row>
    <row r="33" spans="1:39" ht="15" x14ac:dyDescent="0.25">
      <c r="A33" s="193">
        <f>YampaRiverInflow.TotalOutflow!A33</f>
        <v>44013</v>
      </c>
      <c r="B33" s="165"/>
      <c r="C33" s="165"/>
      <c r="D33" s="165">
        <v>-16.07</v>
      </c>
      <c r="E33" s="235">
        <v>-126.367</v>
      </c>
      <c r="F33" s="235">
        <v>-44.088999999999999</v>
      </c>
      <c r="G33" s="235">
        <v>31.13</v>
      </c>
      <c r="H33" s="235">
        <v>-0.70799999999999996</v>
      </c>
      <c r="I33" s="235">
        <v>17.495000000000001</v>
      </c>
      <c r="J33" s="235">
        <v>-0.90900000000000003</v>
      </c>
      <c r="K33" s="235">
        <v>22.303000000000001</v>
      </c>
      <c r="L33" s="235">
        <v>26.056000000000001</v>
      </c>
      <c r="M33" s="235">
        <v>37.981000000000002</v>
      </c>
      <c r="N33" s="235">
        <v>46.884999999999998</v>
      </c>
      <c r="O33" s="235">
        <v>38.639000000000003</v>
      </c>
      <c r="P33" s="235">
        <v>161.97499999999999</v>
      </c>
      <c r="Q33" s="235">
        <v>38.319000000000003</v>
      </c>
      <c r="R33" s="235">
        <v>19.699000000000002</v>
      </c>
      <c r="S33" s="235">
        <v>17.989999999999998</v>
      </c>
      <c r="T33" s="235">
        <v>13.172000000000001</v>
      </c>
      <c r="U33" s="235">
        <v>40.615000000000002</v>
      </c>
      <c r="V33" s="235">
        <v>26.545000000000002</v>
      </c>
      <c r="W33" s="235">
        <v>25.422999999999998</v>
      </c>
      <c r="X33" s="235">
        <v>13.888999999999999</v>
      </c>
      <c r="Y33" s="235">
        <v>15.146000000000001</v>
      </c>
      <c r="Z33" s="235">
        <v>6.6020000000000003</v>
      </c>
      <c r="AA33" s="235">
        <v>10.079000000000001</v>
      </c>
      <c r="AB33" s="235">
        <v>4.5090000000000003</v>
      </c>
      <c r="AC33" s="235">
        <v>26.234000000000002</v>
      </c>
      <c r="AD33" s="235">
        <v>12.146000000000001</v>
      </c>
      <c r="AE33" s="235">
        <v>17.390999999999998</v>
      </c>
      <c r="AF33" s="235">
        <v>17.51343</v>
      </c>
      <c r="AG33" s="235">
        <v>34.483599999999996</v>
      </c>
      <c r="AH33" s="235">
        <v>45.963620000000006</v>
      </c>
      <c r="AI33" s="235">
        <v>28.082819999999998</v>
      </c>
      <c r="AJ33" s="235">
        <v>19.215399487300001</v>
      </c>
      <c r="AK33" s="235">
        <v>17.603711951099999</v>
      </c>
      <c r="AL33" s="235">
        <v>-60.779000000000003</v>
      </c>
      <c r="AM33" s="235">
        <v>-56.558999999999997</v>
      </c>
    </row>
    <row r="34" spans="1:39" ht="15" x14ac:dyDescent="0.25">
      <c r="A34" s="193">
        <f>YampaRiverInflow.TotalOutflow!A34</f>
        <v>44044</v>
      </c>
      <c r="B34" s="165"/>
      <c r="C34" s="165"/>
      <c r="D34" s="165">
        <v>-12.295999999999999</v>
      </c>
      <c r="E34" s="235">
        <v>6.7279999999999998</v>
      </c>
      <c r="F34" s="235">
        <v>36.843000000000004</v>
      </c>
      <c r="G34" s="235">
        <v>32.896999999999998</v>
      </c>
      <c r="H34" s="235">
        <v>15.759</v>
      </c>
      <c r="I34" s="235">
        <v>30.661000000000001</v>
      </c>
      <c r="J34" s="235">
        <v>55</v>
      </c>
      <c r="K34" s="235">
        <v>48.677</v>
      </c>
      <c r="L34" s="235">
        <v>33.113</v>
      </c>
      <c r="M34" s="235">
        <v>45.93</v>
      </c>
      <c r="N34" s="235">
        <v>51.271000000000001</v>
      </c>
      <c r="O34" s="235">
        <v>50.551000000000002</v>
      </c>
      <c r="P34" s="235">
        <v>39.052</v>
      </c>
      <c r="Q34" s="235">
        <v>28.867000000000001</v>
      </c>
      <c r="R34" s="235">
        <v>22.442</v>
      </c>
      <c r="S34" s="235">
        <v>26.152999999999999</v>
      </c>
      <c r="T34" s="235">
        <v>32.817999999999998</v>
      </c>
      <c r="U34" s="235">
        <v>21.527999999999999</v>
      </c>
      <c r="V34" s="235">
        <v>35.834000000000003</v>
      </c>
      <c r="W34" s="235">
        <v>31.181000000000001</v>
      </c>
      <c r="X34" s="235">
        <v>15.63</v>
      </c>
      <c r="Y34" s="235">
        <v>23.109000000000002</v>
      </c>
      <c r="Z34" s="235">
        <v>11.401</v>
      </c>
      <c r="AA34" s="235">
        <v>31.262</v>
      </c>
      <c r="AB34" s="235">
        <v>3.68</v>
      </c>
      <c r="AC34" s="235">
        <v>14.694000000000001</v>
      </c>
      <c r="AD34" s="235">
        <v>25.271000000000001</v>
      </c>
      <c r="AE34" s="235">
        <v>24.695</v>
      </c>
      <c r="AF34" s="235">
        <v>21.273709999999998</v>
      </c>
      <c r="AG34" s="235">
        <v>24.753779999999999</v>
      </c>
      <c r="AH34" s="235">
        <v>25.619619999999998</v>
      </c>
      <c r="AI34" s="235">
        <v>36.973279999999995</v>
      </c>
      <c r="AJ34" s="235">
        <v>26.050836177000001</v>
      </c>
      <c r="AK34" s="235">
        <v>15.572127335099999</v>
      </c>
      <c r="AL34" s="235">
        <v>-38.963999999999999</v>
      </c>
      <c r="AM34" s="235">
        <v>-34.012</v>
      </c>
    </row>
    <row r="35" spans="1:39" ht="15" x14ac:dyDescent="0.25">
      <c r="A35" s="193">
        <f>YampaRiverInflow.TotalOutflow!A35</f>
        <v>44075</v>
      </c>
      <c r="B35" s="165"/>
      <c r="C35" s="165"/>
      <c r="D35" s="165">
        <v>-11.224</v>
      </c>
      <c r="E35" s="235">
        <v>-33.959000000000003</v>
      </c>
      <c r="F35" s="235">
        <v>31.548999999999999</v>
      </c>
      <c r="G35" s="235">
        <v>18.584</v>
      </c>
      <c r="H35" s="235">
        <v>20.257999999999999</v>
      </c>
      <c r="I35" s="235">
        <v>40.121000000000002</v>
      </c>
      <c r="J35" s="235">
        <v>42.011000000000003</v>
      </c>
      <c r="K35" s="235">
        <v>32.043999999999997</v>
      </c>
      <c r="L35" s="235">
        <v>34.625999999999998</v>
      </c>
      <c r="M35" s="235">
        <v>44.92</v>
      </c>
      <c r="N35" s="235">
        <v>38.738</v>
      </c>
      <c r="O35" s="235">
        <v>36.225999999999999</v>
      </c>
      <c r="P35" s="235">
        <v>28.126000000000001</v>
      </c>
      <c r="Q35" s="235">
        <v>31.236000000000001</v>
      </c>
      <c r="R35" s="235">
        <v>22.335000000000001</v>
      </c>
      <c r="S35" s="235">
        <v>48.393999999999998</v>
      </c>
      <c r="T35" s="235">
        <v>28.478999999999999</v>
      </c>
      <c r="U35" s="235">
        <v>11.491</v>
      </c>
      <c r="V35" s="235">
        <v>18.042999999999999</v>
      </c>
      <c r="W35" s="235">
        <v>23.867999999999999</v>
      </c>
      <c r="X35" s="235">
        <v>14.974</v>
      </c>
      <c r="Y35" s="235">
        <v>17.042999999999999</v>
      </c>
      <c r="Z35" s="235">
        <v>23.401</v>
      </c>
      <c r="AA35" s="235">
        <v>6.1059999999999999</v>
      </c>
      <c r="AB35" s="235">
        <v>5.0819999999999999</v>
      </c>
      <c r="AC35" s="235">
        <v>18.600999999999999</v>
      </c>
      <c r="AD35" s="235">
        <v>14.476000000000001</v>
      </c>
      <c r="AE35" s="235">
        <v>21.350999999999999</v>
      </c>
      <c r="AF35" s="235">
        <v>17.48638</v>
      </c>
      <c r="AG35" s="235">
        <v>30.457650000000001</v>
      </c>
      <c r="AH35" s="235">
        <v>31.318210000000001</v>
      </c>
      <c r="AI35" s="235">
        <v>23.158259999999999</v>
      </c>
      <c r="AJ35" s="235">
        <v>13.2491374797</v>
      </c>
      <c r="AK35" s="235">
        <v>19.184875404</v>
      </c>
      <c r="AL35" s="235">
        <v>42.127000000000002</v>
      </c>
      <c r="AM35" s="235">
        <v>-1.2290000000000001</v>
      </c>
    </row>
    <row r="36" spans="1:39" ht="15" x14ac:dyDescent="0.25">
      <c r="A36" s="193">
        <f>YampaRiverInflow.TotalOutflow!A36</f>
        <v>44105</v>
      </c>
      <c r="B36" s="165"/>
      <c r="C36" s="165"/>
      <c r="D36" s="165">
        <v>27.78</v>
      </c>
      <c r="E36" s="235">
        <v>-40.167999999999999</v>
      </c>
      <c r="F36" s="235">
        <v>31.16</v>
      </c>
      <c r="G36" s="235">
        <v>36.676000000000002</v>
      </c>
      <c r="H36" s="235">
        <v>34.716000000000001</v>
      </c>
      <c r="I36" s="235">
        <v>66.048000000000002</v>
      </c>
      <c r="J36" s="235">
        <v>39.569000000000003</v>
      </c>
      <c r="K36" s="235">
        <v>37.305999999999997</v>
      </c>
      <c r="L36" s="235">
        <v>23.975999999999999</v>
      </c>
      <c r="M36" s="235">
        <v>34.430999999999997</v>
      </c>
      <c r="N36" s="235">
        <v>38.234000000000002</v>
      </c>
      <c r="O36" s="235">
        <v>25.995000000000001</v>
      </c>
      <c r="P36" s="235">
        <v>33.972000000000001</v>
      </c>
      <c r="Q36" s="235">
        <v>22.088999999999999</v>
      </c>
      <c r="R36" s="235">
        <v>19.114000000000001</v>
      </c>
      <c r="S36" s="235">
        <v>8.282</v>
      </c>
      <c r="T36" s="235">
        <v>40.549999999999997</v>
      </c>
      <c r="U36" s="235">
        <v>-13.923999999999999</v>
      </c>
      <c r="V36" s="235">
        <v>25.102</v>
      </c>
      <c r="W36" s="235">
        <v>12.989000000000001</v>
      </c>
      <c r="X36" s="235">
        <v>27.751999999999999</v>
      </c>
      <c r="Y36" s="235">
        <v>9.3919999999999995</v>
      </c>
      <c r="Z36" s="235">
        <v>43.768999999999998</v>
      </c>
      <c r="AA36" s="235">
        <v>22.535</v>
      </c>
      <c r="AB36" s="235">
        <v>16.07</v>
      </c>
      <c r="AC36" s="235">
        <v>21.861999999999998</v>
      </c>
      <c r="AD36" s="235">
        <v>21.155999999999999</v>
      </c>
      <c r="AE36" s="235">
        <v>17.678999999999998</v>
      </c>
      <c r="AF36" s="235">
        <v>24.983849999999997</v>
      </c>
      <c r="AG36" s="235">
        <v>30.878040000000002</v>
      </c>
      <c r="AH36" s="235">
        <v>34.297699999999999</v>
      </c>
      <c r="AI36" s="235">
        <v>18.70016</v>
      </c>
      <c r="AJ36" s="235">
        <v>16.062130960200001</v>
      </c>
      <c r="AK36" s="235">
        <v>34.217743520299997</v>
      </c>
      <c r="AL36" s="235">
        <v>13.193</v>
      </c>
      <c r="AM36" s="235">
        <v>-2.6909999999999998</v>
      </c>
    </row>
    <row r="37" spans="1:39" ht="15" x14ac:dyDescent="0.25">
      <c r="A37" s="193">
        <f>YampaRiverInflow.TotalOutflow!A37</f>
        <v>44136</v>
      </c>
      <c r="B37" s="165"/>
      <c r="C37" s="165"/>
      <c r="D37" s="165">
        <v>18.5</v>
      </c>
      <c r="E37" s="235">
        <v>53.298999999999999</v>
      </c>
      <c r="F37" s="235">
        <v>-6.4260000000000002</v>
      </c>
      <c r="G37" s="235">
        <v>24.297000000000001</v>
      </c>
      <c r="H37" s="235">
        <v>17.045000000000002</v>
      </c>
      <c r="I37" s="235">
        <v>5.4539999999999997</v>
      </c>
      <c r="J37" s="235">
        <v>10.88</v>
      </c>
      <c r="K37" s="235">
        <v>-20.273</v>
      </c>
      <c r="L37" s="235">
        <v>20.206</v>
      </c>
      <c r="M37" s="235">
        <v>35.786000000000001</v>
      </c>
      <c r="N37" s="235">
        <v>28.035</v>
      </c>
      <c r="O37" s="235">
        <v>16.972000000000001</v>
      </c>
      <c r="P37" s="235">
        <v>32.304000000000002</v>
      </c>
      <c r="Q37" s="235">
        <v>27.994</v>
      </c>
      <c r="R37" s="235">
        <v>18.408000000000001</v>
      </c>
      <c r="S37" s="235">
        <v>27.646999999999998</v>
      </c>
      <c r="T37" s="235">
        <v>13.904999999999999</v>
      </c>
      <c r="U37" s="235">
        <v>20.082000000000001</v>
      </c>
      <c r="V37" s="235">
        <v>-4.2350000000000003</v>
      </c>
      <c r="W37" s="235">
        <v>5.524</v>
      </c>
      <c r="X37" s="235">
        <v>13.936</v>
      </c>
      <c r="Y37" s="235">
        <v>18.489000000000001</v>
      </c>
      <c r="Z37" s="235">
        <v>53.006</v>
      </c>
      <c r="AA37" s="235">
        <v>26.384</v>
      </c>
      <c r="AB37" s="235">
        <v>7.4660000000000002</v>
      </c>
      <c r="AC37" s="235">
        <v>17.106999999999999</v>
      </c>
      <c r="AD37" s="235">
        <v>28.956</v>
      </c>
      <c r="AE37" s="235">
        <v>31.728000000000002</v>
      </c>
      <c r="AF37" s="235">
        <v>37.927500000000002</v>
      </c>
      <c r="AG37" s="235">
        <v>37.545540000000003</v>
      </c>
      <c r="AH37" s="235">
        <v>26.962349999999997</v>
      </c>
      <c r="AI37" s="235">
        <v>24.636060000000001</v>
      </c>
      <c r="AJ37" s="235">
        <v>9.1373111003500007</v>
      </c>
      <c r="AK37" s="235">
        <v>11.0838498908</v>
      </c>
      <c r="AL37" s="235">
        <v>9.3420000000000005</v>
      </c>
      <c r="AM37" s="235">
        <v>6.9249999999999998</v>
      </c>
    </row>
    <row r="38" spans="1:39" ht="15" x14ac:dyDescent="0.25">
      <c r="A38" s="193">
        <f>YampaRiverInflow.TotalOutflow!A38</f>
        <v>44166</v>
      </c>
      <c r="B38" s="165"/>
      <c r="C38" s="165"/>
      <c r="D38" s="165">
        <v>18.8</v>
      </c>
      <c r="E38" s="235">
        <v>48.563000000000002</v>
      </c>
      <c r="F38" s="235">
        <v>17.190000000000001</v>
      </c>
      <c r="G38" s="235">
        <v>-8.3260000000000005</v>
      </c>
      <c r="H38" s="235">
        <v>4.6349999999999998</v>
      </c>
      <c r="I38" s="235">
        <v>47.975999999999999</v>
      </c>
      <c r="J38" s="235">
        <v>24.954999999999998</v>
      </c>
      <c r="K38" s="235">
        <v>24.792000000000002</v>
      </c>
      <c r="L38" s="235">
        <v>21.376000000000001</v>
      </c>
      <c r="M38" s="235">
        <v>28.204999999999998</v>
      </c>
      <c r="N38" s="235">
        <v>40.244</v>
      </c>
      <c r="O38" s="235">
        <v>27.562000000000001</v>
      </c>
      <c r="P38" s="235">
        <v>42.930999999999997</v>
      </c>
      <c r="Q38" s="235">
        <v>16.896000000000001</v>
      </c>
      <c r="R38" s="235">
        <v>5.2649999999999997</v>
      </c>
      <c r="S38" s="235">
        <v>14.913</v>
      </c>
      <c r="T38" s="235">
        <v>20.716999999999999</v>
      </c>
      <c r="U38" s="235">
        <v>34.1</v>
      </c>
      <c r="V38" s="235">
        <v>30.48</v>
      </c>
      <c r="W38" s="235">
        <v>17.712</v>
      </c>
      <c r="X38" s="235">
        <v>14.284000000000001</v>
      </c>
      <c r="Y38" s="235">
        <v>19.059000000000001</v>
      </c>
      <c r="Z38" s="235">
        <v>32.093000000000004</v>
      </c>
      <c r="AA38" s="235">
        <v>31.068999999999999</v>
      </c>
      <c r="AB38" s="235">
        <v>-1.1339999999999999</v>
      </c>
      <c r="AC38" s="235">
        <v>19.942</v>
      </c>
      <c r="AD38" s="235">
        <v>24.683</v>
      </c>
      <c r="AE38" s="235">
        <v>26.542000000000002</v>
      </c>
      <c r="AF38" s="235">
        <v>32.755090000000003</v>
      </c>
      <c r="AG38" s="235">
        <v>27.805679999999999</v>
      </c>
      <c r="AH38" s="235">
        <v>21.076700000000002</v>
      </c>
      <c r="AI38" s="235">
        <v>7.0595299999999996</v>
      </c>
      <c r="AJ38" s="235">
        <v>18.495586839200001</v>
      </c>
      <c r="AK38" s="235">
        <v>21.658086085000001</v>
      </c>
      <c r="AL38" s="235">
        <v>-10.919</v>
      </c>
      <c r="AM38" s="235">
        <v>-18.315999999999999</v>
      </c>
    </row>
    <row r="39" spans="1:39" ht="15" x14ac:dyDescent="0.25">
      <c r="A39" s="193">
        <f>YampaRiverInflow.TotalOutflow!A39</f>
        <v>44197</v>
      </c>
      <c r="B39" s="165"/>
      <c r="C39" s="165"/>
      <c r="D39" s="165">
        <v>-19.048999999999999</v>
      </c>
      <c r="E39" s="235">
        <v>20.085000000000001</v>
      </c>
      <c r="F39" s="235">
        <v>31.077999999999999</v>
      </c>
      <c r="G39" s="235">
        <v>41.271999999999998</v>
      </c>
      <c r="H39" s="235">
        <v>10.534000000000001</v>
      </c>
      <c r="I39" s="235">
        <v>78.471000000000004</v>
      </c>
      <c r="J39" s="235">
        <v>15.356</v>
      </c>
      <c r="K39" s="235">
        <v>14.651</v>
      </c>
      <c r="L39" s="235">
        <v>30.507000000000001</v>
      </c>
      <c r="M39" s="235">
        <v>18.114999999999998</v>
      </c>
      <c r="N39" s="235">
        <v>101.17700000000001</v>
      </c>
      <c r="O39" s="235">
        <v>19.384</v>
      </c>
      <c r="P39" s="235">
        <v>30.748000000000001</v>
      </c>
      <c r="Q39" s="235">
        <v>9.8130000000000006</v>
      </c>
      <c r="R39" s="235">
        <v>-4.5359999999999996</v>
      </c>
      <c r="S39" s="235">
        <v>13.925000000000001</v>
      </c>
      <c r="T39" s="235">
        <v>62.106999999999999</v>
      </c>
      <c r="U39" s="235">
        <v>30.138999999999999</v>
      </c>
      <c r="V39" s="235">
        <v>34.121000000000002</v>
      </c>
      <c r="W39" s="235">
        <v>0.29199999999999998</v>
      </c>
      <c r="X39" s="235">
        <v>8.3659999999999997</v>
      </c>
      <c r="Y39" s="235">
        <v>7.298</v>
      </c>
      <c r="Z39" s="235">
        <v>137.148</v>
      </c>
      <c r="AA39" s="235">
        <v>5.109</v>
      </c>
      <c r="AB39" s="235">
        <v>9.6739999999999995</v>
      </c>
      <c r="AC39" s="235">
        <v>13.996</v>
      </c>
      <c r="AD39" s="235">
        <v>3.7160000000000002</v>
      </c>
      <c r="AE39" s="235">
        <v>41.649769999999997</v>
      </c>
      <c r="AF39" s="235">
        <v>7.6267299999999993</v>
      </c>
      <c r="AG39" s="235">
        <v>11.469899999999999</v>
      </c>
      <c r="AH39" s="235">
        <v>17.2136</v>
      </c>
      <c r="AI39" s="235">
        <v>12.568142775</v>
      </c>
      <c r="AJ39" s="235">
        <v>17.4341776228</v>
      </c>
      <c r="AK39" s="235">
        <v>-20.010999999999999</v>
      </c>
      <c r="AL39" s="235">
        <v>8.234</v>
      </c>
      <c r="AM39" s="235">
        <v>-68.331000000000003</v>
      </c>
    </row>
    <row r="40" spans="1:39" ht="15" x14ac:dyDescent="0.25">
      <c r="A40" s="193">
        <f>YampaRiverInflow.TotalOutflow!A40</f>
        <v>44228</v>
      </c>
      <c r="B40" s="165"/>
      <c r="C40" s="165"/>
      <c r="D40" s="165">
        <v>-15.864000000000001</v>
      </c>
      <c r="E40" s="235">
        <v>-42.707000000000001</v>
      </c>
      <c r="F40" s="235">
        <v>17.422999999999998</v>
      </c>
      <c r="G40" s="235">
        <v>20.231999999999999</v>
      </c>
      <c r="H40" s="235">
        <v>-6.8810000000000002</v>
      </c>
      <c r="I40" s="235">
        <v>38.478000000000002</v>
      </c>
      <c r="J40" s="235">
        <v>38.890999999999998</v>
      </c>
      <c r="K40" s="235">
        <v>7.3949999999999996</v>
      </c>
      <c r="L40" s="235">
        <v>44.286999999999999</v>
      </c>
      <c r="M40" s="235">
        <v>29.244</v>
      </c>
      <c r="N40" s="235">
        <v>221.904</v>
      </c>
      <c r="O40" s="235">
        <v>10.265000000000001</v>
      </c>
      <c r="P40" s="235">
        <v>85.662000000000006</v>
      </c>
      <c r="Q40" s="235">
        <v>11.233000000000001</v>
      </c>
      <c r="R40" s="235">
        <v>13.169</v>
      </c>
      <c r="S40" s="235">
        <v>35.386000000000003</v>
      </c>
      <c r="T40" s="235">
        <v>17.077000000000002</v>
      </c>
      <c r="U40" s="235">
        <v>13.38</v>
      </c>
      <c r="V40" s="235">
        <v>16.087</v>
      </c>
      <c r="W40" s="235">
        <v>-0.86599999999999999</v>
      </c>
      <c r="X40" s="235">
        <v>23.463000000000001</v>
      </c>
      <c r="Y40" s="235">
        <v>14.08</v>
      </c>
      <c r="Z40" s="235">
        <v>174.58199999999999</v>
      </c>
      <c r="AA40" s="235">
        <v>11.07</v>
      </c>
      <c r="AB40" s="235">
        <v>-5.6680000000000001</v>
      </c>
      <c r="AC40" s="235">
        <v>3.0179999999999998</v>
      </c>
      <c r="AD40" s="235">
        <v>14.69</v>
      </c>
      <c r="AE40" s="235">
        <v>8.8202999999999996</v>
      </c>
      <c r="AF40" s="235">
        <v>14.744759999999999</v>
      </c>
      <c r="AG40" s="235">
        <v>10.63569</v>
      </c>
      <c r="AH40" s="235">
        <v>3.61049</v>
      </c>
      <c r="AI40" s="235">
        <v>19.494754710900001</v>
      </c>
      <c r="AJ40" s="235">
        <v>9.1826606062200007</v>
      </c>
      <c r="AK40" s="235">
        <v>-32.098999999999997</v>
      </c>
      <c r="AL40" s="235">
        <v>-10.874000000000001</v>
      </c>
      <c r="AM40" s="235">
        <v>24.474</v>
      </c>
    </row>
    <row r="41" spans="1:39" ht="15" x14ac:dyDescent="0.25">
      <c r="A41" s="193">
        <f>YampaRiverInflow.TotalOutflow!A41</f>
        <v>44256</v>
      </c>
      <c r="B41" s="165"/>
      <c r="C41" s="165"/>
      <c r="D41" s="165">
        <v>-16.462</v>
      </c>
      <c r="E41" s="235">
        <v>26.506</v>
      </c>
      <c r="F41" s="235">
        <v>96.531999999999996</v>
      </c>
      <c r="G41" s="235">
        <v>17.710999999999999</v>
      </c>
      <c r="H41" s="235">
        <v>-1.42</v>
      </c>
      <c r="I41" s="235">
        <v>43.502000000000002</v>
      </c>
      <c r="J41" s="235">
        <v>-6.4089999999999998</v>
      </c>
      <c r="K41" s="235">
        <v>8.8800000000000008</v>
      </c>
      <c r="L41" s="235">
        <v>37.970999999999997</v>
      </c>
      <c r="M41" s="235">
        <v>61.314999999999998</v>
      </c>
      <c r="N41" s="235">
        <v>316.43099999999998</v>
      </c>
      <c r="O41" s="235">
        <v>30.523</v>
      </c>
      <c r="P41" s="235">
        <v>99.09</v>
      </c>
      <c r="Q41" s="235">
        <v>0.26700000000000002</v>
      </c>
      <c r="R41" s="235">
        <v>21.556999999999999</v>
      </c>
      <c r="S41" s="235">
        <v>29.812999999999999</v>
      </c>
      <c r="T41" s="235">
        <v>17.334</v>
      </c>
      <c r="U41" s="235">
        <v>4.55</v>
      </c>
      <c r="V41" s="235">
        <v>29.456</v>
      </c>
      <c r="W41" s="235">
        <v>7.5919999999999996</v>
      </c>
      <c r="X41" s="235">
        <v>0.58599999999999997</v>
      </c>
      <c r="Y41" s="235">
        <v>5.9260000000000002</v>
      </c>
      <c r="Z41" s="235">
        <v>168.72399999999999</v>
      </c>
      <c r="AA41" s="235">
        <v>24.416</v>
      </c>
      <c r="AB41" s="235">
        <v>16.087</v>
      </c>
      <c r="AC41" s="235">
        <v>3.2</v>
      </c>
      <c r="AD41" s="235">
        <v>10.916</v>
      </c>
      <c r="AE41" s="235">
        <v>55.120930000000001</v>
      </c>
      <c r="AF41" s="235">
        <v>5.3349099999999998</v>
      </c>
      <c r="AG41" s="235">
        <v>8.3023799999999994</v>
      </c>
      <c r="AH41" s="235">
        <v>7.6192200000000003</v>
      </c>
      <c r="AI41" s="235">
        <v>-3.1343052999900003</v>
      </c>
      <c r="AJ41" s="235">
        <v>3.17213907435</v>
      </c>
      <c r="AK41" s="235">
        <v>-63.835000000000001</v>
      </c>
      <c r="AL41" s="235">
        <v>-26.42</v>
      </c>
      <c r="AM41" s="235">
        <v>59.759</v>
      </c>
    </row>
    <row r="42" spans="1:39" ht="15" x14ac:dyDescent="0.25">
      <c r="A42" s="193">
        <f>YampaRiverInflow.TotalOutflow!A42</f>
        <v>44287</v>
      </c>
      <c r="B42" s="165"/>
      <c r="C42" s="165"/>
      <c r="D42" s="165">
        <v>-20.207999999999998</v>
      </c>
      <c r="E42" s="235">
        <v>49.36</v>
      </c>
      <c r="F42" s="235">
        <v>53.290999999999997</v>
      </c>
      <c r="G42" s="235">
        <v>25.484000000000002</v>
      </c>
      <c r="H42" s="235">
        <v>-15.704000000000001</v>
      </c>
      <c r="I42" s="235">
        <v>2.6739999999999999</v>
      </c>
      <c r="J42" s="235">
        <v>9.9689999999999994</v>
      </c>
      <c r="K42" s="235">
        <v>14.242000000000001</v>
      </c>
      <c r="L42" s="235">
        <v>68.507000000000005</v>
      </c>
      <c r="M42" s="235">
        <v>34.072000000000003</v>
      </c>
      <c r="N42" s="235">
        <v>40.68</v>
      </c>
      <c r="O42" s="235">
        <v>13.753</v>
      </c>
      <c r="P42" s="235">
        <v>16.016999999999999</v>
      </c>
      <c r="Q42" s="235">
        <v>14.180999999999999</v>
      </c>
      <c r="R42" s="235">
        <v>10.909000000000001</v>
      </c>
      <c r="S42" s="235">
        <v>31.158000000000001</v>
      </c>
      <c r="T42" s="235">
        <v>9.2080000000000002</v>
      </c>
      <c r="U42" s="235">
        <v>5.04</v>
      </c>
      <c r="V42" s="235">
        <v>53.372999999999998</v>
      </c>
      <c r="W42" s="235">
        <v>10.19</v>
      </c>
      <c r="X42" s="235">
        <v>22.326000000000001</v>
      </c>
      <c r="Y42" s="235">
        <v>12.529</v>
      </c>
      <c r="Z42" s="235">
        <v>16.698</v>
      </c>
      <c r="AA42" s="235">
        <v>14.458</v>
      </c>
      <c r="AB42" s="235">
        <v>15.693</v>
      </c>
      <c r="AC42" s="235">
        <v>12.19</v>
      </c>
      <c r="AD42" s="235">
        <v>15.191000000000001</v>
      </c>
      <c r="AE42" s="235">
        <v>34.110879999999995</v>
      </c>
      <c r="AF42" s="235">
        <v>18.928849999999997</v>
      </c>
      <c r="AG42" s="235">
        <v>23.699870000000001</v>
      </c>
      <c r="AH42" s="235">
        <v>14.320200000000002</v>
      </c>
      <c r="AI42" s="235">
        <v>23.981204488899998</v>
      </c>
      <c r="AJ42" s="235">
        <v>12.6252825743</v>
      </c>
      <c r="AK42" s="235">
        <v>-50.832999999999998</v>
      </c>
      <c r="AL42" s="235">
        <v>-3.6080000000000001</v>
      </c>
      <c r="AM42" s="235">
        <v>-89.194000000000003</v>
      </c>
    </row>
    <row r="43" spans="1:39" ht="15" x14ac:dyDescent="0.25">
      <c r="A43" s="193">
        <f>YampaRiverInflow.TotalOutflow!A43</f>
        <v>44317</v>
      </c>
      <c r="B43" s="165"/>
      <c r="C43" s="165"/>
      <c r="D43" s="165">
        <v>-12.6</v>
      </c>
      <c r="E43" s="235">
        <v>-14.659000000000001</v>
      </c>
      <c r="F43" s="235">
        <v>23.445</v>
      </c>
      <c r="G43" s="235">
        <v>-44.76</v>
      </c>
      <c r="H43" s="235">
        <v>4.5609999999999999</v>
      </c>
      <c r="I43" s="235">
        <v>-17.443000000000001</v>
      </c>
      <c r="J43" s="235">
        <v>33.575000000000003</v>
      </c>
      <c r="K43" s="235">
        <v>29.093</v>
      </c>
      <c r="L43" s="235">
        <v>35.158000000000001</v>
      </c>
      <c r="M43" s="235">
        <v>30.619</v>
      </c>
      <c r="N43" s="235">
        <v>51.445999999999998</v>
      </c>
      <c r="O43" s="235">
        <v>147.43199999999999</v>
      </c>
      <c r="P43" s="235">
        <v>31.465</v>
      </c>
      <c r="Q43" s="235">
        <v>16.225000000000001</v>
      </c>
      <c r="R43" s="235">
        <v>15.988</v>
      </c>
      <c r="S43" s="235">
        <v>22.762</v>
      </c>
      <c r="T43" s="235">
        <v>16.884</v>
      </c>
      <c r="U43" s="235">
        <v>8.0370000000000008</v>
      </c>
      <c r="V43" s="235">
        <v>0.76700000000000002</v>
      </c>
      <c r="W43" s="235">
        <v>15.06</v>
      </c>
      <c r="X43" s="235">
        <v>18.966999999999999</v>
      </c>
      <c r="Y43" s="235">
        <v>6.8140000000000001</v>
      </c>
      <c r="Z43" s="235">
        <v>10.48</v>
      </c>
      <c r="AA43" s="235">
        <v>-4.4349999999999996</v>
      </c>
      <c r="AB43" s="235">
        <v>13.545999999999999</v>
      </c>
      <c r="AC43" s="235">
        <v>14.374000000000001</v>
      </c>
      <c r="AD43" s="235">
        <v>20.312000000000001</v>
      </c>
      <c r="AE43" s="235">
        <v>24.09412</v>
      </c>
      <c r="AF43" s="235">
        <v>17.2925</v>
      </c>
      <c r="AG43" s="235">
        <v>26.04485</v>
      </c>
      <c r="AH43" s="235">
        <v>20.55932</v>
      </c>
      <c r="AI43" s="235">
        <v>-2.9233854721500001</v>
      </c>
      <c r="AJ43" s="235">
        <v>20.635423071599998</v>
      </c>
      <c r="AK43" s="235">
        <v>-15.445</v>
      </c>
      <c r="AL43" s="235">
        <v>-30.884</v>
      </c>
      <c r="AM43" s="235">
        <v>-80.722999999999999</v>
      </c>
    </row>
    <row r="44" spans="1:39" ht="15" x14ac:dyDescent="0.25">
      <c r="A44" s="193">
        <f>YampaRiverInflow.TotalOutflow!A44</f>
        <v>44348</v>
      </c>
      <c r="B44" s="165"/>
      <c r="C44" s="165"/>
      <c r="D44" s="165">
        <v>-17.724</v>
      </c>
      <c r="E44" s="235">
        <v>-68.215000000000003</v>
      </c>
      <c r="F44" s="235">
        <v>17.126000000000001</v>
      </c>
      <c r="G44" s="235">
        <v>9.0709999999999997</v>
      </c>
      <c r="H44" s="235">
        <v>12.688000000000001</v>
      </c>
      <c r="I44" s="235">
        <v>3.8149999999999999</v>
      </c>
      <c r="J44" s="235">
        <v>18.376000000000001</v>
      </c>
      <c r="K44" s="235">
        <v>10.868</v>
      </c>
      <c r="L44" s="235">
        <v>38.33</v>
      </c>
      <c r="M44" s="235">
        <v>17.908000000000001</v>
      </c>
      <c r="N44" s="235">
        <v>23.242999999999999</v>
      </c>
      <c r="O44" s="235">
        <v>149.01400000000001</v>
      </c>
      <c r="P44" s="235">
        <v>25.635000000000002</v>
      </c>
      <c r="Q44" s="235">
        <v>16.579999999999998</v>
      </c>
      <c r="R44" s="235">
        <v>17.053999999999998</v>
      </c>
      <c r="S44" s="235">
        <v>19.07</v>
      </c>
      <c r="T44" s="235">
        <v>13.257999999999999</v>
      </c>
      <c r="U44" s="235">
        <v>52.686</v>
      </c>
      <c r="V44" s="235">
        <v>31.236000000000001</v>
      </c>
      <c r="W44" s="235">
        <v>9.4260000000000002</v>
      </c>
      <c r="X44" s="235">
        <v>11.861000000000001</v>
      </c>
      <c r="Y44" s="235">
        <v>3.2530000000000001</v>
      </c>
      <c r="Z44" s="235">
        <v>10.676</v>
      </c>
      <c r="AA44" s="235">
        <v>-12.563000000000001</v>
      </c>
      <c r="AB44" s="235">
        <v>10.95</v>
      </c>
      <c r="AC44" s="235">
        <v>4.9080000000000004</v>
      </c>
      <c r="AD44" s="235">
        <v>20.478999999999999</v>
      </c>
      <c r="AE44" s="235">
        <v>23.339099999999998</v>
      </c>
      <c r="AF44" s="235">
        <v>14.779639999999999</v>
      </c>
      <c r="AG44" s="235">
        <v>10.374750000000001</v>
      </c>
      <c r="AH44" s="235">
        <v>15.253579999999999</v>
      </c>
      <c r="AI44" s="235">
        <v>10.8723748103</v>
      </c>
      <c r="AJ44" s="235">
        <v>19.2537612671</v>
      </c>
      <c r="AK44" s="235">
        <v>-42.570999999999998</v>
      </c>
      <c r="AL44" s="235">
        <v>-23.359000000000002</v>
      </c>
      <c r="AM44" s="235">
        <v>-170.375</v>
      </c>
    </row>
    <row r="45" spans="1:39" ht="15" x14ac:dyDescent="0.25">
      <c r="A45" s="193">
        <f>YampaRiverInflow.TotalOutflow!A45</f>
        <v>44378</v>
      </c>
      <c r="B45" s="165"/>
      <c r="C45" s="165"/>
      <c r="D45" s="165">
        <v>-16.07</v>
      </c>
      <c r="E45" s="235">
        <v>-44.088999999999999</v>
      </c>
      <c r="F45" s="235">
        <v>31.13</v>
      </c>
      <c r="G45" s="235">
        <v>-0.70799999999999996</v>
      </c>
      <c r="H45" s="235">
        <v>17.495000000000001</v>
      </c>
      <c r="I45" s="235">
        <v>-0.90900000000000003</v>
      </c>
      <c r="J45" s="235">
        <v>22.303000000000001</v>
      </c>
      <c r="K45" s="235">
        <v>26.056000000000001</v>
      </c>
      <c r="L45" s="235">
        <v>37.981000000000002</v>
      </c>
      <c r="M45" s="235">
        <v>46.884999999999998</v>
      </c>
      <c r="N45" s="235">
        <v>38.639000000000003</v>
      </c>
      <c r="O45" s="235">
        <v>161.97499999999999</v>
      </c>
      <c r="P45" s="235">
        <v>38.319000000000003</v>
      </c>
      <c r="Q45" s="235">
        <v>19.699000000000002</v>
      </c>
      <c r="R45" s="235">
        <v>17.989999999999998</v>
      </c>
      <c r="S45" s="235">
        <v>13.172000000000001</v>
      </c>
      <c r="T45" s="235">
        <v>40.615000000000002</v>
      </c>
      <c r="U45" s="235">
        <v>26.545000000000002</v>
      </c>
      <c r="V45" s="235">
        <v>25.422999999999998</v>
      </c>
      <c r="W45" s="235">
        <v>13.888999999999999</v>
      </c>
      <c r="X45" s="235">
        <v>15.146000000000001</v>
      </c>
      <c r="Y45" s="235">
        <v>6.6020000000000003</v>
      </c>
      <c r="Z45" s="235">
        <v>10.079000000000001</v>
      </c>
      <c r="AA45" s="235">
        <v>4.5090000000000003</v>
      </c>
      <c r="AB45" s="235">
        <v>26.234000000000002</v>
      </c>
      <c r="AC45" s="235">
        <v>12.146000000000001</v>
      </c>
      <c r="AD45" s="235">
        <v>17.390999999999998</v>
      </c>
      <c r="AE45" s="235">
        <v>17.51343</v>
      </c>
      <c r="AF45" s="235">
        <v>34.483599999999996</v>
      </c>
      <c r="AG45" s="235">
        <v>45.963620000000006</v>
      </c>
      <c r="AH45" s="235">
        <v>28.082819999999998</v>
      </c>
      <c r="AI45" s="235">
        <v>19.215399487300001</v>
      </c>
      <c r="AJ45" s="235">
        <v>17.603711951099999</v>
      </c>
      <c r="AK45" s="235">
        <v>-60.779000000000003</v>
      </c>
      <c r="AL45" s="235">
        <v>-56.558999999999997</v>
      </c>
      <c r="AM45" s="235">
        <v>-126.367</v>
      </c>
    </row>
    <row r="46" spans="1:39" ht="15" x14ac:dyDescent="0.25">
      <c r="A46" s="193">
        <f>YampaRiverInflow.TotalOutflow!A46</f>
        <v>44409</v>
      </c>
      <c r="B46" s="165"/>
      <c r="C46" s="165"/>
      <c r="D46" s="165">
        <v>-12.295999999999999</v>
      </c>
      <c r="E46" s="235">
        <v>36.843000000000004</v>
      </c>
      <c r="F46" s="235">
        <v>32.896999999999998</v>
      </c>
      <c r="G46" s="235">
        <v>15.759</v>
      </c>
      <c r="H46" s="235">
        <v>30.661000000000001</v>
      </c>
      <c r="I46" s="235">
        <v>55</v>
      </c>
      <c r="J46" s="235">
        <v>48.677</v>
      </c>
      <c r="K46" s="235">
        <v>33.113</v>
      </c>
      <c r="L46" s="235">
        <v>45.93</v>
      </c>
      <c r="M46" s="235">
        <v>51.271000000000001</v>
      </c>
      <c r="N46" s="235">
        <v>50.551000000000002</v>
      </c>
      <c r="O46" s="235">
        <v>39.052</v>
      </c>
      <c r="P46" s="235">
        <v>28.867000000000001</v>
      </c>
      <c r="Q46" s="235">
        <v>22.442</v>
      </c>
      <c r="R46" s="235">
        <v>26.152999999999999</v>
      </c>
      <c r="S46" s="235">
        <v>32.817999999999998</v>
      </c>
      <c r="T46" s="235">
        <v>21.527999999999999</v>
      </c>
      <c r="U46" s="235">
        <v>35.834000000000003</v>
      </c>
      <c r="V46" s="235">
        <v>31.181000000000001</v>
      </c>
      <c r="W46" s="235">
        <v>15.63</v>
      </c>
      <c r="X46" s="235">
        <v>23.109000000000002</v>
      </c>
      <c r="Y46" s="235">
        <v>11.401</v>
      </c>
      <c r="Z46" s="235">
        <v>31.262</v>
      </c>
      <c r="AA46" s="235">
        <v>3.68</v>
      </c>
      <c r="AB46" s="235">
        <v>14.694000000000001</v>
      </c>
      <c r="AC46" s="235">
        <v>25.271000000000001</v>
      </c>
      <c r="AD46" s="235">
        <v>24.695</v>
      </c>
      <c r="AE46" s="235">
        <v>21.273709999999998</v>
      </c>
      <c r="AF46" s="235">
        <v>24.753779999999999</v>
      </c>
      <c r="AG46" s="235">
        <v>25.619619999999998</v>
      </c>
      <c r="AH46" s="235">
        <v>36.973279999999995</v>
      </c>
      <c r="AI46" s="235">
        <v>26.050836177000001</v>
      </c>
      <c r="AJ46" s="235">
        <v>15.572127335099999</v>
      </c>
      <c r="AK46" s="235">
        <v>-38.963999999999999</v>
      </c>
      <c r="AL46" s="235">
        <v>-34.012</v>
      </c>
      <c r="AM46" s="235">
        <v>6.7279999999999998</v>
      </c>
    </row>
    <row r="47" spans="1:39" ht="15" x14ac:dyDescent="0.25">
      <c r="A47" s="193">
        <f>YampaRiverInflow.TotalOutflow!A47</f>
        <v>44440</v>
      </c>
      <c r="B47" s="165"/>
      <c r="C47" s="165"/>
      <c r="D47" s="165">
        <v>-11.224</v>
      </c>
      <c r="E47" s="235">
        <v>31.548999999999999</v>
      </c>
      <c r="F47" s="235">
        <v>18.584</v>
      </c>
      <c r="G47" s="235">
        <v>20.257999999999999</v>
      </c>
      <c r="H47" s="235">
        <v>40.121000000000002</v>
      </c>
      <c r="I47" s="235">
        <v>42.011000000000003</v>
      </c>
      <c r="J47" s="235">
        <v>32.043999999999997</v>
      </c>
      <c r="K47" s="235">
        <v>34.625999999999998</v>
      </c>
      <c r="L47" s="235">
        <v>44.92</v>
      </c>
      <c r="M47" s="235">
        <v>38.738</v>
      </c>
      <c r="N47" s="235">
        <v>36.225999999999999</v>
      </c>
      <c r="O47" s="235">
        <v>28.126000000000001</v>
      </c>
      <c r="P47" s="235">
        <v>31.236000000000001</v>
      </c>
      <c r="Q47" s="235">
        <v>22.335000000000001</v>
      </c>
      <c r="R47" s="235">
        <v>48.393999999999998</v>
      </c>
      <c r="S47" s="235">
        <v>28.478999999999999</v>
      </c>
      <c r="T47" s="235">
        <v>11.491</v>
      </c>
      <c r="U47" s="235">
        <v>18.042999999999999</v>
      </c>
      <c r="V47" s="235">
        <v>23.867999999999999</v>
      </c>
      <c r="W47" s="235">
        <v>14.974</v>
      </c>
      <c r="X47" s="235">
        <v>17.042999999999999</v>
      </c>
      <c r="Y47" s="235">
        <v>23.401</v>
      </c>
      <c r="Z47" s="235">
        <v>6.1059999999999999</v>
      </c>
      <c r="AA47" s="235">
        <v>5.0819999999999999</v>
      </c>
      <c r="AB47" s="235">
        <v>18.600999999999999</v>
      </c>
      <c r="AC47" s="235">
        <v>14.476000000000001</v>
      </c>
      <c r="AD47" s="235">
        <v>21.350999999999999</v>
      </c>
      <c r="AE47" s="235">
        <v>17.48638</v>
      </c>
      <c r="AF47" s="235">
        <v>30.457650000000001</v>
      </c>
      <c r="AG47" s="235">
        <v>31.318210000000001</v>
      </c>
      <c r="AH47" s="235">
        <v>23.158259999999999</v>
      </c>
      <c r="AI47" s="235">
        <v>13.2491374797</v>
      </c>
      <c r="AJ47" s="235">
        <v>19.184875404</v>
      </c>
      <c r="AK47" s="235">
        <v>42.127000000000002</v>
      </c>
      <c r="AL47" s="235">
        <v>-1.2290000000000001</v>
      </c>
      <c r="AM47" s="235">
        <v>-33.959000000000003</v>
      </c>
    </row>
    <row r="48" spans="1:39" ht="15" x14ac:dyDescent="0.25">
      <c r="A48" s="193">
        <f>YampaRiverInflow.TotalOutflow!A48</f>
        <v>44470</v>
      </c>
      <c r="B48" s="165"/>
      <c r="C48" s="165"/>
      <c r="D48" s="165">
        <v>27.78</v>
      </c>
      <c r="E48" s="235">
        <v>31.16</v>
      </c>
      <c r="F48" s="235">
        <v>36.676000000000002</v>
      </c>
      <c r="G48" s="235">
        <v>34.716000000000001</v>
      </c>
      <c r="H48" s="235">
        <v>66.048000000000002</v>
      </c>
      <c r="I48" s="235">
        <v>39.569000000000003</v>
      </c>
      <c r="J48" s="235">
        <v>37.305999999999997</v>
      </c>
      <c r="K48" s="235">
        <v>23.975999999999999</v>
      </c>
      <c r="L48" s="235">
        <v>34.430999999999997</v>
      </c>
      <c r="M48" s="235">
        <v>38.234000000000002</v>
      </c>
      <c r="N48" s="235">
        <v>25.995000000000001</v>
      </c>
      <c r="O48" s="235">
        <v>33.972000000000001</v>
      </c>
      <c r="P48" s="235">
        <v>22.088999999999999</v>
      </c>
      <c r="Q48" s="235">
        <v>19.114000000000001</v>
      </c>
      <c r="R48" s="235">
        <v>8.282</v>
      </c>
      <c r="S48" s="235">
        <v>40.549999999999997</v>
      </c>
      <c r="T48" s="235">
        <v>-13.923999999999999</v>
      </c>
      <c r="U48" s="235">
        <v>25.102</v>
      </c>
      <c r="V48" s="235">
        <v>12.989000000000001</v>
      </c>
      <c r="W48" s="235">
        <v>27.751999999999999</v>
      </c>
      <c r="X48" s="235">
        <v>9.3919999999999995</v>
      </c>
      <c r="Y48" s="235">
        <v>43.768999999999998</v>
      </c>
      <c r="Z48" s="235">
        <v>22.535</v>
      </c>
      <c r="AA48" s="235">
        <v>16.07</v>
      </c>
      <c r="AB48" s="235">
        <v>21.861999999999998</v>
      </c>
      <c r="AC48" s="235">
        <v>21.155999999999999</v>
      </c>
      <c r="AD48" s="235">
        <v>17.678999999999998</v>
      </c>
      <c r="AE48" s="235">
        <v>24.983849999999997</v>
      </c>
      <c r="AF48" s="235">
        <v>30.878040000000002</v>
      </c>
      <c r="AG48" s="235">
        <v>34.297699999999999</v>
      </c>
      <c r="AH48" s="235">
        <v>18.70016</v>
      </c>
      <c r="AI48" s="235">
        <v>16.062130960200001</v>
      </c>
      <c r="AJ48" s="235">
        <v>34.217743520299997</v>
      </c>
      <c r="AK48" s="235">
        <v>13.193</v>
      </c>
      <c r="AL48" s="235">
        <v>-2.6909999999999998</v>
      </c>
      <c r="AM48" s="235">
        <v>-40.167999999999999</v>
      </c>
    </row>
    <row r="49" spans="1:1005" ht="15" x14ac:dyDescent="0.25">
      <c r="A49" s="193">
        <f>YampaRiverInflow.TotalOutflow!A49</f>
        <v>44501</v>
      </c>
      <c r="B49" s="165"/>
      <c r="C49" s="165"/>
      <c r="D49" s="165">
        <v>18.5</v>
      </c>
      <c r="E49" s="235">
        <v>-6.4260000000000002</v>
      </c>
      <c r="F49" s="235">
        <v>24.297000000000001</v>
      </c>
      <c r="G49" s="235">
        <v>17.045000000000002</v>
      </c>
      <c r="H49" s="235">
        <v>5.4539999999999997</v>
      </c>
      <c r="I49" s="235">
        <v>10.88</v>
      </c>
      <c r="J49" s="235">
        <v>-20.273</v>
      </c>
      <c r="K49" s="235">
        <v>20.206</v>
      </c>
      <c r="L49" s="235">
        <v>35.786000000000001</v>
      </c>
      <c r="M49" s="235">
        <v>28.035</v>
      </c>
      <c r="N49" s="235">
        <v>16.972000000000001</v>
      </c>
      <c r="O49" s="235">
        <v>32.304000000000002</v>
      </c>
      <c r="P49" s="235">
        <v>27.994</v>
      </c>
      <c r="Q49" s="235">
        <v>18.408000000000001</v>
      </c>
      <c r="R49" s="235">
        <v>27.646999999999998</v>
      </c>
      <c r="S49" s="235">
        <v>13.904999999999999</v>
      </c>
      <c r="T49" s="235">
        <v>20.082000000000001</v>
      </c>
      <c r="U49" s="235">
        <v>-4.2350000000000003</v>
      </c>
      <c r="V49" s="235">
        <v>5.524</v>
      </c>
      <c r="W49" s="235">
        <v>13.936</v>
      </c>
      <c r="X49" s="235">
        <v>18.489000000000001</v>
      </c>
      <c r="Y49" s="235">
        <v>53.006</v>
      </c>
      <c r="Z49" s="235">
        <v>26.384</v>
      </c>
      <c r="AA49" s="235">
        <v>7.4660000000000002</v>
      </c>
      <c r="AB49" s="235">
        <v>17.106999999999999</v>
      </c>
      <c r="AC49" s="235">
        <v>28.956</v>
      </c>
      <c r="AD49" s="235">
        <v>31.728000000000002</v>
      </c>
      <c r="AE49" s="235">
        <v>37.927500000000002</v>
      </c>
      <c r="AF49" s="235">
        <v>37.545540000000003</v>
      </c>
      <c r="AG49" s="235">
        <v>26.962349999999997</v>
      </c>
      <c r="AH49" s="235">
        <v>24.636060000000001</v>
      </c>
      <c r="AI49" s="235">
        <v>9.1373111003500007</v>
      </c>
      <c r="AJ49" s="235">
        <v>11.0838498908</v>
      </c>
      <c r="AK49" s="235">
        <v>9.3420000000000005</v>
      </c>
      <c r="AL49" s="235">
        <v>6.9249999999999998</v>
      </c>
      <c r="AM49" s="235">
        <v>53.298999999999999</v>
      </c>
    </row>
    <row r="50" spans="1:1005" ht="15" x14ac:dyDescent="0.25">
      <c r="A50" s="193">
        <f>YampaRiverInflow.TotalOutflow!A50</f>
        <v>44531</v>
      </c>
      <c r="B50" s="165"/>
      <c r="C50" s="165"/>
      <c r="D50" s="165">
        <v>18.8</v>
      </c>
      <c r="E50" s="235">
        <v>17.190000000000001</v>
      </c>
      <c r="F50" s="235">
        <v>-8.3260000000000005</v>
      </c>
      <c r="G50" s="235">
        <v>4.6349999999999998</v>
      </c>
      <c r="H50" s="235">
        <v>47.975999999999999</v>
      </c>
      <c r="I50" s="235">
        <v>24.954999999999998</v>
      </c>
      <c r="J50" s="235">
        <v>24.792000000000002</v>
      </c>
      <c r="K50" s="235">
        <v>21.376000000000001</v>
      </c>
      <c r="L50" s="235">
        <v>28.204999999999998</v>
      </c>
      <c r="M50" s="235">
        <v>40.244</v>
      </c>
      <c r="N50" s="235">
        <v>27.562000000000001</v>
      </c>
      <c r="O50" s="235">
        <v>42.930999999999997</v>
      </c>
      <c r="P50" s="235">
        <v>16.896000000000001</v>
      </c>
      <c r="Q50" s="235">
        <v>5.2649999999999997</v>
      </c>
      <c r="R50" s="235">
        <v>14.913</v>
      </c>
      <c r="S50" s="235">
        <v>20.716999999999999</v>
      </c>
      <c r="T50" s="235">
        <v>34.1</v>
      </c>
      <c r="U50" s="235">
        <v>30.48</v>
      </c>
      <c r="V50" s="235">
        <v>17.712</v>
      </c>
      <c r="W50" s="235">
        <v>14.284000000000001</v>
      </c>
      <c r="X50" s="235">
        <v>19.059000000000001</v>
      </c>
      <c r="Y50" s="235">
        <v>32.093000000000004</v>
      </c>
      <c r="Z50" s="235">
        <v>31.068999999999999</v>
      </c>
      <c r="AA50" s="235">
        <v>-1.1339999999999999</v>
      </c>
      <c r="AB50" s="235">
        <v>19.942</v>
      </c>
      <c r="AC50" s="235">
        <v>24.683</v>
      </c>
      <c r="AD50" s="235">
        <v>26.542000000000002</v>
      </c>
      <c r="AE50" s="235">
        <v>32.755090000000003</v>
      </c>
      <c r="AF50" s="235">
        <v>27.805679999999999</v>
      </c>
      <c r="AG50" s="235">
        <v>21.076700000000002</v>
      </c>
      <c r="AH50" s="235">
        <v>7.0595299999999996</v>
      </c>
      <c r="AI50" s="235">
        <v>18.495586839200001</v>
      </c>
      <c r="AJ50" s="235">
        <v>21.658086085000001</v>
      </c>
      <c r="AK50" s="235">
        <v>-10.919</v>
      </c>
      <c r="AL50" s="235">
        <v>-18.315999999999999</v>
      </c>
      <c r="AM50" s="235">
        <v>48.563000000000002</v>
      </c>
    </row>
    <row r="51" spans="1:1005" ht="15" x14ac:dyDescent="0.25">
      <c r="A51" s="193">
        <f>YampaRiverInflow.TotalOutflow!A51</f>
        <v>44562</v>
      </c>
      <c r="B51" s="165"/>
      <c r="C51" s="165"/>
      <c r="D51" s="165">
        <v>-19.048999999999999</v>
      </c>
      <c r="E51" s="235">
        <v>31.077999999999999</v>
      </c>
      <c r="F51" s="235">
        <v>41.271999999999998</v>
      </c>
      <c r="G51" s="235">
        <v>10.534000000000001</v>
      </c>
      <c r="H51" s="235">
        <v>78.471000000000004</v>
      </c>
      <c r="I51" s="235">
        <v>15.356</v>
      </c>
      <c r="J51" s="235">
        <v>14.651</v>
      </c>
      <c r="K51" s="235">
        <v>30.507000000000001</v>
      </c>
      <c r="L51" s="235">
        <v>18.114999999999998</v>
      </c>
      <c r="M51" s="235">
        <v>101.17700000000001</v>
      </c>
      <c r="N51" s="235">
        <v>19.384</v>
      </c>
      <c r="O51" s="235">
        <v>30.748000000000001</v>
      </c>
      <c r="P51" s="235">
        <v>9.8130000000000006</v>
      </c>
      <c r="Q51" s="235">
        <v>-4.5359999999999996</v>
      </c>
      <c r="R51" s="235">
        <v>13.925000000000001</v>
      </c>
      <c r="S51" s="235">
        <v>62.106999999999999</v>
      </c>
      <c r="T51" s="235">
        <v>30.138999999999999</v>
      </c>
      <c r="U51" s="235">
        <v>34.121000000000002</v>
      </c>
      <c r="V51" s="235">
        <v>0.29199999999999998</v>
      </c>
      <c r="W51" s="235">
        <v>8.3659999999999997</v>
      </c>
      <c r="X51" s="235">
        <v>7.298</v>
      </c>
      <c r="Y51" s="235">
        <v>137.148</v>
      </c>
      <c r="Z51" s="235">
        <v>5.109</v>
      </c>
      <c r="AA51" s="235">
        <v>9.6739999999999995</v>
      </c>
      <c r="AB51" s="235">
        <v>13.996</v>
      </c>
      <c r="AC51" s="235">
        <v>3.7160000000000002</v>
      </c>
      <c r="AD51" s="235">
        <v>41.649769999999997</v>
      </c>
      <c r="AE51" s="235">
        <v>7.6267299999999993</v>
      </c>
      <c r="AF51" s="235">
        <v>11.469899999999999</v>
      </c>
      <c r="AG51" s="235">
        <v>17.2136</v>
      </c>
      <c r="AH51" s="235">
        <v>12.568142775</v>
      </c>
      <c r="AI51" s="235">
        <v>17.4341776228</v>
      </c>
      <c r="AJ51" s="235">
        <v>-20.010999999999999</v>
      </c>
      <c r="AK51" s="235">
        <v>8.234</v>
      </c>
      <c r="AL51" s="235">
        <v>-68.331000000000003</v>
      </c>
      <c r="AM51" s="235">
        <v>20.085000000000001</v>
      </c>
    </row>
    <row r="52" spans="1:1005" ht="15" x14ac:dyDescent="0.25">
      <c r="A52" s="193">
        <f>YampaRiverInflow.TotalOutflow!A52</f>
        <v>44593</v>
      </c>
      <c r="B52" s="165"/>
      <c r="C52" s="165"/>
      <c r="D52" s="165">
        <v>-15.864000000000001</v>
      </c>
      <c r="E52" s="235">
        <v>17.422999999999998</v>
      </c>
      <c r="F52" s="235">
        <v>20.231999999999999</v>
      </c>
      <c r="G52" s="235">
        <v>-6.8810000000000002</v>
      </c>
      <c r="H52" s="235">
        <v>38.478000000000002</v>
      </c>
      <c r="I52" s="235">
        <v>38.890999999999998</v>
      </c>
      <c r="J52" s="235">
        <v>7.3949999999999996</v>
      </c>
      <c r="K52" s="235">
        <v>44.286999999999999</v>
      </c>
      <c r="L52" s="235">
        <v>29.244</v>
      </c>
      <c r="M52" s="235">
        <v>221.904</v>
      </c>
      <c r="N52" s="235">
        <v>10.265000000000001</v>
      </c>
      <c r="O52" s="235">
        <v>85.662000000000006</v>
      </c>
      <c r="P52" s="235">
        <v>11.233000000000001</v>
      </c>
      <c r="Q52" s="235">
        <v>13.169</v>
      </c>
      <c r="R52" s="235">
        <v>35.386000000000003</v>
      </c>
      <c r="S52" s="235">
        <v>17.077000000000002</v>
      </c>
      <c r="T52" s="235">
        <v>13.38</v>
      </c>
      <c r="U52" s="235">
        <v>16.087</v>
      </c>
      <c r="V52" s="235">
        <v>-0.86599999999999999</v>
      </c>
      <c r="W52" s="235">
        <v>23.463000000000001</v>
      </c>
      <c r="X52" s="235">
        <v>14.08</v>
      </c>
      <c r="Y52" s="235">
        <v>174.58199999999999</v>
      </c>
      <c r="Z52" s="235">
        <v>11.07</v>
      </c>
      <c r="AA52" s="235">
        <v>-5.6680000000000001</v>
      </c>
      <c r="AB52" s="235">
        <v>3.0179999999999998</v>
      </c>
      <c r="AC52" s="235">
        <v>14.69</v>
      </c>
      <c r="AD52" s="235">
        <v>8.8202999999999996</v>
      </c>
      <c r="AE52" s="235">
        <v>14.744759999999999</v>
      </c>
      <c r="AF52" s="235">
        <v>10.63569</v>
      </c>
      <c r="AG52" s="235">
        <v>3.61049</v>
      </c>
      <c r="AH52" s="235">
        <v>19.494754710900001</v>
      </c>
      <c r="AI52" s="235">
        <v>9.1826606062200007</v>
      </c>
      <c r="AJ52" s="235">
        <v>-32.098999999999997</v>
      </c>
      <c r="AK52" s="235">
        <v>-10.874000000000001</v>
      </c>
      <c r="AL52" s="235">
        <v>24.474</v>
      </c>
      <c r="AM52" s="235">
        <v>-42.707000000000001</v>
      </c>
    </row>
    <row r="53" spans="1:1005" ht="15" x14ac:dyDescent="0.25">
      <c r="A53" s="193">
        <f>YampaRiverInflow.TotalOutflow!A53</f>
        <v>44621</v>
      </c>
      <c r="B53" s="165"/>
      <c r="C53" s="165"/>
      <c r="D53" s="165">
        <v>-16.462</v>
      </c>
      <c r="E53" s="235">
        <v>96.531999999999996</v>
      </c>
      <c r="F53" s="235">
        <v>17.710999999999999</v>
      </c>
      <c r="G53" s="235">
        <v>-1.42</v>
      </c>
      <c r="H53" s="235">
        <v>43.502000000000002</v>
      </c>
      <c r="I53" s="235">
        <v>-6.4089999999999998</v>
      </c>
      <c r="J53" s="235">
        <v>8.8800000000000008</v>
      </c>
      <c r="K53" s="235">
        <v>37.970999999999997</v>
      </c>
      <c r="L53" s="235">
        <v>61.314999999999998</v>
      </c>
      <c r="M53" s="235">
        <v>316.43099999999998</v>
      </c>
      <c r="N53" s="235">
        <v>30.523</v>
      </c>
      <c r="O53" s="235">
        <v>99.09</v>
      </c>
      <c r="P53" s="235">
        <v>0.26700000000000002</v>
      </c>
      <c r="Q53" s="235">
        <v>21.556999999999999</v>
      </c>
      <c r="R53" s="235">
        <v>29.812999999999999</v>
      </c>
      <c r="S53" s="235">
        <v>17.334</v>
      </c>
      <c r="T53" s="235">
        <v>4.55</v>
      </c>
      <c r="U53" s="235">
        <v>29.456</v>
      </c>
      <c r="V53" s="235">
        <v>7.5919999999999996</v>
      </c>
      <c r="W53" s="235">
        <v>0.58599999999999997</v>
      </c>
      <c r="X53" s="235">
        <v>5.9260000000000002</v>
      </c>
      <c r="Y53" s="235">
        <v>168.72399999999999</v>
      </c>
      <c r="Z53" s="235">
        <v>24.416</v>
      </c>
      <c r="AA53" s="235">
        <v>16.087</v>
      </c>
      <c r="AB53" s="235">
        <v>3.2</v>
      </c>
      <c r="AC53" s="235">
        <v>10.916</v>
      </c>
      <c r="AD53" s="235">
        <v>55.120930000000001</v>
      </c>
      <c r="AE53" s="235">
        <v>5.3349099999999998</v>
      </c>
      <c r="AF53" s="235">
        <v>8.3023799999999994</v>
      </c>
      <c r="AG53" s="235">
        <v>7.6192200000000003</v>
      </c>
      <c r="AH53" s="235">
        <v>-3.1343052999900003</v>
      </c>
      <c r="AI53" s="235">
        <v>3.17213907435</v>
      </c>
      <c r="AJ53" s="235">
        <v>-63.835000000000001</v>
      </c>
      <c r="AK53" s="235">
        <v>-26.42</v>
      </c>
      <c r="AL53" s="235">
        <v>59.759</v>
      </c>
      <c r="AM53" s="235">
        <v>26.506</v>
      </c>
    </row>
    <row r="54" spans="1:1005" ht="15" x14ac:dyDescent="0.25">
      <c r="A54" s="193">
        <f>YampaRiverInflow.TotalOutflow!A54</f>
        <v>44652</v>
      </c>
      <c r="B54" s="165"/>
      <c r="C54" s="165"/>
      <c r="D54" s="165">
        <v>-20.207999999999998</v>
      </c>
      <c r="E54" s="235">
        <v>53.290999999999997</v>
      </c>
      <c r="F54" s="235">
        <v>25.484000000000002</v>
      </c>
      <c r="G54" s="235">
        <v>-15.704000000000001</v>
      </c>
      <c r="H54" s="235">
        <v>2.6739999999999999</v>
      </c>
      <c r="I54" s="235">
        <v>9.9689999999999994</v>
      </c>
      <c r="J54" s="235">
        <v>14.242000000000001</v>
      </c>
      <c r="K54" s="235">
        <v>68.507000000000005</v>
      </c>
      <c r="L54" s="235">
        <v>34.072000000000003</v>
      </c>
      <c r="M54" s="235">
        <v>40.68</v>
      </c>
      <c r="N54" s="235">
        <v>13.753</v>
      </c>
      <c r="O54" s="235">
        <v>16.016999999999999</v>
      </c>
      <c r="P54" s="235">
        <v>14.180999999999999</v>
      </c>
      <c r="Q54" s="235">
        <v>10.909000000000001</v>
      </c>
      <c r="R54" s="235">
        <v>31.158000000000001</v>
      </c>
      <c r="S54" s="235">
        <v>9.2080000000000002</v>
      </c>
      <c r="T54" s="235">
        <v>5.04</v>
      </c>
      <c r="U54" s="235">
        <v>53.372999999999998</v>
      </c>
      <c r="V54" s="235">
        <v>10.19</v>
      </c>
      <c r="W54" s="235">
        <v>22.326000000000001</v>
      </c>
      <c r="X54" s="235">
        <v>12.529</v>
      </c>
      <c r="Y54" s="235">
        <v>16.698</v>
      </c>
      <c r="Z54" s="235">
        <v>14.458</v>
      </c>
      <c r="AA54" s="235">
        <v>15.693</v>
      </c>
      <c r="AB54" s="235">
        <v>12.19</v>
      </c>
      <c r="AC54" s="235">
        <v>15.191000000000001</v>
      </c>
      <c r="AD54" s="235">
        <v>34.110879999999995</v>
      </c>
      <c r="AE54" s="235">
        <v>18.928849999999997</v>
      </c>
      <c r="AF54" s="235">
        <v>23.699870000000001</v>
      </c>
      <c r="AG54" s="235">
        <v>14.320200000000002</v>
      </c>
      <c r="AH54" s="235">
        <v>23.981204488899998</v>
      </c>
      <c r="AI54" s="235">
        <v>12.6252825743</v>
      </c>
      <c r="AJ54" s="235">
        <v>-50.832999999999998</v>
      </c>
      <c r="AK54" s="235">
        <v>-3.6080000000000001</v>
      </c>
      <c r="AL54" s="235">
        <v>-89.194000000000003</v>
      </c>
      <c r="AM54" s="235">
        <v>49.36</v>
      </c>
    </row>
    <row r="55" spans="1:1005" ht="15" x14ac:dyDescent="0.25">
      <c r="A55" s="193">
        <f>YampaRiverInflow.TotalOutflow!A55</f>
        <v>44682</v>
      </c>
      <c r="B55" s="165"/>
      <c r="C55" s="165"/>
      <c r="D55" s="165">
        <v>-12.6</v>
      </c>
      <c r="E55" s="235">
        <v>23.445</v>
      </c>
      <c r="F55" s="235">
        <v>-44.76</v>
      </c>
      <c r="G55" s="235">
        <v>4.5609999999999999</v>
      </c>
      <c r="H55" s="235">
        <v>-17.443000000000001</v>
      </c>
      <c r="I55" s="235">
        <v>33.575000000000003</v>
      </c>
      <c r="J55" s="235">
        <v>29.093</v>
      </c>
      <c r="K55" s="235">
        <v>35.158000000000001</v>
      </c>
      <c r="L55" s="235">
        <v>30.619</v>
      </c>
      <c r="M55" s="235">
        <v>51.445999999999998</v>
      </c>
      <c r="N55" s="235">
        <v>147.43199999999999</v>
      </c>
      <c r="O55" s="235">
        <v>31.465</v>
      </c>
      <c r="P55" s="235">
        <v>16.225000000000001</v>
      </c>
      <c r="Q55" s="235">
        <v>15.988</v>
      </c>
      <c r="R55" s="235">
        <v>22.762</v>
      </c>
      <c r="S55" s="235">
        <v>16.884</v>
      </c>
      <c r="T55" s="235">
        <v>8.0370000000000008</v>
      </c>
      <c r="U55" s="235">
        <v>0.76700000000000002</v>
      </c>
      <c r="V55" s="235">
        <v>15.06</v>
      </c>
      <c r="W55" s="235">
        <v>18.966999999999999</v>
      </c>
      <c r="X55" s="235">
        <v>6.8140000000000001</v>
      </c>
      <c r="Y55" s="235">
        <v>10.48</v>
      </c>
      <c r="Z55" s="235">
        <v>-4.4349999999999996</v>
      </c>
      <c r="AA55" s="235">
        <v>13.545999999999999</v>
      </c>
      <c r="AB55" s="235">
        <v>14.374000000000001</v>
      </c>
      <c r="AC55" s="235">
        <v>20.312000000000001</v>
      </c>
      <c r="AD55" s="235">
        <v>24.09412</v>
      </c>
      <c r="AE55" s="235">
        <v>17.2925</v>
      </c>
      <c r="AF55" s="235">
        <v>26.04485</v>
      </c>
      <c r="AG55" s="235">
        <v>20.55932</v>
      </c>
      <c r="AH55" s="235">
        <v>-2.9233854721500001</v>
      </c>
      <c r="AI55" s="235">
        <v>20.635423071599998</v>
      </c>
      <c r="AJ55" s="235">
        <v>-15.445</v>
      </c>
      <c r="AK55" s="235">
        <v>-30.884</v>
      </c>
      <c r="AL55" s="235">
        <v>-80.722999999999999</v>
      </c>
      <c r="AM55" s="235">
        <v>-14.659000000000001</v>
      </c>
    </row>
    <row r="56" spans="1:1005" ht="15" x14ac:dyDescent="0.25">
      <c r="A56" s="193">
        <f>YampaRiverInflow.TotalOutflow!A56</f>
        <v>44713</v>
      </c>
      <c r="B56" s="165"/>
      <c r="C56" s="165"/>
      <c r="D56" s="165">
        <v>-17.724</v>
      </c>
      <c r="E56" s="235">
        <v>17.126000000000001</v>
      </c>
      <c r="F56" s="235">
        <v>9.0709999999999997</v>
      </c>
      <c r="G56" s="235">
        <v>12.688000000000001</v>
      </c>
      <c r="H56" s="235">
        <v>3.8149999999999999</v>
      </c>
      <c r="I56" s="235">
        <v>18.376000000000001</v>
      </c>
      <c r="J56" s="235">
        <v>10.868</v>
      </c>
      <c r="K56" s="235">
        <v>38.33</v>
      </c>
      <c r="L56" s="235">
        <v>17.908000000000001</v>
      </c>
      <c r="M56" s="235">
        <v>23.242999999999999</v>
      </c>
      <c r="N56" s="235">
        <v>149.01400000000001</v>
      </c>
      <c r="O56" s="235">
        <v>25.635000000000002</v>
      </c>
      <c r="P56" s="235">
        <v>16.579999999999998</v>
      </c>
      <c r="Q56" s="235">
        <v>17.053999999999998</v>
      </c>
      <c r="R56" s="235">
        <v>19.07</v>
      </c>
      <c r="S56" s="235">
        <v>13.257999999999999</v>
      </c>
      <c r="T56" s="235">
        <v>52.686</v>
      </c>
      <c r="U56" s="235">
        <v>31.236000000000001</v>
      </c>
      <c r="V56" s="235">
        <v>9.4260000000000002</v>
      </c>
      <c r="W56" s="235">
        <v>11.861000000000001</v>
      </c>
      <c r="X56" s="235">
        <v>3.2530000000000001</v>
      </c>
      <c r="Y56" s="235">
        <v>10.676</v>
      </c>
      <c r="Z56" s="235">
        <v>-12.563000000000001</v>
      </c>
      <c r="AA56" s="235">
        <v>10.95</v>
      </c>
      <c r="AB56" s="235">
        <v>4.9080000000000004</v>
      </c>
      <c r="AC56" s="235">
        <v>20.478999999999999</v>
      </c>
      <c r="AD56" s="235">
        <v>23.339099999999998</v>
      </c>
      <c r="AE56" s="235">
        <v>14.779639999999999</v>
      </c>
      <c r="AF56" s="235">
        <v>10.374750000000001</v>
      </c>
      <c r="AG56" s="235">
        <v>15.253579999999999</v>
      </c>
      <c r="AH56" s="235">
        <v>10.8723748103</v>
      </c>
      <c r="AI56" s="235">
        <v>19.2537612671</v>
      </c>
      <c r="AJ56" s="235">
        <v>-42.570999999999998</v>
      </c>
      <c r="AK56" s="235">
        <v>-23.359000000000002</v>
      </c>
      <c r="AL56" s="235">
        <v>-170.375</v>
      </c>
      <c r="AM56" s="235">
        <v>-68.215000000000003</v>
      </c>
    </row>
    <row r="57" spans="1:1005" ht="15" x14ac:dyDescent="0.25">
      <c r="A57" s="193">
        <f>YampaRiverInflow.TotalOutflow!A57</f>
        <v>44743</v>
      </c>
      <c r="B57" s="165"/>
      <c r="C57" s="165"/>
      <c r="D57" s="165">
        <v>-16.07</v>
      </c>
      <c r="E57" s="235">
        <v>31.13</v>
      </c>
      <c r="F57" s="235">
        <v>-0.70799999999999996</v>
      </c>
      <c r="G57" s="235">
        <v>17.495000000000001</v>
      </c>
      <c r="H57" s="235">
        <v>-0.90900000000000003</v>
      </c>
      <c r="I57" s="235">
        <v>22.303000000000001</v>
      </c>
      <c r="J57" s="235">
        <v>26.056000000000001</v>
      </c>
      <c r="K57" s="235">
        <v>37.981000000000002</v>
      </c>
      <c r="L57" s="235">
        <v>46.884999999999998</v>
      </c>
      <c r="M57" s="235">
        <v>38.639000000000003</v>
      </c>
      <c r="N57" s="235">
        <v>161.97499999999999</v>
      </c>
      <c r="O57" s="235">
        <v>38.319000000000003</v>
      </c>
      <c r="P57" s="235">
        <v>19.699000000000002</v>
      </c>
      <c r="Q57" s="235">
        <v>17.989999999999998</v>
      </c>
      <c r="R57" s="235">
        <v>13.172000000000001</v>
      </c>
      <c r="S57" s="235">
        <v>40.615000000000002</v>
      </c>
      <c r="T57" s="235">
        <v>26.545000000000002</v>
      </c>
      <c r="U57" s="235">
        <v>25.422999999999998</v>
      </c>
      <c r="V57" s="235">
        <v>13.888999999999999</v>
      </c>
      <c r="W57" s="235">
        <v>15.146000000000001</v>
      </c>
      <c r="X57" s="235">
        <v>6.6020000000000003</v>
      </c>
      <c r="Y57" s="235">
        <v>10.079000000000001</v>
      </c>
      <c r="Z57" s="235">
        <v>4.5090000000000003</v>
      </c>
      <c r="AA57" s="235">
        <v>26.234000000000002</v>
      </c>
      <c r="AB57" s="235">
        <v>12.146000000000001</v>
      </c>
      <c r="AC57" s="235">
        <v>17.390999999999998</v>
      </c>
      <c r="AD57" s="235">
        <v>17.51343</v>
      </c>
      <c r="AE57" s="235">
        <v>34.483599999999996</v>
      </c>
      <c r="AF57" s="235">
        <v>45.963620000000006</v>
      </c>
      <c r="AG57" s="235">
        <v>28.082819999999998</v>
      </c>
      <c r="AH57" s="235">
        <v>19.215399487300001</v>
      </c>
      <c r="AI57" s="235">
        <v>17.603711951099999</v>
      </c>
      <c r="AJ57" s="235">
        <v>-60.779000000000003</v>
      </c>
      <c r="AK57" s="235">
        <v>-56.558999999999997</v>
      </c>
      <c r="AL57" s="235">
        <v>-126.367</v>
      </c>
      <c r="AM57" s="235">
        <v>-44.088999999999999</v>
      </c>
    </row>
    <row r="58" spans="1:1005" ht="15" x14ac:dyDescent="0.25">
      <c r="A58" s="193">
        <f>YampaRiverInflow.TotalOutflow!A58</f>
        <v>44774</v>
      </c>
      <c r="B58" s="165"/>
      <c r="C58" s="165"/>
      <c r="D58" s="165">
        <v>-12.295999999999999</v>
      </c>
      <c r="E58" s="235">
        <v>32.896999999999998</v>
      </c>
      <c r="F58" s="235">
        <v>15.759</v>
      </c>
      <c r="G58" s="235">
        <v>30.661000000000001</v>
      </c>
      <c r="H58" s="235">
        <v>55</v>
      </c>
      <c r="I58" s="235">
        <v>48.677</v>
      </c>
      <c r="J58" s="235">
        <v>33.113</v>
      </c>
      <c r="K58" s="235">
        <v>45.93</v>
      </c>
      <c r="L58" s="235">
        <v>51.271000000000001</v>
      </c>
      <c r="M58" s="235">
        <v>50.551000000000002</v>
      </c>
      <c r="N58" s="235">
        <v>39.052</v>
      </c>
      <c r="O58" s="235">
        <v>28.867000000000001</v>
      </c>
      <c r="P58" s="235">
        <v>22.442</v>
      </c>
      <c r="Q58" s="235">
        <v>26.152999999999999</v>
      </c>
      <c r="R58" s="235">
        <v>32.817999999999998</v>
      </c>
      <c r="S58" s="235">
        <v>21.527999999999999</v>
      </c>
      <c r="T58" s="235">
        <v>35.834000000000003</v>
      </c>
      <c r="U58" s="235">
        <v>31.181000000000001</v>
      </c>
      <c r="V58" s="235">
        <v>15.63</v>
      </c>
      <c r="W58" s="235">
        <v>23.109000000000002</v>
      </c>
      <c r="X58" s="235">
        <v>11.401</v>
      </c>
      <c r="Y58" s="235">
        <v>31.262</v>
      </c>
      <c r="Z58" s="235">
        <v>3.68</v>
      </c>
      <c r="AA58" s="235">
        <v>14.694000000000001</v>
      </c>
      <c r="AB58" s="235">
        <v>25.271000000000001</v>
      </c>
      <c r="AC58" s="235">
        <v>24.695</v>
      </c>
      <c r="AD58" s="235">
        <v>21.273709999999998</v>
      </c>
      <c r="AE58" s="235">
        <v>24.753779999999999</v>
      </c>
      <c r="AF58" s="235">
        <v>25.619619999999998</v>
      </c>
      <c r="AG58" s="235">
        <v>36.973279999999995</v>
      </c>
      <c r="AH58" s="235">
        <v>26.050836177000001</v>
      </c>
      <c r="AI58" s="235">
        <v>15.572127335099999</v>
      </c>
      <c r="AJ58" s="235">
        <v>-38.963999999999999</v>
      </c>
      <c r="AK58" s="235">
        <v>-34.012</v>
      </c>
      <c r="AL58" s="235">
        <v>6.7279999999999998</v>
      </c>
      <c r="AM58" s="235">
        <v>36.843000000000004</v>
      </c>
    </row>
    <row r="59" spans="1:1005" ht="15" x14ac:dyDescent="0.25">
      <c r="A59" s="193">
        <f>YampaRiverInflow.TotalOutflow!A59</f>
        <v>44805</v>
      </c>
      <c r="B59" s="165"/>
      <c r="C59" s="165"/>
      <c r="D59" s="165">
        <v>-11.224</v>
      </c>
      <c r="E59" s="235">
        <v>18.584</v>
      </c>
      <c r="F59" s="235">
        <v>20.257999999999999</v>
      </c>
      <c r="G59" s="235">
        <v>40.121000000000002</v>
      </c>
      <c r="H59" s="235">
        <v>42.011000000000003</v>
      </c>
      <c r="I59" s="235">
        <v>32.043999999999997</v>
      </c>
      <c r="J59" s="235">
        <v>34.625999999999998</v>
      </c>
      <c r="K59" s="235">
        <v>44.92</v>
      </c>
      <c r="L59" s="235">
        <v>38.738</v>
      </c>
      <c r="M59" s="235">
        <v>36.225999999999999</v>
      </c>
      <c r="N59" s="235">
        <v>28.126000000000001</v>
      </c>
      <c r="O59" s="235">
        <v>31.236000000000001</v>
      </c>
      <c r="P59" s="235">
        <v>22.335000000000001</v>
      </c>
      <c r="Q59" s="235">
        <v>48.393999999999998</v>
      </c>
      <c r="R59" s="235">
        <v>28.478999999999999</v>
      </c>
      <c r="S59" s="235">
        <v>11.491</v>
      </c>
      <c r="T59" s="235">
        <v>18.042999999999999</v>
      </c>
      <c r="U59" s="235">
        <v>23.867999999999999</v>
      </c>
      <c r="V59" s="235">
        <v>14.974</v>
      </c>
      <c r="W59" s="235">
        <v>17.042999999999999</v>
      </c>
      <c r="X59" s="235">
        <v>23.401</v>
      </c>
      <c r="Y59" s="235">
        <v>6.1059999999999999</v>
      </c>
      <c r="Z59" s="235">
        <v>5.0819999999999999</v>
      </c>
      <c r="AA59" s="235">
        <v>18.600999999999999</v>
      </c>
      <c r="AB59" s="235">
        <v>14.476000000000001</v>
      </c>
      <c r="AC59" s="235">
        <v>21.350999999999999</v>
      </c>
      <c r="AD59" s="235">
        <v>17.48638</v>
      </c>
      <c r="AE59" s="235">
        <v>30.457650000000001</v>
      </c>
      <c r="AF59" s="235">
        <v>31.318210000000001</v>
      </c>
      <c r="AG59" s="235">
        <v>23.158259999999999</v>
      </c>
      <c r="AH59" s="235">
        <v>13.2491374797</v>
      </c>
      <c r="AI59" s="235">
        <v>19.184875404</v>
      </c>
      <c r="AJ59" s="235">
        <v>42.127000000000002</v>
      </c>
      <c r="AK59" s="235">
        <v>-1.2290000000000001</v>
      </c>
      <c r="AL59" s="235">
        <v>-33.959000000000003</v>
      </c>
      <c r="AM59" s="235">
        <v>31.548999999999999</v>
      </c>
    </row>
    <row r="60" spans="1:1005" ht="15" x14ac:dyDescent="0.25">
      <c r="A60" s="193">
        <f>YampaRiverInflow.TotalOutflow!A60</f>
        <v>44835</v>
      </c>
      <c r="B60" s="165"/>
      <c r="C60" s="165"/>
      <c r="D60" s="165">
        <v>27.78</v>
      </c>
      <c r="E60" s="235">
        <v>36.676000000000002</v>
      </c>
      <c r="F60" s="235">
        <v>34.716000000000001</v>
      </c>
      <c r="G60" s="235">
        <v>66.048000000000002</v>
      </c>
      <c r="H60" s="235">
        <v>39.569000000000003</v>
      </c>
      <c r="I60" s="235">
        <v>37.305999999999997</v>
      </c>
      <c r="J60" s="235">
        <v>23.975999999999999</v>
      </c>
      <c r="K60" s="235">
        <v>34.430999999999997</v>
      </c>
      <c r="L60" s="235">
        <v>38.234000000000002</v>
      </c>
      <c r="M60" s="235">
        <v>25.995000000000001</v>
      </c>
      <c r="N60" s="235">
        <v>33.972000000000001</v>
      </c>
      <c r="O60" s="235">
        <v>22.088999999999999</v>
      </c>
      <c r="P60" s="235">
        <v>19.114000000000001</v>
      </c>
      <c r="Q60" s="235">
        <v>8.282</v>
      </c>
      <c r="R60" s="235">
        <v>40.549999999999997</v>
      </c>
      <c r="S60" s="235">
        <v>-13.923999999999999</v>
      </c>
      <c r="T60" s="235">
        <v>25.102</v>
      </c>
      <c r="U60" s="235">
        <v>12.989000000000001</v>
      </c>
      <c r="V60" s="235">
        <v>27.751999999999999</v>
      </c>
      <c r="W60" s="235">
        <v>9.3919999999999995</v>
      </c>
      <c r="X60" s="235">
        <v>43.768999999999998</v>
      </c>
      <c r="Y60" s="235">
        <v>22.535</v>
      </c>
      <c r="Z60" s="235">
        <v>16.07</v>
      </c>
      <c r="AA60" s="235">
        <v>21.861999999999998</v>
      </c>
      <c r="AB60" s="235">
        <v>21.155999999999999</v>
      </c>
      <c r="AC60" s="235">
        <v>17.678999999999998</v>
      </c>
      <c r="AD60" s="235">
        <v>24.983849999999997</v>
      </c>
      <c r="AE60" s="235">
        <v>30.878040000000002</v>
      </c>
      <c r="AF60" s="235">
        <v>34.297699999999999</v>
      </c>
      <c r="AG60" s="235">
        <v>18.70016</v>
      </c>
      <c r="AH60" s="235">
        <v>16.062130960200001</v>
      </c>
      <c r="AI60" s="235">
        <v>34.217743520299997</v>
      </c>
      <c r="AJ60" s="235">
        <v>13.193</v>
      </c>
      <c r="AK60" s="235">
        <v>-2.6909999999999998</v>
      </c>
      <c r="AL60" s="235">
        <v>-40.167999999999999</v>
      </c>
      <c r="AM60" s="235">
        <v>31.16</v>
      </c>
    </row>
    <row r="61" spans="1:1005" ht="15" x14ac:dyDescent="0.25">
      <c r="A61" s="193">
        <f>YampaRiverInflow.TotalOutflow!A61</f>
        <v>44866</v>
      </c>
      <c r="B61" s="165"/>
      <c r="C61" s="165"/>
      <c r="D61" s="165">
        <v>18.5</v>
      </c>
      <c r="E61" s="235">
        <v>24.297000000000001</v>
      </c>
      <c r="F61" s="235">
        <v>17.045000000000002</v>
      </c>
      <c r="G61" s="235">
        <v>5.4539999999999997</v>
      </c>
      <c r="H61" s="235">
        <v>10.88</v>
      </c>
      <c r="I61" s="235">
        <v>-20.273</v>
      </c>
      <c r="J61" s="235">
        <v>20.206</v>
      </c>
      <c r="K61" s="235">
        <v>35.786000000000001</v>
      </c>
      <c r="L61" s="235">
        <v>28.035</v>
      </c>
      <c r="M61" s="235">
        <v>16.972000000000001</v>
      </c>
      <c r="N61" s="235">
        <v>32.304000000000002</v>
      </c>
      <c r="O61" s="235">
        <v>27.994</v>
      </c>
      <c r="P61" s="235">
        <v>18.408000000000001</v>
      </c>
      <c r="Q61" s="235">
        <v>27.646999999999998</v>
      </c>
      <c r="R61" s="235">
        <v>13.904999999999999</v>
      </c>
      <c r="S61" s="235">
        <v>20.082000000000001</v>
      </c>
      <c r="T61" s="235">
        <v>-4.2350000000000003</v>
      </c>
      <c r="U61" s="235">
        <v>5.524</v>
      </c>
      <c r="V61" s="235">
        <v>13.936</v>
      </c>
      <c r="W61" s="235">
        <v>18.489000000000001</v>
      </c>
      <c r="X61" s="235">
        <v>53.006</v>
      </c>
      <c r="Y61" s="235">
        <v>26.384</v>
      </c>
      <c r="Z61" s="235">
        <v>7.4660000000000002</v>
      </c>
      <c r="AA61" s="235">
        <v>17.106999999999999</v>
      </c>
      <c r="AB61" s="235">
        <v>28.956</v>
      </c>
      <c r="AC61" s="235">
        <v>31.728000000000002</v>
      </c>
      <c r="AD61" s="235">
        <v>37.927500000000002</v>
      </c>
      <c r="AE61" s="235">
        <v>37.545540000000003</v>
      </c>
      <c r="AF61" s="235">
        <v>26.962349999999997</v>
      </c>
      <c r="AG61" s="235">
        <v>24.636060000000001</v>
      </c>
      <c r="AH61" s="235">
        <v>9.1373111003500007</v>
      </c>
      <c r="AI61" s="235">
        <v>11.0838498908</v>
      </c>
      <c r="AJ61" s="235">
        <v>9.3420000000000005</v>
      </c>
      <c r="AK61" s="235">
        <v>6.9249999999999998</v>
      </c>
      <c r="AL61" s="235">
        <v>53.298999999999999</v>
      </c>
      <c r="AM61" s="235">
        <v>-6.4260000000000002</v>
      </c>
    </row>
    <row r="62" spans="1:1005" ht="15" x14ac:dyDescent="0.25">
      <c r="A62" s="193">
        <f>YampaRiverInflow.TotalOutflow!A62</f>
        <v>44896</v>
      </c>
      <c r="B62" s="165"/>
      <c r="C62" s="165"/>
      <c r="D62" s="165">
        <v>18.8</v>
      </c>
      <c r="E62" s="235">
        <v>-8.3260000000000005</v>
      </c>
      <c r="F62" s="235">
        <v>4.6349999999999998</v>
      </c>
      <c r="G62" s="235">
        <v>47.975999999999999</v>
      </c>
      <c r="H62" s="235">
        <v>24.954999999999998</v>
      </c>
      <c r="I62" s="235">
        <v>24.792000000000002</v>
      </c>
      <c r="J62" s="235">
        <v>21.376000000000001</v>
      </c>
      <c r="K62" s="235">
        <v>28.204999999999998</v>
      </c>
      <c r="L62" s="235">
        <v>40.244</v>
      </c>
      <c r="M62" s="235">
        <v>27.562000000000001</v>
      </c>
      <c r="N62" s="235">
        <v>42.930999999999997</v>
      </c>
      <c r="O62" s="235">
        <v>16.896000000000001</v>
      </c>
      <c r="P62" s="235">
        <v>5.2649999999999997</v>
      </c>
      <c r="Q62" s="235">
        <v>14.913</v>
      </c>
      <c r="R62" s="235">
        <v>20.716999999999999</v>
      </c>
      <c r="S62" s="235">
        <v>34.1</v>
      </c>
      <c r="T62" s="235">
        <v>30.48</v>
      </c>
      <c r="U62" s="235">
        <v>17.712</v>
      </c>
      <c r="V62" s="235">
        <v>14.284000000000001</v>
      </c>
      <c r="W62" s="235">
        <v>19.059000000000001</v>
      </c>
      <c r="X62" s="235">
        <v>32.093000000000004</v>
      </c>
      <c r="Y62" s="235">
        <v>31.068999999999999</v>
      </c>
      <c r="Z62" s="235">
        <v>-1.1339999999999999</v>
      </c>
      <c r="AA62" s="235">
        <v>19.942</v>
      </c>
      <c r="AB62" s="235">
        <v>24.683</v>
      </c>
      <c r="AC62" s="235">
        <v>26.542000000000002</v>
      </c>
      <c r="AD62" s="235">
        <v>32.755090000000003</v>
      </c>
      <c r="AE62" s="235">
        <v>27.805679999999999</v>
      </c>
      <c r="AF62" s="235">
        <v>21.076700000000002</v>
      </c>
      <c r="AG62" s="235">
        <v>7.0595299999999996</v>
      </c>
      <c r="AH62" s="235">
        <v>18.495586839200001</v>
      </c>
      <c r="AI62" s="235">
        <v>21.658086085000001</v>
      </c>
      <c r="AJ62" s="235">
        <v>-10.919</v>
      </c>
      <c r="AK62" s="235">
        <v>-18.315999999999999</v>
      </c>
      <c r="AL62" s="235">
        <v>48.563000000000002</v>
      </c>
      <c r="AM62" s="235">
        <v>17.190000000000001</v>
      </c>
    </row>
    <row r="63" spans="1:1005" ht="15" x14ac:dyDescent="0.25">
      <c r="A63" s="193">
        <f>YampaRiverInflow.TotalOutflow!A63</f>
        <v>44927</v>
      </c>
      <c r="B63" s="165"/>
      <c r="C63" s="165"/>
      <c r="D63" s="165">
        <v>-19.048999999999999</v>
      </c>
      <c r="E63" s="235">
        <v>41.271999999999998</v>
      </c>
      <c r="F63" s="235">
        <v>10.534000000000001</v>
      </c>
      <c r="G63" s="235">
        <v>78.471000000000004</v>
      </c>
      <c r="H63" s="235">
        <v>15.356</v>
      </c>
      <c r="I63" s="235">
        <v>14.651</v>
      </c>
      <c r="J63" s="235">
        <v>30.507000000000001</v>
      </c>
      <c r="K63" s="235">
        <v>18.114999999999998</v>
      </c>
      <c r="L63" s="235">
        <v>101.17700000000001</v>
      </c>
      <c r="M63" s="235">
        <v>19.384</v>
      </c>
      <c r="N63" s="235">
        <v>30.748000000000001</v>
      </c>
      <c r="O63" s="235">
        <v>9.8130000000000006</v>
      </c>
      <c r="P63" s="235">
        <v>-4.5359999999999996</v>
      </c>
      <c r="Q63" s="235">
        <v>13.925000000000001</v>
      </c>
      <c r="R63" s="235">
        <v>62.106999999999999</v>
      </c>
      <c r="S63" s="235">
        <v>30.138999999999999</v>
      </c>
      <c r="T63" s="235">
        <v>34.121000000000002</v>
      </c>
      <c r="U63" s="235">
        <v>0.29199999999999998</v>
      </c>
      <c r="V63" s="235">
        <v>8.3659999999999997</v>
      </c>
      <c r="W63" s="235">
        <v>7.298</v>
      </c>
      <c r="X63" s="235">
        <v>137.148</v>
      </c>
      <c r="Y63" s="235">
        <v>5.109</v>
      </c>
      <c r="Z63" s="235">
        <v>9.6739999999999995</v>
      </c>
      <c r="AA63" s="235">
        <v>13.996</v>
      </c>
      <c r="AB63" s="235">
        <v>3.7160000000000002</v>
      </c>
      <c r="AC63" s="235">
        <v>41.649769999999997</v>
      </c>
      <c r="AD63" s="235">
        <v>7.6267299999999993</v>
      </c>
      <c r="AE63" s="235">
        <v>11.469899999999999</v>
      </c>
      <c r="AF63" s="235">
        <v>17.2136</v>
      </c>
      <c r="AG63" s="235">
        <v>12.568142775</v>
      </c>
      <c r="AH63" s="235">
        <v>17.4341776228</v>
      </c>
      <c r="AI63" s="235">
        <v>-20.010999999999999</v>
      </c>
      <c r="AJ63" s="235">
        <v>8.234</v>
      </c>
      <c r="AK63" s="235">
        <v>-68.331000000000003</v>
      </c>
      <c r="AL63" s="235">
        <v>20.085000000000001</v>
      </c>
      <c r="AM63" s="235">
        <v>31.077999999999999</v>
      </c>
    </row>
    <row r="64" spans="1:1005" ht="15" x14ac:dyDescent="0.25">
      <c r="A64" s="193">
        <f>YampaRiverInflow.TotalOutflow!A64</f>
        <v>44958</v>
      </c>
      <c r="B64" s="165"/>
      <c r="C64" s="165"/>
      <c r="D64" s="165">
        <v>-15.864000000000001</v>
      </c>
      <c r="E64" s="235">
        <v>20.231999999999999</v>
      </c>
      <c r="F64" s="235">
        <v>-6.8810000000000002</v>
      </c>
      <c r="G64" s="235">
        <v>38.478000000000002</v>
      </c>
      <c r="H64" s="235">
        <v>38.890999999999998</v>
      </c>
      <c r="I64" s="235">
        <v>7.3949999999999996</v>
      </c>
      <c r="J64" s="235">
        <v>44.286999999999999</v>
      </c>
      <c r="K64" s="235">
        <v>29.244</v>
      </c>
      <c r="L64" s="235">
        <v>221.904</v>
      </c>
      <c r="M64" s="235">
        <v>10.265000000000001</v>
      </c>
      <c r="N64" s="235">
        <v>85.662000000000006</v>
      </c>
      <c r="O64" s="235">
        <v>11.233000000000001</v>
      </c>
      <c r="P64" s="235">
        <v>13.169</v>
      </c>
      <c r="Q64" s="235">
        <v>35.386000000000003</v>
      </c>
      <c r="R64" s="235">
        <v>17.077000000000002</v>
      </c>
      <c r="S64" s="235">
        <v>13.38</v>
      </c>
      <c r="T64" s="235">
        <v>16.087</v>
      </c>
      <c r="U64" s="235">
        <v>-0.86599999999999999</v>
      </c>
      <c r="V64" s="235">
        <v>23.463000000000001</v>
      </c>
      <c r="W64" s="235">
        <v>14.08</v>
      </c>
      <c r="X64" s="235">
        <v>174.58199999999999</v>
      </c>
      <c r="Y64" s="235">
        <v>11.07</v>
      </c>
      <c r="Z64" s="235">
        <v>-5.6680000000000001</v>
      </c>
      <c r="AA64" s="235">
        <v>3.0179999999999998</v>
      </c>
      <c r="AB64" s="235">
        <v>14.69</v>
      </c>
      <c r="AC64" s="235">
        <v>8.8202999999999996</v>
      </c>
      <c r="AD64" s="235">
        <v>14.744759999999999</v>
      </c>
      <c r="AE64" s="235">
        <v>10.63569</v>
      </c>
      <c r="AF64" s="235">
        <v>3.61049</v>
      </c>
      <c r="AG64" s="235">
        <v>19.494754710900001</v>
      </c>
      <c r="AH64" s="235">
        <v>9.1826606062200007</v>
      </c>
      <c r="AI64" s="235">
        <v>-32.098999999999997</v>
      </c>
      <c r="AJ64" s="235">
        <v>-10.874000000000001</v>
      </c>
      <c r="AK64" s="235">
        <v>24.474</v>
      </c>
      <c r="AL64" s="235">
        <v>-42.707000000000001</v>
      </c>
      <c r="AM64" s="235">
        <v>17.422999999999998</v>
      </c>
      <c r="ALQ64" s="216" t="e">
        <v>#N/A</v>
      </c>
    </row>
    <row r="65" spans="1:1005" ht="15" x14ac:dyDescent="0.25">
      <c r="A65" s="193">
        <f>YampaRiverInflow.TotalOutflow!A65</f>
        <v>44986</v>
      </c>
      <c r="B65" s="165"/>
      <c r="C65" s="165"/>
      <c r="D65" s="165">
        <v>-16.462</v>
      </c>
      <c r="E65" s="235">
        <v>17.710999999999999</v>
      </c>
      <c r="F65" s="235">
        <v>-1.42</v>
      </c>
      <c r="G65" s="235">
        <v>43.502000000000002</v>
      </c>
      <c r="H65" s="235">
        <v>-6.4089999999999998</v>
      </c>
      <c r="I65" s="235">
        <v>8.8800000000000008</v>
      </c>
      <c r="J65" s="235">
        <v>37.970999999999997</v>
      </c>
      <c r="K65" s="235">
        <v>61.314999999999998</v>
      </c>
      <c r="L65" s="235">
        <v>316.43099999999998</v>
      </c>
      <c r="M65" s="235">
        <v>30.523</v>
      </c>
      <c r="N65" s="235">
        <v>99.09</v>
      </c>
      <c r="O65" s="235">
        <v>0.26700000000000002</v>
      </c>
      <c r="P65" s="235">
        <v>21.556999999999999</v>
      </c>
      <c r="Q65" s="235">
        <v>29.812999999999999</v>
      </c>
      <c r="R65" s="235">
        <v>17.334</v>
      </c>
      <c r="S65" s="235">
        <v>4.55</v>
      </c>
      <c r="T65" s="235">
        <v>29.456</v>
      </c>
      <c r="U65" s="235">
        <v>7.5919999999999996</v>
      </c>
      <c r="V65" s="235">
        <v>0.58599999999999997</v>
      </c>
      <c r="W65" s="235">
        <v>5.9260000000000002</v>
      </c>
      <c r="X65" s="235">
        <v>168.72399999999999</v>
      </c>
      <c r="Y65" s="235">
        <v>24.416</v>
      </c>
      <c r="Z65" s="235">
        <v>16.087</v>
      </c>
      <c r="AA65" s="235">
        <v>3.2</v>
      </c>
      <c r="AB65" s="235">
        <v>10.916</v>
      </c>
      <c r="AC65" s="235">
        <v>55.120930000000001</v>
      </c>
      <c r="AD65" s="235">
        <v>5.3349099999999998</v>
      </c>
      <c r="AE65" s="235">
        <v>8.3023799999999994</v>
      </c>
      <c r="AF65" s="235">
        <v>7.6192200000000003</v>
      </c>
      <c r="AG65" s="235">
        <v>-3.1343052999900003</v>
      </c>
      <c r="AH65" s="235">
        <v>3.17213907435</v>
      </c>
      <c r="AI65" s="235">
        <v>-63.835000000000001</v>
      </c>
      <c r="AJ65" s="235">
        <v>-26.42</v>
      </c>
      <c r="AK65" s="235">
        <v>59.759</v>
      </c>
      <c r="AL65" s="235">
        <v>26.506</v>
      </c>
      <c r="AM65" s="235">
        <v>96.531999999999996</v>
      </c>
      <c r="ALQ65" s="216" t="e">
        <v>#N/A</v>
      </c>
    </row>
    <row r="66" spans="1:1005" ht="15" x14ac:dyDescent="0.25">
      <c r="A66" s="193">
        <f>YampaRiverInflow.TotalOutflow!A66</f>
        <v>45017</v>
      </c>
      <c r="B66" s="165"/>
      <c r="C66" s="165"/>
      <c r="D66" s="165">
        <v>-20.207999999999998</v>
      </c>
      <c r="E66" s="235">
        <v>25.484000000000002</v>
      </c>
      <c r="F66" s="235">
        <v>-15.704000000000001</v>
      </c>
      <c r="G66" s="235">
        <v>2.6739999999999999</v>
      </c>
      <c r="H66" s="235">
        <v>9.9689999999999994</v>
      </c>
      <c r="I66" s="235">
        <v>14.242000000000001</v>
      </c>
      <c r="J66" s="235">
        <v>68.507000000000005</v>
      </c>
      <c r="K66" s="235">
        <v>34.072000000000003</v>
      </c>
      <c r="L66" s="235">
        <v>40.68</v>
      </c>
      <c r="M66" s="235">
        <v>13.753</v>
      </c>
      <c r="N66" s="235">
        <v>16.016999999999999</v>
      </c>
      <c r="O66" s="235">
        <v>14.180999999999999</v>
      </c>
      <c r="P66" s="235">
        <v>10.909000000000001</v>
      </c>
      <c r="Q66" s="235">
        <v>31.158000000000001</v>
      </c>
      <c r="R66" s="235">
        <v>9.2080000000000002</v>
      </c>
      <c r="S66" s="235">
        <v>5.04</v>
      </c>
      <c r="T66" s="235">
        <v>53.372999999999998</v>
      </c>
      <c r="U66" s="235">
        <v>10.19</v>
      </c>
      <c r="V66" s="235">
        <v>22.326000000000001</v>
      </c>
      <c r="W66" s="235">
        <v>12.529</v>
      </c>
      <c r="X66" s="235">
        <v>16.698</v>
      </c>
      <c r="Y66" s="235">
        <v>14.458</v>
      </c>
      <c r="Z66" s="235">
        <v>15.693</v>
      </c>
      <c r="AA66" s="235">
        <v>12.19</v>
      </c>
      <c r="AB66" s="235">
        <v>15.191000000000001</v>
      </c>
      <c r="AC66" s="235">
        <v>34.110879999999995</v>
      </c>
      <c r="AD66" s="235">
        <v>18.928849999999997</v>
      </c>
      <c r="AE66" s="235">
        <v>23.699870000000001</v>
      </c>
      <c r="AF66" s="235">
        <v>14.320200000000002</v>
      </c>
      <c r="AG66" s="235">
        <v>23.981204488899998</v>
      </c>
      <c r="AH66" s="235">
        <v>12.6252825743</v>
      </c>
      <c r="AI66" s="235">
        <v>-50.832999999999998</v>
      </c>
      <c r="AJ66" s="235">
        <v>-3.6080000000000001</v>
      </c>
      <c r="AK66" s="235">
        <v>-89.194000000000003</v>
      </c>
      <c r="AL66" s="235">
        <v>49.36</v>
      </c>
      <c r="AM66" s="235">
        <v>53.290999999999997</v>
      </c>
      <c r="ALQ66" s="216" t="e">
        <v>#N/A</v>
      </c>
    </row>
    <row r="67" spans="1:1005" ht="15" x14ac:dyDescent="0.25">
      <c r="A67" s="193">
        <f>YampaRiverInflow.TotalOutflow!A67</f>
        <v>45047</v>
      </c>
      <c r="B67" s="165"/>
      <c r="C67" s="165"/>
      <c r="D67" s="165">
        <v>-12.6</v>
      </c>
      <c r="E67" s="235">
        <v>-44.76</v>
      </c>
      <c r="F67" s="235">
        <v>4.5609999999999999</v>
      </c>
      <c r="G67" s="235">
        <v>-17.443000000000001</v>
      </c>
      <c r="H67" s="235">
        <v>33.575000000000003</v>
      </c>
      <c r="I67" s="235">
        <v>29.093</v>
      </c>
      <c r="J67" s="235">
        <v>35.158000000000001</v>
      </c>
      <c r="K67" s="235">
        <v>30.619</v>
      </c>
      <c r="L67" s="235">
        <v>51.445999999999998</v>
      </c>
      <c r="M67" s="235">
        <v>147.43199999999999</v>
      </c>
      <c r="N67" s="235">
        <v>31.465</v>
      </c>
      <c r="O67" s="235">
        <v>16.225000000000001</v>
      </c>
      <c r="P67" s="235">
        <v>15.988</v>
      </c>
      <c r="Q67" s="235">
        <v>22.762</v>
      </c>
      <c r="R67" s="235">
        <v>16.884</v>
      </c>
      <c r="S67" s="235">
        <v>8.0370000000000008</v>
      </c>
      <c r="T67" s="235">
        <v>0.76700000000000002</v>
      </c>
      <c r="U67" s="235">
        <v>15.06</v>
      </c>
      <c r="V67" s="235">
        <v>18.966999999999999</v>
      </c>
      <c r="W67" s="235">
        <v>6.8140000000000001</v>
      </c>
      <c r="X67" s="235">
        <v>10.48</v>
      </c>
      <c r="Y67" s="235">
        <v>-4.4349999999999996</v>
      </c>
      <c r="Z67" s="235">
        <v>13.545999999999999</v>
      </c>
      <c r="AA67" s="235">
        <v>14.374000000000001</v>
      </c>
      <c r="AB67" s="235">
        <v>20.312000000000001</v>
      </c>
      <c r="AC67" s="235">
        <v>24.09412</v>
      </c>
      <c r="AD67" s="235">
        <v>17.2925</v>
      </c>
      <c r="AE67" s="235">
        <v>26.04485</v>
      </c>
      <c r="AF67" s="235">
        <v>20.55932</v>
      </c>
      <c r="AG67" s="235">
        <v>-2.9233854721500001</v>
      </c>
      <c r="AH67" s="235">
        <v>20.635423071599998</v>
      </c>
      <c r="AI67" s="235">
        <v>-15.445</v>
      </c>
      <c r="AJ67" s="235">
        <v>-30.884</v>
      </c>
      <c r="AK67" s="235">
        <v>-80.722999999999999</v>
      </c>
      <c r="AL67" s="235">
        <v>-14.659000000000001</v>
      </c>
      <c r="AM67" s="235">
        <v>23.445</v>
      </c>
      <c r="ALQ67" s="216" t="e">
        <v>#N/A</v>
      </c>
    </row>
    <row r="68" spans="1:1005" ht="15" x14ac:dyDescent="0.25">
      <c r="A68" s="193">
        <f>YampaRiverInflow.TotalOutflow!A68</f>
        <v>45078</v>
      </c>
      <c r="B68" s="165"/>
      <c r="C68" s="165"/>
      <c r="D68" s="165">
        <v>-17.724</v>
      </c>
      <c r="E68" s="235">
        <v>9.0709999999999997</v>
      </c>
      <c r="F68" s="235">
        <v>12.688000000000001</v>
      </c>
      <c r="G68" s="235">
        <v>3.8149999999999999</v>
      </c>
      <c r="H68" s="235">
        <v>18.376000000000001</v>
      </c>
      <c r="I68" s="235">
        <v>10.868</v>
      </c>
      <c r="J68" s="235">
        <v>38.33</v>
      </c>
      <c r="K68" s="235">
        <v>17.908000000000001</v>
      </c>
      <c r="L68" s="235">
        <v>23.242999999999999</v>
      </c>
      <c r="M68" s="235">
        <v>149.01400000000001</v>
      </c>
      <c r="N68" s="235">
        <v>25.635000000000002</v>
      </c>
      <c r="O68" s="235">
        <v>16.579999999999998</v>
      </c>
      <c r="P68" s="235">
        <v>17.053999999999998</v>
      </c>
      <c r="Q68" s="235">
        <v>19.07</v>
      </c>
      <c r="R68" s="235">
        <v>13.257999999999999</v>
      </c>
      <c r="S68" s="235">
        <v>52.686</v>
      </c>
      <c r="T68" s="235">
        <v>31.236000000000001</v>
      </c>
      <c r="U68" s="235">
        <v>9.4260000000000002</v>
      </c>
      <c r="V68" s="235">
        <v>11.861000000000001</v>
      </c>
      <c r="W68" s="235">
        <v>3.2530000000000001</v>
      </c>
      <c r="X68" s="235">
        <v>10.676</v>
      </c>
      <c r="Y68" s="235">
        <v>-12.563000000000001</v>
      </c>
      <c r="Z68" s="235">
        <v>10.95</v>
      </c>
      <c r="AA68" s="235">
        <v>4.9080000000000004</v>
      </c>
      <c r="AB68" s="235">
        <v>20.478999999999999</v>
      </c>
      <c r="AC68" s="235">
        <v>23.339099999999998</v>
      </c>
      <c r="AD68" s="235">
        <v>14.779639999999999</v>
      </c>
      <c r="AE68" s="235">
        <v>10.374750000000001</v>
      </c>
      <c r="AF68" s="235">
        <v>15.253579999999999</v>
      </c>
      <c r="AG68" s="235">
        <v>10.8723748103</v>
      </c>
      <c r="AH68" s="235">
        <v>19.2537612671</v>
      </c>
      <c r="AI68" s="235">
        <v>-42.570999999999998</v>
      </c>
      <c r="AJ68" s="235">
        <v>-23.359000000000002</v>
      </c>
      <c r="AK68" s="235">
        <v>-170.375</v>
      </c>
      <c r="AL68" s="235">
        <v>-68.215000000000003</v>
      </c>
      <c r="AM68" s="235">
        <v>17.126000000000001</v>
      </c>
      <c r="ALQ68" s="216" t="e">
        <v>#N/A</v>
      </c>
    </row>
    <row r="69" spans="1:1005" ht="15" x14ac:dyDescent="0.25">
      <c r="A69" s="193">
        <f>YampaRiverInflow.TotalOutflow!A69</f>
        <v>45108</v>
      </c>
      <c r="B69" s="165"/>
      <c r="C69" s="165"/>
      <c r="D69" s="165">
        <v>-16.07</v>
      </c>
      <c r="E69" s="235">
        <v>-0.70799999999999996</v>
      </c>
      <c r="F69" s="235">
        <v>17.495000000000001</v>
      </c>
      <c r="G69" s="235">
        <v>-0.90900000000000003</v>
      </c>
      <c r="H69" s="235">
        <v>22.303000000000001</v>
      </c>
      <c r="I69" s="235">
        <v>26.056000000000001</v>
      </c>
      <c r="J69" s="235">
        <v>37.981000000000002</v>
      </c>
      <c r="K69" s="235">
        <v>46.884999999999998</v>
      </c>
      <c r="L69" s="235">
        <v>38.639000000000003</v>
      </c>
      <c r="M69" s="235">
        <v>161.97499999999999</v>
      </c>
      <c r="N69" s="235">
        <v>38.319000000000003</v>
      </c>
      <c r="O69" s="235">
        <v>19.699000000000002</v>
      </c>
      <c r="P69" s="235">
        <v>17.989999999999998</v>
      </c>
      <c r="Q69" s="235">
        <v>13.172000000000001</v>
      </c>
      <c r="R69" s="235">
        <v>40.615000000000002</v>
      </c>
      <c r="S69" s="235">
        <v>26.545000000000002</v>
      </c>
      <c r="T69" s="235">
        <v>25.422999999999998</v>
      </c>
      <c r="U69" s="235">
        <v>13.888999999999999</v>
      </c>
      <c r="V69" s="235">
        <v>15.146000000000001</v>
      </c>
      <c r="W69" s="235">
        <v>6.6020000000000003</v>
      </c>
      <c r="X69" s="235">
        <v>10.079000000000001</v>
      </c>
      <c r="Y69" s="235">
        <v>4.5090000000000003</v>
      </c>
      <c r="Z69" s="235">
        <v>26.234000000000002</v>
      </c>
      <c r="AA69" s="235">
        <v>12.146000000000001</v>
      </c>
      <c r="AB69" s="235">
        <v>17.390999999999998</v>
      </c>
      <c r="AC69" s="235">
        <v>17.51343</v>
      </c>
      <c r="AD69" s="235">
        <v>34.483599999999996</v>
      </c>
      <c r="AE69" s="235">
        <v>45.963620000000006</v>
      </c>
      <c r="AF69" s="235">
        <v>28.082819999999998</v>
      </c>
      <c r="AG69" s="235">
        <v>19.215399487300001</v>
      </c>
      <c r="AH69" s="235">
        <v>17.603711951099999</v>
      </c>
      <c r="AI69" s="235">
        <v>-60.779000000000003</v>
      </c>
      <c r="AJ69" s="235">
        <v>-56.558999999999997</v>
      </c>
      <c r="AK69" s="235">
        <v>-126.367</v>
      </c>
      <c r="AL69" s="235">
        <v>-44.088999999999999</v>
      </c>
      <c r="AM69" s="235">
        <v>31.13</v>
      </c>
      <c r="ALQ69" s="216" t="e">
        <v>#N/A</v>
      </c>
    </row>
    <row r="70" spans="1:1005" ht="15" x14ac:dyDescent="0.25">
      <c r="A70" s="193">
        <f>YampaRiverInflow.TotalOutflow!A70</f>
        <v>45139</v>
      </c>
      <c r="B70" s="165"/>
      <c r="C70" s="165"/>
      <c r="D70" s="165">
        <v>-12.295999999999999</v>
      </c>
      <c r="E70" s="235">
        <v>15.759</v>
      </c>
      <c r="F70" s="235">
        <v>30.661000000000001</v>
      </c>
      <c r="G70" s="235">
        <v>55</v>
      </c>
      <c r="H70" s="235">
        <v>48.677</v>
      </c>
      <c r="I70" s="235">
        <v>33.113</v>
      </c>
      <c r="J70" s="235">
        <v>45.93</v>
      </c>
      <c r="K70" s="235">
        <v>51.271000000000001</v>
      </c>
      <c r="L70" s="235">
        <v>50.551000000000002</v>
      </c>
      <c r="M70" s="235">
        <v>39.052</v>
      </c>
      <c r="N70" s="235">
        <v>28.867000000000001</v>
      </c>
      <c r="O70" s="235">
        <v>22.442</v>
      </c>
      <c r="P70" s="235">
        <v>26.152999999999999</v>
      </c>
      <c r="Q70" s="235">
        <v>32.817999999999998</v>
      </c>
      <c r="R70" s="235">
        <v>21.527999999999999</v>
      </c>
      <c r="S70" s="235">
        <v>35.834000000000003</v>
      </c>
      <c r="T70" s="235">
        <v>31.181000000000001</v>
      </c>
      <c r="U70" s="235">
        <v>15.63</v>
      </c>
      <c r="V70" s="235">
        <v>23.109000000000002</v>
      </c>
      <c r="W70" s="235">
        <v>11.401</v>
      </c>
      <c r="X70" s="235">
        <v>31.262</v>
      </c>
      <c r="Y70" s="235">
        <v>3.68</v>
      </c>
      <c r="Z70" s="235">
        <v>14.694000000000001</v>
      </c>
      <c r="AA70" s="235">
        <v>25.271000000000001</v>
      </c>
      <c r="AB70" s="235">
        <v>24.695</v>
      </c>
      <c r="AC70" s="235">
        <v>21.273709999999998</v>
      </c>
      <c r="AD70" s="235">
        <v>24.753779999999999</v>
      </c>
      <c r="AE70" s="235">
        <v>25.619619999999998</v>
      </c>
      <c r="AF70" s="235">
        <v>36.973279999999995</v>
      </c>
      <c r="AG70" s="235">
        <v>26.050836177000001</v>
      </c>
      <c r="AH70" s="235">
        <v>15.572127335099999</v>
      </c>
      <c r="AI70" s="235">
        <v>-38.963999999999999</v>
      </c>
      <c r="AJ70" s="235">
        <v>-34.012</v>
      </c>
      <c r="AK70" s="235">
        <v>6.7279999999999998</v>
      </c>
      <c r="AL70" s="235">
        <v>36.843000000000004</v>
      </c>
      <c r="AM70" s="235">
        <v>32.896999999999998</v>
      </c>
      <c r="ALQ70" s="216" t="e">
        <v>#N/A</v>
      </c>
    </row>
    <row r="71" spans="1:1005" ht="15" x14ac:dyDescent="0.25">
      <c r="A71" s="193">
        <f>YampaRiverInflow.TotalOutflow!A71</f>
        <v>45170</v>
      </c>
      <c r="B71" s="165"/>
      <c r="C71" s="165"/>
      <c r="D71" s="165">
        <v>-11.224</v>
      </c>
      <c r="E71" s="235">
        <v>20.257999999999999</v>
      </c>
      <c r="F71" s="235">
        <v>40.121000000000002</v>
      </c>
      <c r="G71" s="235">
        <v>42.011000000000003</v>
      </c>
      <c r="H71" s="235">
        <v>32.043999999999997</v>
      </c>
      <c r="I71" s="235">
        <v>34.625999999999998</v>
      </c>
      <c r="J71" s="235">
        <v>44.92</v>
      </c>
      <c r="K71" s="235">
        <v>38.738</v>
      </c>
      <c r="L71" s="235">
        <v>36.225999999999999</v>
      </c>
      <c r="M71" s="235">
        <v>28.126000000000001</v>
      </c>
      <c r="N71" s="235">
        <v>31.236000000000001</v>
      </c>
      <c r="O71" s="235">
        <v>22.335000000000001</v>
      </c>
      <c r="P71" s="235">
        <v>48.393999999999998</v>
      </c>
      <c r="Q71" s="235">
        <v>28.478999999999999</v>
      </c>
      <c r="R71" s="235">
        <v>11.491</v>
      </c>
      <c r="S71" s="235">
        <v>18.042999999999999</v>
      </c>
      <c r="T71" s="235">
        <v>23.867999999999999</v>
      </c>
      <c r="U71" s="235">
        <v>14.974</v>
      </c>
      <c r="V71" s="235">
        <v>17.042999999999999</v>
      </c>
      <c r="W71" s="235">
        <v>23.401</v>
      </c>
      <c r="X71" s="235">
        <v>6.1059999999999999</v>
      </c>
      <c r="Y71" s="235">
        <v>5.0819999999999999</v>
      </c>
      <c r="Z71" s="235">
        <v>18.600999999999999</v>
      </c>
      <c r="AA71" s="235">
        <v>14.476000000000001</v>
      </c>
      <c r="AB71" s="235">
        <v>21.350999999999999</v>
      </c>
      <c r="AC71" s="235">
        <v>17.48638</v>
      </c>
      <c r="AD71" s="235">
        <v>30.457650000000001</v>
      </c>
      <c r="AE71" s="235">
        <v>31.318210000000001</v>
      </c>
      <c r="AF71" s="235">
        <v>23.158259999999999</v>
      </c>
      <c r="AG71" s="235">
        <v>13.2491374797</v>
      </c>
      <c r="AH71" s="235">
        <v>19.184875404</v>
      </c>
      <c r="AI71" s="235">
        <v>42.127000000000002</v>
      </c>
      <c r="AJ71" s="235">
        <v>-1.2290000000000001</v>
      </c>
      <c r="AK71" s="235">
        <v>-33.959000000000003</v>
      </c>
      <c r="AL71" s="235">
        <v>31.548999999999999</v>
      </c>
      <c r="AM71" s="235">
        <v>18.584</v>
      </c>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4:39" ht="12.75" customHeight="1" x14ac:dyDescent="0.25">
      <c r="AI97" s="235"/>
      <c r="AJ97" s="235"/>
      <c r="AK97" s="235"/>
      <c r="AL97" s="235"/>
      <c r="AM97" s="235"/>
    </row>
    <row r="98" spans="4:39" ht="12.75" customHeight="1" x14ac:dyDescent="0.25">
      <c r="AI98" s="235"/>
      <c r="AJ98" s="235"/>
      <c r="AK98" s="235"/>
      <c r="AL98" s="235"/>
      <c r="AM98" s="235"/>
    </row>
    <row r="99" spans="4:39" ht="12.75" customHeight="1" x14ac:dyDescent="0.25">
      <c r="AI99" s="235"/>
      <c r="AJ99" s="235"/>
      <c r="AK99" s="235"/>
      <c r="AL99" s="235"/>
      <c r="AM99" s="235"/>
    </row>
    <row r="100" spans="4:39" ht="12.75" customHeight="1" x14ac:dyDescent="0.25">
      <c r="AI100" s="235"/>
      <c r="AJ100" s="235"/>
      <c r="AK100" s="235"/>
      <c r="AL100" s="235"/>
      <c r="AM100" s="235"/>
    </row>
    <row r="101" spans="4:39" ht="12.75" customHeight="1" x14ac:dyDescent="0.25">
      <c r="D101" s="216">
        <v>-16.462</v>
      </c>
      <c r="AI101" s="235"/>
      <c r="AJ101" s="235"/>
      <c r="AK101" s="235"/>
      <c r="AL101" s="235"/>
      <c r="AM101" s="235"/>
    </row>
    <row r="102" spans="4:39" ht="12.75" customHeight="1" x14ac:dyDescent="0.25">
      <c r="D102" s="216">
        <v>-20.207999999999998</v>
      </c>
      <c r="AI102" s="235"/>
      <c r="AJ102" s="235"/>
      <c r="AK102" s="235"/>
      <c r="AL102" s="235"/>
      <c r="AM102" s="235"/>
    </row>
    <row r="103" spans="4:39" ht="12.75" customHeight="1" x14ac:dyDescent="0.25">
      <c r="D103" s="216">
        <v>-12.6</v>
      </c>
      <c r="AI103" s="235"/>
      <c r="AJ103" s="235"/>
      <c r="AK103" s="235"/>
      <c r="AL103" s="235"/>
      <c r="AM103" s="235"/>
    </row>
    <row r="104" spans="4:39" ht="12.75" customHeight="1" x14ac:dyDescent="0.25">
      <c r="D104" s="216">
        <v>-17.724</v>
      </c>
      <c r="AI104" s="235"/>
      <c r="AJ104" s="235"/>
      <c r="AK104" s="235"/>
      <c r="AL104" s="235"/>
      <c r="AM104" s="235"/>
    </row>
    <row r="105" spans="4:39" ht="12.75" customHeight="1" x14ac:dyDescent="0.25">
      <c r="D105" s="216">
        <v>-16.07</v>
      </c>
      <c r="AI105" s="235"/>
      <c r="AJ105" s="235"/>
      <c r="AK105" s="235"/>
      <c r="AL105" s="235"/>
      <c r="AM105" s="235"/>
    </row>
    <row r="106" spans="4:39" ht="12.75" customHeight="1" x14ac:dyDescent="0.25">
      <c r="D106" s="216">
        <v>-12.295999999999999</v>
      </c>
      <c r="AI106" s="235"/>
      <c r="AJ106" s="235"/>
      <c r="AK106" s="235"/>
      <c r="AL106" s="235"/>
      <c r="AM106" s="235"/>
    </row>
    <row r="107" spans="4:39" ht="12.75" customHeight="1" x14ac:dyDescent="0.25">
      <c r="D107" s="216">
        <v>-11.224</v>
      </c>
      <c r="AI107" s="235"/>
      <c r="AJ107" s="235"/>
      <c r="AK107" s="235"/>
      <c r="AL107" s="235"/>
      <c r="AM107" s="235"/>
    </row>
    <row r="108" spans="4:39" ht="12.75" customHeight="1" x14ac:dyDescent="0.25">
      <c r="AI108" s="235"/>
      <c r="AJ108" s="235"/>
      <c r="AK108" s="235"/>
      <c r="AL108" s="235"/>
      <c r="AM108" s="235"/>
    </row>
    <row r="109" spans="4:39" ht="12.75" customHeight="1" x14ac:dyDescent="0.25">
      <c r="AI109" s="235"/>
      <c r="AJ109" s="235"/>
      <c r="AK109" s="235"/>
      <c r="AL109" s="235"/>
      <c r="AM109" s="235"/>
    </row>
    <row r="110" spans="4:39" ht="12.75" customHeight="1" x14ac:dyDescent="0.25">
      <c r="AI110" s="235"/>
      <c r="AJ110" s="235"/>
      <c r="AK110" s="235"/>
      <c r="AL110" s="235"/>
      <c r="AM110" s="235"/>
    </row>
    <row r="111" spans="4:39" ht="12.75" customHeight="1" x14ac:dyDescent="0.25">
      <c r="AI111" s="235"/>
      <c r="AJ111" s="235"/>
      <c r="AK111" s="235"/>
      <c r="AL111" s="235"/>
      <c r="AM111" s="235"/>
    </row>
    <row r="112" spans="4: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A6" sqref="A6:XFD6"/>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68</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5"/>
      <c r="I36" s="7">
        <v>34</v>
      </c>
      <c r="J36" s="5"/>
      <c r="K36" s="5"/>
      <c r="L36" s="6">
        <v>56</v>
      </c>
      <c r="AD36" s="49">
        <v>2010</v>
      </c>
      <c r="AE36" s="83"/>
      <c r="AF36" s="50">
        <v>254</v>
      </c>
      <c r="AG36" s="50">
        <v>197</v>
      </c>
      <c r="AH36" s="50">
        <v>140</v>
      </c>
      <c r="AI36" s="51">
        <v>2</v>
      </c>
    </row>
    <row r="37" spans="6:35" ht="15" x14ac:dyDescent="0.25">
      <c r="F37" s="7">
        <v>32</v>
      </c>
      <c r="G37" s="5"/>
      <c r="I37" s="7">
        <v>35</v>
      </c>
      <c r="J37" s="5"/>
      <c r="K37" s="5"/>
      <c r="L37" s="6">
        <v>57</v>
      </c>
      <c r="AD37" s="49" t="s">
        <v>53</v>
      </c>
      <c r="AE37" s="64"/>
      <c r="AF37" s="50">
        <v>0</v>
      </c>
      <c r="AG37" s="50">
        <v>0</v>
      </c>
      <c r="AH37" s="50">
        <v>0</v>
      </c>
      <c r="AI37" s="51">
        <v>-4142</v>
      </c>
    </row>
    <row r="38" spans="6:35" ht="15" x14ac:dyDescent="0.25">
      <c r="F38" s="7">
        <v>33</v>
      </c>
      <c r="G38" s="5"/>
      <c r="I38" s="7">
        <v>36</v>
      </c>
      <c r="J38" s="5"/>
      <c r="K38" s="5"/>
      <c r="L38" s="6">
        <v>58</v>
      </c>
      <c r="AD38" s="49" t="s">
        <v>54</v>
      </c>
      <c r="AE38" s="64"/>
      <c r="AF38" s="50">
        <v>0</v>
      </c>
      <c r="AG38" s="50">
        <v>0</v>
      </c>
      <c r="AH38" s="50">
        <v>0</v>
      </c>
      <c r="AI38" s="51">
        <v>-4142</v>
      </c>
    </row>
    <row r="39" spans="6:35" ht="15.75" thickBot="1" x14ac:dyDescent="0.3">
      <c r="F39" s="7">
        <v>34</v>
      </c>
      <c r="G39" s="5"/>
      <c r="I39" s="7">
        <v>37</v>
      </c>
      <c r="J39" s="5"/>
      <c r="K39" s="5"/>
      <c r="L39" s="6">
        <v>59</v>
      </c>
      <c r="AD39" s="65" t="s">
        <v>55</v>
      </c>
      <c r="AE39" s="66"/>
      <c r="AF39" s="67">
        <v>0</v>
      </c>
      <c r="AG39" s="67">
        <v>0</v>
      </c>
      <c r="AH39" s="67">
        <v>0</v>
      </c>
      <c r="AI39" s="68">
        <v>-4142</v>
      </c>
    </row>
    <row r="40" spans="6:35" ht="15" x14ac:dyDescent="0.25">
      <c r="F40" s="7">
        <v>35</v>
      </c>
      <c r="G40" s="5"/>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abSelected="1" topLeftCell="F76" workbookViewId="0">
      <selection activeCell="B85" sqref="B85:T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3052</v>
      </c>
    </row>
    <row r="6" spans="1:20" ht="15" x14ac:dyDescent="0.25"/>
    <row r="7" spans="1:20" ht="15" x14ac:dyDescent="0.25">
      <c r="A7" s="45" t="s">
        <v>65</v>
      </c>
      <c r="B7" s="36">
        <f>MIN(BlueMesaInflow.Unregulated!A4:'BlueMesaInflow.Unregulated'!A35)</f>
        <v>43132</v>
      </c>
    </row>
    <row r="8" spans="1:20" ht="15" x14ac:dyDescent="0.25">
      <c r="A8" s="45" t="s">
        <v>66</v>
      </c>
      <c r="B8" s="36">
        <f>MAX(BlueMesaInflow.Unregulated!A4:'BlueMesaInflow.Unregulated'!A35)</f>
        <v>44075</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43132</v>
      </c>
      <c r="B85" s="122">
        <v>20</v>
      </c>
      <c r="C85" s="122">
        <v>23</v>
      </c>
      <c r="D85" s="122">
        <v>38</v>
      </c>
      <c r="E85" s="122">
        <v>310</v>
      </c>
      <c r="F85" s="122">
        <v>55</v>
      </c>
      <c r="G85" s="122">
        <v>20</v>
      </c>
      <c r="H85" s="122">
        <v>16</v>
      </c>
      <c r="I85" s="122">
        <v>4</v>
      </c>
      <c r="J85" s="122">
        <v>3.363</v>
      </c>
      <c r="K85" s="122">
        <v>27</v>
      </c>
      <c r="L85" s="122">
        <v>8</v>
      </c>
      <c r="M85" s="122">
        <v>31</v>
      </c>
      <c r="N85" s="122">
        <v>34.201000000000001</v>
      </c>
      <c r="O85" s="122">
        <v>35.344999999999999</v>
      </c>
      <c r="P85" s="122">
        <v>2.35</v>
      </c>
      <c r="Q85" s="181">
        <v>-0.92</v>
      </c>
      <c r="R85" s="181">
        <v>-15.86</v>
      </c>
      <c r="S85" s="181">
        <v>-33.880000000000003</v>
      </c>
      <c r="T85" s="181">
        <v>10.45</v>
      </c>
    </row>
    <row r="86" spans="1:20" ht="15" x14ac:dyDescent="0.25">
      <c r="A86" s="312">
        <v>43160</v>
      </c>
      <c r="B86" s="122">
        <v>30</v>
      </c>
      <c r="C86" s="122">
        <v>38</v>
      </c>
      <c r="D86" s="122">
        <v>58</v>
      </c>
      <c r="E86" s="122">
        <v>440</v>
      </c>
      <c r="F86" s="122">
        <v>104</v>
      </c>
      <c r="G86" s="122">
        <v>33</v>
      </c>
      <c r="H86" s="122">
        <v>35</v>
      </c>
      <c r="I86" s="122">
        <v>4</v>
      </c>
      <c r="J86" s="122">
        <v>4</v>
      </c>
      <c r="K86" s="122">
        <v>60</v>
      </c>
      <c r="L86" s="122">
        <v>12</v>
      </c>
      <c r="M86" s="122">
        <v>38</v>
      </c>
      <c r="N86" s="122">
        <v>38.061</v>
      </c>
      <c r="O86" s="122">
        <v>2.7040000000000002</v>
      </c>
      <c r="P86" s="122">
        <v>5.05</v>
      </c>
      <c r="Q86" s="181">
        <v>-7.24</v>
      </c>
      <c r="R86" s="181">
        <v>-16.46</v>
      </c>
      <c r="S86" s="181">
        <v>-55.69</v>
      </c>
      <c r="T86" s="181">
        <v>6.69</v>
      </c>
    </row>
    <row r="87" spans="1:20" ht="15" x14ac:dyDescent="0.25">
      <c r="A87" s="312">
        <v>43191</v>
      </c>
      <c r="B87" s="122">
        <v>48</v>
      </c>
      <c r="C87" s="122">
        <v>63</v>
      </c>
      <c r="D87" s="122">
        <v>85</v>
      </c>
      <c r="E87" s="122">
        <v>550</v>
      </c>
      <c r="F87" s="122">
        <v>125</v>
      </c>
      <c r="G87" s="122">
        <v>55</v>
      </c>
      <c r="H87" s="122">
        <v>53</v>
      </c>
      <c r="I87" s="122">
        <v>7</v>
      </c>
      <c r="J87" s="122">
        <v>8</v>
      </c>
      <c r="K87" s="122">
        <v>150</v>
      </c>
      <c r="L87" s="122">
        <v>19</v>
      </c>
      <c r="M87" s="122">
        <v>65</v>
      </c>
      <c r="N87" s="122">
        <v>24.76</v>
      </c>
      <c r="O87" s="122">
        <v>6.24</v>
      </c>
      <c r="P87" s="122">
        <v>7.87</v>
      </c>
      <c r="Q87" s="181">
        <v>-4.49</v>
      </c>
      <c r="R87" s="181">
        <v>-20.21</v>
      </c>
      <c r="S87" s="181">
        <v>-21.77</v>
      </c>
      <c r="T87" s="181">
        <v>18.5</v>
      </c>
    </row>
    <row r="88" spans="1:20" ht="15" x14ac:dyDescent="0.25">
      <c r="A88" s="312">
        <v>43221</v>
      </c>
      <c r="B88" s="122">
        <v>140</v>
      </c>
      <c r="C88" s="122">
        <v>178</v>
      </c>
      <c r="D88" s="122">
        <v>165</v>
      </c>
      <c r="E88" s="122">
        <v>1050</v>
      </c>
      <c r="F88" s="122">
        <v>220</v>
      </c>
      <c r="G88" s="122">
        <v>152</v>
      </c>
      <c r="H88" s="122">
        <v>116</v>
      </c>
      <c r="I88" s="122">
        <v>21</v>
      </c>
      <c r="J88" s="122">
        <v>31</v>
      </c>
      <c r="K88" s="122">
        <v>320</v>
      </c>
      <c r="L88" s="122">
        <v>60</v>
      </c>
      <c r="M88" s="122">
        <v>94</v>
      </c>
      <c r="N88" s="122">
        <v>26.831</v>
      </c>
      <c r="O88" s="122">
        <v>-6.4189999999999996</v>
      </c>
      <c r="P88" s="122">
        <v>5.97</v>
      </c>
      <c r="Q88" s="181">
        <v>3.77</v>
      </c>
      <c r="R88" s="181">
        <v>-12.6</v>
      </c>
      <c r="S88" s="181">
        <v>-21.37</v>
      </c>
      <c r="T88" s="181">
        <v>15.45</v>
      </c>
    </row>
    <row r="89" spans="1:20" ht="15" x14ac:dyDescent="0.25">
      <c r="A89" s="312">
        <v>43252</v>
      </c>
      <c r="B89" s="122">
        <v>155</v>
      </c>
      <c r="C89" s="122">
        <v>178</v>
      </c>
      <c r="D89" s="122">
        <v>315</v>
      </c>
      <c r="E89" s="122">
        <v>1400</v>
      </c>
      <c r="F89" s="122">
        <v>350</v>
      </c>
      <c r="G89" s="122">
        <v>168</v>
      </c>
      <c r="H89" s="122">
        <v>66</v>
      </c>
      <c r="I89" s="122">
        <v>30</v>
      </c>
      <c r="J89" s="122">
        <v>25</v>
      </c>
      <c r="K89" s="122">
        <v>280</v>
      </c>
      <c r="L89" s="122">
        <v>62</v>
      </c>
      <c r="M89" s="122">
        <v>67</v>
      </c>
      <c r="N89" s="122">
        <v>25.632999999999999</v>
      </c>
      <c r="O89" s="122">
        <v>-21.591000000000001</v>
      </c>
      <c r="P89" s="122">
        <v>5.77</v>
      </c>
      <c r="Q89" s="181">
        <v>-3</v>
      </c>
      <c r="R89" s="181">
        <v>-17.72</v>
      </c>
      <c r="S89" s="181">
        <v>-49.89</v>
      </c>
      <c r="T89" s="181">
        <v>14.81</v>
      </c>
    </row>
    <row r="90" spans="1:20" ht="15" x14ac:dyDescent="0.25">
      <c r="A90" s="312">
        <v>43282</v>
      </c>
      <c r="B90" s="122">
        <v>57</v>
      </c>
      <c r="C90" s="122">
        <v>61</v>
      </c>
      <c r="D90" s="122">
        <v>185</v>
      </c>
      <c r="E90" s="122">
        <v>400</v>
      </c>
      <c r="F90" s="122">
        <v>195</v>
      </c>
      <c r="G90" s="122">
        <v>60</v>
      </c>
      <c r="H90" s="122">
        <v>25</v>
      </c>
      <c r="I90" s="122">
        <v>12</v>
      </c>
      <c r="J90" s="122">
        <v>11</v>
      </c>
      <c r="K90" s="122">
        <v>40</v>
      </c>
      <c r="L90" s="122">
        <v>24</v>
      </c>
      <c r="M90" s="122">
        <v>19</v>
      </c>
      <c r="N90" s="122">
        <v>35.387999999999998</v>
      </c>
      <c r="O90" s="122">
        <v>26.584</v>
      </c>
      <c r="P90" s="122">
        <v>15.22</v>
      </c>
      <c r="Q90" s="181">
        <v>-8.56</v>
      </c>
      <c r="R90" s="181">
        <v>-16.07</v>
      </c>
      <c r="S90" s="181">
        <v>-18.48</v>
      </c>
      <c r="T90" s="181">
        <v>26.16</v>
      </c>
    </row>
    <row r="91" spans="1:20" ht="15" x14ac:dyDescent="0.25">
      <c r="A91" s="312">
        <v>43313</v>
      </c>
      <c r="B91" s="122">
        <v>35</v>
      </c>
      <c r="C91" s="122">
        <v>39</v>
      </c>
      <c r="D91" s="122">
        <v>72</v>
      </c>
      <c r="E91" s="122">
        <v>290</v>
      </c>
      <c r="F91" s="122">
        <v>87</v>
      </c>
      <c r="G91" s="122">
        <v>37</v>
      </c>
      <c r="H91" s="122">
        <v>29</v>
      </c>
      <c r="I91" s="122">
        <v>7</v>
      </c>
      <c r="J91" s="122">
        <v>10</v>
      </c>
      <c r="K91" s="122">
        <v>16</v>
      </c>
      <c r="L91" s="122">
        <v>18</v>
      </c>
      <c r="M91" s="122">
        <v>23</v>
      </c>
      <c r="N91" s="122">
        <v>52.561</v>
      </c>
      <c r="O91" s="122">
        <v>60.262</v>
      </c>
      <c r="P91" s="122">
        <v>13.96</v>
      </c>
      <c r="Q91" s="181">
        <v>1.36</v>
      </c>
      <c r="R91" s="181">
        <v>-12.3</v>
      </c>
      <c r="S91" s="181">
        <v>-17.98</v>
      </c>
      <c r="T91" s="181">
        <v>25.35</v>
      </c>
    </row>
    <row r="92" spans="1:20" ht="15" x14ac:dyDescent="0.25">
      <c r="A92" s="312">
        <v>43344</v>
      </c>
      <c r="B92" s="122">
        <v>28</v>
      </c>
      <c r="C92" s="122">
        <v>32</v>
      </c>
      <c r="D92" s="122">
        <v>45</v>
      </c>
      <c r="E92" s="122">
        <v>250</v>
      </c>
      <c r="F92" s="122">
        <v>56</v>
      </c>
      <c r="G92" s="122">
        <v>30</v>
      </c>
      <c r="H92" s="122">
        <v>28</v>
      </c>
      <c r="I92" s="122">
        <v>6</v>
      </c>
      <c r="J92" s="122">
        <v>9</v>
      </c>
      <c r="K92" s="122">
        <v>10</v>
      </c>
      <c r="L92" s="122">
        <v>16</v>
      </c>
      <c r="M92" s="122">
        <v>41</v>
      </c>
      <c r="N92" s="122">
        <v>45.813000000000002</v>
      </c>
      <c r="O92" s="122">
        <v>55.942999999999998</v>
      </c>
      <c r="P92" s="122">
        <v>8.7100000000000009</v>
      </c>
      <c r="Q92" s="181">
        <v>-0.2</v>
      </c>
      <c r="R92" s="181">
        <v>-11.22</v>
      </c>
      <c r="S92" s="181">
        <v>-27.15</v>
      </c>
      <c r="T92" s="181">
        <v>20.09</v>
      </c>
    </row>
    <row r="93" spans="1:20" ht="15" x14ac:dyDescent="0.25">
      <c r="A93" s="312">
        <v>43374</v>
      </c>
      <c r="B93" s="122">
        <v>31.52</v>
      </c>
      <c r="C93" s="122">
        <v>37</v>
      </c>
      <c r="D93" s="122">
        <v>48.02</v>
      </c>
      <c r="E93" s="122">
        <v>379.89</v>
      </c>
      <c r="F93" s="122">
        <v>59.69</v>
      </c>
      <c r="G93" s="122">
        <v>33.64</v>
      </c>
      <c r="H93" s="122">
        <v>35.9</v>
      </c>
      <c r="I93" s="122">
        <v>5.83</v>
      </c>
      <c r="J93" s="122">
        <v>10.86</v>
      </c>
      <c r="K93" s="122">
        <v>22.18</v>
      </c>
      <c r="L93" s="122">
        <v>18.62</v>
      </c>
      <c r="M93" s="122">
        <v>57.44</v>
      </c>
      <c r="N93" s="122">
        <v>35.26</v>
      </c>
      <c r="O93" s="122">
        <v>29.306999999999999</v>
      </c>
      <c r="P93" s="122">
        <v>6.35</v>
      </c>
      <c r="Q93" s="181">
        <v>3.67</v>
      </c>
      <c r="R93" s="181">
        <v>-4.04</v>
      </c>
      <c r="S93" s="181">
        <v>-11.12</v>
      </c>
      <c r="T93" s="181">
        <v>27.78</v>
      </c>
    </row>
    <row r="94" spans="1:20" ht="15" x14ac:dyDescent="0.25">
      <c r="A94" s="312">
        <v>43405</v>
      </c>
      <c r="B94" s="122">
        <v>28.38</v>
      </c>
      <c r="C94" s="122">
        <v>34.07</v>
      </c>
      <c r="D94" s="122">
        <v>41.83</v>
      </c>
      <c r="E94" s="122">
        <v>411.82</v>
      </c>
      <c r="F94" s="122">
        <v>51.41</v>
      </c>
      <c r="G94" s="122">
        <v>30.39</v>
      </c>
      <c r="H94" s="122">
        <v>29.58</v>
      </c>
      <c r="I94" s="122">
        <v>4.79</v>
      </c>
      <c r="J94" s="122">
        <v>7.75</v>
      </c>
      <c r="K94" s="122">
        <v>26.67</v>
      </c>
      <c r="L94" s="122">
        <v>15.07</v>
      </c>
      <c r="M94" s="122">
        <v>46.59</v>
      </c>
      <c r="N94" s="122">
        <v>27.667999999999999</v>
      </c>
      <c r="O94" s="122">
        <v>33.448999999999998</v>
      </c>
      <c r="P94" s="122">
        <v>3.54</v>
      </c>
      <c r="Q94" s="181">
        <v>7.18</v>
      </c>
      <c r="R94" s="181">
        <v>-11.15</v>
      </c>
      <c r="S94" s="181">
        <v>0.28000000000000003</v>
      </c>
      <c r="T94" s="181">
        <v>18.5</v>
      </c>
    </row>
    <row r="95" spans="1:20" ht="15" x14ac:dyDescent="0.25">
      <c r="A95" s="312">
        <v>43435</v>
      </c>
      <c r="B95" s="122">
        <v>25.64</v>
      </c>
      <c r="C95" s="122">
        <v>32.43</v>
      </c>
      <c r="D95" s="122">
        <v>31.99</v>
      </c>
      <c r="E95" s="122">
        <v>362.53</v>
      </c>
      <c r="F95" s="122">
        <v>34.85</v>
      </c>
      <c r="G95" s="122">
        <v>27.74</v>
      </c>
      <c r="H95" s="122">
        <v>25.07</v>
      </c>
      <c r="I95" s="122">
        <v>4.68</v>
      </c>
      <c r="J95" s="122">
        <v>6.34</v>
      </c>
      <c r="K95" s="122">
        <v>25.27</v>
      </c>
      <c r="L95" s="122">
        <v>15.25</v>
      </c>
      <c r="M95" s="122">
        <v>43.02</v>
      </c>
      <c r="N95" s="122">
        <v>28.876999999999999</v>
      </c>
      <c r="O95" s="122">
        <v>16.062000000000001</v>
      </c>
      <c r="P95" s="122">
        <v>5.81</v>
      </c>
      <c r="Q95" s="181">
        <v>6.94</v>
      </c>
      <c r="R95" s="181">
        <v>-9.7100000000000009</v>
      </c>
      <c r="S95" s="181">
        <v>12.87</v>
      </c>
      <c r="T95" s="181">
        <v>18.8</v>
      </c>
    </row>
    <row r="96" spans="1:20" ht="15" x14ac:dyDescent="0.25">
      <c r="A96" s="312">
        <v>43466</v>
      </c>
      <c r="B96" s="122">
        <v>24.31</v>
      </c>
      <c r="C96" s="122">
        <v>31.25</v>
      </c>
      <c r="D96" s="122">
        <v>30.31</v>
      </c>
      <c r="E96" s="122">
        <v>361.18</v>
      </c>
      <c r="F96" s="122">
        <v>40.340000000000003</v>
      </c>
      <c r="G96" s="122">
        <v>26.51</v>
      </c>
      <c r="H96" s="122">
        <v>21.92</v>
      </c>
      <c r="I96" s="122">
        <v>4.3499999999999996</v>
      </c>
      <c r="J96" s="122">
        <v>5.39</v>
      </c>
      <c r="K96" s="122">
        <v>25.07</v>
      </c>
      <c r="L96" s="122">
        <v>13.58</v>
      </c>
      <c r="M96" s="122">
        <v>36.299999999999997</v>
      </c>
      <c r="N96" s="122">
        <v>33.642000000000003</v>
      </c>
      <c r="O96" s="122">
        <v>24.248000000000001</v>
      </c>
      <c r="P96" s="122">
        <v>5.67</v>
      </c>
      <c r="Q96" s="181">
        <v>-3.28</v>
      </c>
      <c r="R96" s="181">
        <v>-19.05</v>
      </c>
      <c r="S96" s="181">
        <v>-13.14</v>
      </c>
      <c r="T96" s="181">
        <v>16.989999999999998</v>
      </c>
    </row>
    <row r="97" spans="1:20" ht="15" x14ac:dyDescent="0.25">
      <c r="A97" s="312">
        <v>43497</v>
      </c>
      <c r="B97" s="122">
        <v>22.39</v>
      </c>
      <c r="C97" s="122">
        <v>28.83</v>
      </c>
      <c r="D97" s="122">
        <v>27.66</v>
      </c>
      <c r="E97" s="122">
        <v>392.99</v>
      </c>
      <c r="F97" s="122">
        <v>44.54</v>
      </c>
      <c r="G97" s="122">
        <v>24.89</v>
      </c>
      <c r="H97" s="122">
        <v>30.25</v>
      </c>
      <c r="I97" s="122">
        <v>3.8</v>
      </c>
      <c r="J97" s="122">
        <v>4.74</v>
      </c>
      <c r="K97" s="122">
        <v>27.87</v>
      </c>
      <c r="L97" s="122">
        <v>12.38</v>
      </c>
      <c r="M97" s="122">
        <v>32.25</v>
      </c>
      <c r="N97" s="122">
        <v>34.201000000000001</v>
      </c>
      <c r="O97" s="122">
        <v>35.344999999999999</v>
      </c>
      <c r="P97" s="122">
        <v>2.35</v>
      </c>
      <c r="Q97" s="181">
        <v>-0.92</v>
      </c>
      <c r="R97" s="181">
        <v>-15.86</v>
      </c>
      <c r="S97" s="181">
        <v>-33.880000000000003</v>
      </c>
      <c r="T97" s="181">
        <v>10.45</v>
      </c>
    </row>
    <row r="98" spans="1:20" ht="15" x14ac:dyDescent="0.25">
      <c r="A98" s="312">
        <v>43525</v>
      </c>
      <c r="B98" s="122">
        <v>36.020000000000003</v>
      </c>
      <c r="C98" s="122">
        <v>46.35</v>
      </c>
      <c r="D98" s="122">
        <v>52.6</v>
      </c>
      <c r="E98" s="122">
        <v>665.38</v>
      </c>
      <c r="F98" s="122">
        <v>102.32</v>
      </c>
      <c r="G98" s="122">
        <v>40.04</v>
      </c>
      <c r="H98" s="122">
        <v>92.34</v>
      </c>
      <c r="I98" s="122">
        <v>4.4400000000000004</v>
      </c>
      <c r="J98" s="122">
        <v>8.6</v>
      </c>
      <c r="K98" s="122">
        <v>76.75</v>
      </c>
      <c r="L98" s="122">
        <v>22.1</v>
      </c>
      <c r="M98" s="122">
        <v>52.65</v>
      </c>
      <c r="N98" s="122">
        <v>38.061</v>
      </c>
      <c r="O98" s="122">
        <v>2.7040000000000002</v>
      </c>
      <c r="P98" s="122">
        <v>5.05</v>
      </c>
      <c r="Q98" s="181">
        <v>-7.24</v>
      </c>
      <c r="R98" s="181">
        <v>-16.46</v>
      </c>
      <c r="S98" s="181">
        <v>-55.69</v>
      </c>
      <c r="T98" s="181">
        <v>6.69</v>
      </c>
    </row>
    <row r="99" spans="1:20" ht="15" x14ac:dyDescent="0.25">
      <c r="A99" s="312">
        <v>43556</v>
      </c>
      <c r="B99" s="122">
        <v>77.08</v>
      </c>
      <c r="C99" s="122">
        <v>100.63</v>
      </c>
      <c r="D99" s="122">
        <v>85.43</v>
      </c>
      <c r="E99" s="122">
        <v>1055.51</v>
      </c>
      <c r="F99" s="122">
        <v>133.5</v>
      </c>
      <c r="G99" s="122">
        <v>88.26</v>
      </c>
      <c r="H99" s="122">
        <v>170.42</v>
      </c>
      <c r="I99" s="122">
        <v>8.76</v>
      </c>
      <c r="J99" s="122">
        <v>23.32</v>
      </c>
      <c r="K99" s="122">
        <v>215.16</v>
      </c>
      <c r="L99" s="122">
        <v>52.61</v>
      </c>
      <c r="M99" s="122">
        <v>130.33000000000001</v>
      </c>
      <c r="N99" s="122">
        <v>24.76</v>
      </c>
      <c r="O99" s="122">
        <v>6.24</v>
      </c>
      <c r="P99" s="122">
        <v>7.87</v>
      </c>
      <c r="Q99" s="181">
        <v>-4.49</v>
      </c>
      <c r="R99" s="181">
        <v>-20.21</v>
      </c>
      <c r="S99" s="181">
        <v>-21.77</v>
      </c>
      <c r="T99" s="181">
        <v>18.5</v>
      </c>
    </row>
    <row r="100" spans="1:20" ht="15" x14ac:dyDescent="0.25">
      <c r="A100" s="312">
        <v>43586</v>
      </c>
      <c r="B100" s="122">
        <v>221.07</v>
      </c>
      <c r="C100" s="122">
        <v>281.23</v>
      </c>
      <c r="D100" s="122">
        <v>163.75</v>
      </c>
      <c r="E100" s="122">
        <v>2342.9899999999998</v>
      </c>
      <c r="F100" s="122">
        <v>245.16</v>
      </c>
      <c r="G100" s="122">
        <v>247.09</v>
      </c>
      <c r="H100" s="122">
        <v>277.11</v>
      </c>
      <c r="I100" s="122">
        <v>28.28</v>
      </c>
      <c r="J100" s="122">
        <v>71.430000000000007</v>
      </c>
      <c r="K100" s="122">
        <v>531.97</v>
      </c>
      <c r="L100" s="122">
        <v>146.12</v>
      </c>
      <c r="M100" s="122">
        <v>266.7</v>
      </c>
      <c r="N100" s="122">
        <v>26.831</v>
      </c>
      <c r="O100" s="122">
        <v>-6.4189999999999996</v>
      </c>
      <c r="P100" s="122">
        <v>5.97</v>
      </c>
      <c r="Q100" s="181">
        <v>3.77</v>
      </c>
      <c r="R100" s="181">
        <v>-12.6</v>
      </c>
      <c r="S100" s="181">
        <v>-21.37</v>
      </c>
      <c r="T100" s="181">
        <v>15.45</v>
      </c>
    </row>
    <row r="101" spans="1:20" ht="15" x14ac:dyDescent="0.25">
      <c r="A101" s="312">
        <v>43617</v>
      </c>
      <c r="B101" s="122">
        <v>261.05</v>
      </c>
      <c r="C101" s="122">
        <v>314.85000000000002</v>
      </c>
      <c r="D101" s="122">
        <v>299.23</v>
      </c>
      <c r="E101" s="122">
        <v>2666.05</v>
      </c>
      <c r="F101" s="122">
        <v>389.71</v>
      </c>
      <c r="G101" s="122">
        <v>281.04000000000002</v>
      </c>
      <c r="H101" s="122">
        <v>223.57</v>
      </c>
      <c r="I101" s="122">
        <v>41.72</v>
      </c>
      <c r="J101" s="122">
        <v>70.349999999999994</v>
      </c>
      <c r="K101" s="122">
        <v>420.22</v>
      </c>
      <c r="L101" s="122">
        <v>151.61000000000001</v>
      </c>
      <c r="M101" s="122">
        <v>180.42</v>
      </c>
      <c r="N101" s="122">
        <v>25.632999999999999</v>
      </c>
      <c r="O101" s="122">
        <v>-21.591000000000001</v>
      </c>
      <c r="P101" s="122">
        <v>5.77</v>
      </c>
      <c r="Q101" s="181">
        <v>-3</v>
      </c>
      <c r="R101" s="181">
        <v>-17.72</v>
      </c>
      <c r="S101" s="181">
        <v>-49.89</v>
      </c>
      <c r="T101" s="181">
        <v>14.81</v>
      </c>
    </row>
    <row r="102" spans="1:20" ht="15" x14ac:dyDescent="0.25">
      <c r="A102" s="312">
        <v>43647</v>
      </c>
      <c r="B102" s="122">
        <v>116.85</v>
      </c>
      <c r="C102" s="122">
        <v>137.63</v>
      </c>
      <c r="D102" s="122">
        <v>177.52</v>
      </c>
      <c r="E102" s="122">
        <v>1090.8399999999999</v>
      </c>
      <c r="F102" s="122">
        <v>210.17</v>
      </c>
      <c r="G102" s="122">
        <v>123.17</v>
      </c>
      <c r="H102" s="122">
        <v>65.989999999999995</v>
      </c>
      <c r="I102" s="122">
        <v>20.14</v>
      </c>
      <c r="J102" s="122">
        <v>29.01</v>
      </c>
      <c r="K102" s="122">
        <v>100.03</v>
      </c>
      <c r="L102" s="122">
        <v>67.39</v>
      </c>
      <c r="M102" s="122">
        <v>65.19</v>
      </c>
      <c r="N102" s="122">
        <v>35.387999999999998</v>
      </c>
      <c r="O102" s="122">
        <v>26.584</v>
      </c>
      <c r="P102" s="122">
        <v>15.22</v>
      </c>
      <c r="Q102" s="181">
        <v>-8.56</v>
      </c>
      <c r="R102" s="181">
        <v>-16.07</v>
      </c>
      <c r="S102" s="181">
        <v>-18.48</v>
      </c>
      <c r="T102" s="181">
        <v>26.16</v>
      </c>
    </row>
    <row r="103" spans="1:20" ht="15" x14ac:dyDescent="0.25">
      <c r="A103" s="312">
        <v>43678</v>
      </c>
      <c r="B103" s="122">
        <v>63.46</v>
      </c>
      <c r="C103" s="122">
        <v>75.010000000000005</v>
      </c>
      <c r="D103" s="122">
        <v>76.510000000000005</v>
      </c>
      <c r="E103" s="122">
        <v>499.88</v>
      </c>
      <c r="F103" s="122">
        <v>88.63</v>
      </c>
      <c r="G103" s="122">
        <v>66.88</v>
      </c>
      <c r="H103" s="122">
        <v>45.09</v>
      </c>
      <c r="I103" s="122">
        <v>10.3</v>
      </c>
      <c r="J103" s="122">
        <v>19.8</v>
      </c>
      <c r="K103" s="122">
        <v>25.12</v>
      </c>
      <c r="L103" s="122">
        <v>38.630000000000003</v>
      </c>
      <c r="M103" s="122">
        <v>43.52</v>
      </c>
      <c r="N103" s="122">
        <v>52.561</v>
      </c>
      <c r="O103" s="122">
        <v>60.262</v>
      </c>
      <c r="P103" s="122">
        <v>13.96</v>
      </c>
      <c r="Q103" s="181">
        <v>1.36</v>
      </c>
      <c r="R103" s="181">
        <v>-12.3</v>
      </c>
      <c r="S103" s="181">
        <v>-17.98</v>
      </c>
      <c r="T103" s="181">
        <v>25.35</v>
      </c>
    </row>
    <row r="104" spans="1:20" ht="15" x14ac:dyDescent="0.25">
      <c r="A104" s="312">
        <v>43709</v>
      </c>
      <c r="B104" s="122">
        <v>38.04</v>
      </c>
      <c r="C104" s="122">
        <v>46.81</v>
      </c>
      <c r="D104" s="122">
        <v>45.87</v>
      </c>
      <c r="E104" s="122">
        <v>408.21</v>
      </c>
      <c r="F104" s="122">
        <v>55.11</v>
      </c>
      <c r="G104" s="122">
        <v>40.659999999999997</v>
      </c>
      <c r="H104" s="122">
        <v>43.19</v>
      </c>
      <c r="I104" s="122">
        <v>7.37</v>
      </c>
      <c r="J104" s="122">
        <v>17.47</v>
      </c>
      <c r="K104" s="122">
        <v>18.899999999999999</v>
      </c>
      <c r="L104" s="122">
        <v>32.4</v>
      </c>
      <c r="M104" s="122">
        <v>65.16</v>
      </c>
      <c r="N104" s="122">
        <v>45.813000000000002</v>
      </c>
      <c r="O104" s="122">
        <v>55.942999999999998</v>
      </c>
      <c r="P104" s="122">
        <v>8.7100000000000009</v>
      </c>
      <c r="Q104" s="181">
        <v>-0.2</v>
      </c>
      <c r="R104" s="181">
        <v>-11.22</v>
      </c>
      <c r="S104" s="181">
        <v>-27.15</v>
      </c>
      <c r="T104" s="181">
        <v>20.09</v>
      </c>
    </row>
    <row r="105" spans="1:20" ht="15" x14ac:dyDescent="0.25">
      <c r="A105" s="312">
        <v>43739</v>
      </c>
      <c r="B105" s="122">
        <v>38.25</v>
      </c>
      <c r="C105" s="122">
        <v>46.89</v>
      </c>
      <c r="D105" s="122">
        <v>48.63</v>
      </c>
      <c r="E105" s="122">
        <v>512.25</v>
      </c>
      <c r="F105" s="122">
        <v>59.05</v>
      </c>
      <c r="G105" s="122">
        <v>40.76</v>
      </c>
      <c r="H105" s="122">
        <v>46.89</v>
      </c>
      <c r="I105" s="122">
        <v>6.66</v>
      </c>
      <c r="J105" s="122">
        <v>15.64</v>
      </c>
      <c r="K105" s="122">
        <v>32.32</v>
      </c>
      <c r="L105" s="122">
        <v>28.11</v>
      </c>
      <c r="M105" s="122">
        <v>76.3</v>
      </c>
      <c r="N105" s="122">
        <v>35.26</v>
      </c>
      <c r="O105" s="122">
        <v>29.306999999999999</v>
      </c>
      <c r="P105" s="122">
        <v>6.35</v>
      </c>
      <c r="Q105" s="181">
        <v>3.67</v>
      </c>
      <c r="R105" s="181">
        <v>-4.04</v>
      </c>
      <c r="S105" s="181">
        <v>-11.12</v>
      </c>
      <c r="T105" s="181">
        <v>27.78</v>
      </c>
    </row>
    <row r="106" spans="1:20" ht="15" x14ac:dyDescent="0.25">
      <c r="A106" s="312">
        <v>43770</v>
      </c>
      <c r="B106" s="122">
        <v>31.12</v>
      </c>
      <c r="C106" s="122">
        <v>38.090000000000003</v>
      </c>
      <c r="D106" s="122">
        <v>42.1</v>
      </c>
      <c r="E106" s="122">
        <v>472.92</v>
      </c>
      <c r="F106" s="122">
        <v>51.13</v>
      </c>
      <c r="G106" s="122">
        <v>33.299999999999997</v>
      </c>
      <c r="H106" s="122">
        <v>33.51</v>
      </c>
      <c r="I106" s="122">
        <v>5.1100000000000003</v>
      </c>
      <c r="J106" s="122">
        <v>8.7799999999999994</v>
      </c>
      <c r="K106" s="122">
        <v>31.63</v>
      </c>
      <c r="L106" s="122">
        <v>18.13</v>
      </c>
      <c r="M106" s="122">
        <v>53.16</v>
      </c>
      <c r="N106" s="122">
        <v>27.667999999999999</v>
      </c>
      <c r="O106" s="122">
        <v>33.448999999999998</v>
      </c>
      <c r="P106" s="122">
        <v>3.54</v>
      </c>
      <c r="Q106" s="181">
        <v>7.18</v>
      </c>
      <c r="R106" s="181">
        <v>-11.15</v>
      </c>
      <c r="S106" s="181">
        <v>0.28000000000000003</v>
      </c>
      <c r="T106" s="181">
        <v>18.5</v>
      </c>
    </row>
    <row r="107" spans="1:20" ht="15" x14ac:dyDescent="0.25">
      <c r="A107" s="312">
        <v>43800</v>
      </c>
      <c r="B107" s="122">
        <v>25.64</v>
      </c>
      <c r="C107" s="122">
        <v>32.43</v>
      </c>
      <c r="D107" s="122">
        <v>31.99</v>
      </c>
      <c r="E107" s="122">
        <v>362.53</v>
      </c>
      <c r="F107" s="122">
        <v>34.85</v>
      </c>
      <c r="G107" s="122">
        <v>27.74</v>
      </c>
      <c r="H107" s="122">
        <v>25.07</v>
      </c>
      <c r="I107" s="122">
        <v>4.68</v>
      </c>
      <c r="J107" s="122">
        <v>6.34</v>
      </c>
      <c r="K107" s="122">
        <v>25.27</v>
      </c>
      <c r="L107" s="122">
        <v>15.25</v>
      </c>
      <c r="M107" s="122">
        <v>43.02</v>
      </c>
      <c r="N107" s="122">
        <v>28.876999999999999</v>
      </c>
      <c r="O107" s="122">
        <v>16.062000000000001</v>
      </c>
      <c r="P107" s="122">
        <v>5.81</v>
      </c>
      <c r="Q107" s="181">
        <v>6.94</v>
      </c>
      <c r="R107" s="181">
        <v>-9.7100000000000009</v>
      </c>
      <c r="S107" s="181">
        <v>12.87</v>
      </c>
      <c r="T107" s="181">
        <v>18.8</v>
      </c>
    </row>
    <row r="108" spans="1:20" ht="15" x14ac:dyDescent="0.25">
      <c r="A108" s="312">
        <v>43831</v>
      </c>
      <c r="B108" s="122">
        <v>24.31</v>
      </c>
      <c r="C108" s="122">
        <v>31.25</v>
      </c>
      <c r="D108" s="122">
        <v>30.31</v>
      </c>
      <c r="E108" s="122">
        <v>361.18</v>
      </c>
      <c r="F108" s="122">
        <v>40.340000000000003</v>
      </c>
      <c r="G108" s="122">
        <v>26.51</v>
      </c>
      <c r="H108" s="122">
        <v>21.92</v>
      </c>
      <c r="I108" s="122">
        <v>4.3499999999999996</v>
      </c>
      <c r="J108" s="122">
        <v>5.39</v>
      </c>
      <c r="K108" s="122">
        <v>25.07</v>
      </c>
      <c r="L108" s="122">
        <v>13.58</v>
      </c>
      <c r="M108" s="122">
        <v>36.299999999999997</v>
      </c>
      <c r="N108" s="122">
        <v>33.642000000000003</v>
      </c>
      <c r="O108" s="122">
        <v>24.248000000000001</v>
      </c>
      <c r="P108" s="122">
        <v>5.67</v>
      </c>
      <c r="Q108" s="181">
        <v>-13.141999999999999</v>
      </c>
      <c r="R108" s="181">
        <v>63.563000000000002</v>
      </c>
      <c r="S108" s="181">
        <v>16.988</v>
      </c>
      <c r="T108" s="181">
        <v>-19.048999999999999</v>
      </c>
    </row>
    <row r="109" spans="1:20" ht="15" x14ac:dyDescent="0.25">
      <c r="A109" s="88">
        <v>43862</v>
      </c>
      <c r="B109" s="122">
        <v>22.39</v>
      </c>
      <c r="C109" s="122">
        <v>28.83</v>
      </c>
      <c r="D109" s="122">
        <v>27.66</v>
      </c>
      <c r="E109" s="122">
        <v>392.99</v>
      </c>
      <c r="F109" s="122">
        <v>44.54</v>
      </c>
      <c r="G109" s="122">
        <v>24.89</v>
      </c>
      <c r="H109" s="122">
        <v>30.25</v>
      </c>
      <c r="I109" s="122">
        <v>3.8</v>
      </c>
      <c r="J109" s="122">
        <v>4.74</v>
      </c>
      <c r="K109" s="122">
        <v>27.87</v>
      </c>
      <c r="L109" s="122">
        <v>12.38</v>
      </c>
      <c r="M109" s="122">
        <v>32.25</v>
      </c>
      <c r="N109" s="122">
        <v>34.201000000000001</v>
      </c>
      <c r="O109" s="122">
        <v>35.344999999999999</v>
      </c>
      <c r="P109" s="122">
        <v>2.35</v>
      </c>
      <c r="Q109" s="181">
        <v>-33.884</v>
      </c>
      <c r="R109" s="181">
        <v>71.900000000000006</v>
      </c>
      <c r="S109" s="181">
        <v>10.452</v>
      </c>
      <c r="T109" s="181">
        <v>-15.864000000000001</v>
      </c>
    </row>
    <row r="110" spans="1:20" ht="15" x14ac:dyDescent="0.25">
      <c r="A110" s="88">
        <v>43891</v>
      </c>
      <c r="B110" s="122">
        <v>36.020000000000003</v>
      </c>
      <c r="C110" s="122">
        <v>46.35</v>
      </c>
      <c r="D110" s="122">
        <v>52.6</v>
      </c>
      <c r="E110" s="122">
        <v>665.38</v>
      </c>
      <c r="F110" s="122">
        <v>102.32</v>
      </c>
      <c r="G110" s="122">
        <v>40.04</v>
      </c>
      <c r="H110" s="122">
        <v>92.34</v>
      </c>
      <c r="I110" s="122">
        <v>4.4400000000000004</v>
      </c>
      <c r="J110" s="122">
        <v>8.6</v>
      </c>
      <c r="K110" s="122">
        <v>76.75</v>
      </c>
      <c r="L110" s="122">
        <v>22.1</v>
      </c>
      <c r="M110" s="122">
        <v>52.65</v>
      </c>
      <c r="N110" s="122">
        <v>38.061</v>
      </c>
      <c r="O110" s="122">
        <v>2.7040000000000002</v>
      </c>
      <c r="P110" s="122">
        <v>5.05</v>
      </c>
      <c r="Q110" s="181">
        <v>-55.686999999999998</v>
      </c>
      <c r="R110" s="181">
        <v>45.817</v>
      </c>
      <c r="S110" s="181">
        <v>6.6859999999999999</v>
      </c>
      <c r="T110" s="181">
        <v>-16.462</v>
      </c>
    </row>
    <row r="111" spans="1:20" ht="15" x14ac:dyDescent="0.25">
      <c r="A111" s="88">
        <v>43922</v>
      </c>
      <c r="B111" s="122">
        <v>77.08</v>
      </c>
      <c r="C111" s="122">
        <v>100.63</v>
      </c>
      <c r="D111" s="122">
        <v>85.43</v>
      </c>
      <c r="E111" s="122">
        <v>1055.51</v>
      </c>
      <c r="F111" s="122">
        <v>133.5</v>
      </c>
      <c r="G111" s="122">
        <v>88.26</v>
      </c>
      <c r="H111" s="122">
        <v>170.42</v>
      </c>
      <c r="I111" s="122">
        <v>8.76</v>
      </c>
      <c r="J111" s="122">
        <v>23.32</v>
      </c>
      <c r="K111" s="122">
        <v>215.16</v>
      </c>
      <c r="L111" s="122">
        <v>52.61</v>
      </c>
      <c r="M111" s="122">
        <v>130.33000000000001</v>
      </c>
      <c r="N111" s="122">
        <v>24.76</v>
      </c>
      <c r="O111" s="122">
        <v>6.24</v>
      </c>
      <c r="P111" s="122">
        <v>7.87</v>
      </c>
      <c r="Q111" s="181">
        <v>-21.774000000000001</v>
      </c>
      <c r="R111" s="181">
        <v>38.869</v>
      </c>
      <c r="S111" s="181">
        <v>18.495000000000001</v>
      </c>
      <c r="T111" s="181">
        <v>-20.207999999999998</v>
      </c>
    </row>
    <row r="112" spans="1:20" ht="15" x14ac:dyDescent="0.25">
      <c r="A112" s="87">
        <v>43952</v>
      </c>
      <c r="B112" s="123">
        <v>221.07</v>
      </c>
      <c r="C112" s="123">
        <v>281.23</v>
      </c>
      <c r="D112" s="123">
        <v>163.75</v>
      </c>
      <c r="E112" s="123">
        <v>2342.9899999999998</v>
      </c>
      <c r="F112" s="123">
        <v>245.16</v>
      </c>
      <c r="G112" s="123">
        <v>247.09</v>
      </c>
      <c r="H112" s="123">
        <v>277.11</v>
      </c>
      <c r="I112" s="123">
        <v>28.28</v>
      </c>
      <c r="J112" s="123">
        <v>71.430000000000007</v>
      </c>
      <c r="K112" s="123">
        <v>531.97</v>
      </c>
      <c r="L112" s="123">
        <v>146.12</v>
      </c>
      <c r="M112" s="123">
        <v>266.7</v>
      </c>
      <c r="N112" s="123">
        <v>26.831</v>
      </c>
      <c r="O112" s="123">
        <v>-6.4189999999999996</v>
      </c>
      <c r="P112" s="123">
        <v>5.97</v>
      </c>
      <c r="Q112" s="182">
        <v>-21.372</v>
      </c>
      <c r="R112" s="182">
        <v>26.382999999999999</v>
      </c>
      <c r="S112" s="182">
        <v>15.449</v>
      </c>
      <c r="T112" s="182">
        <v>-12.6</v>
      </c>
    </row>
    <row r="113" spans="1:20" ht="15" x14ac:dyDescent="0.25">
      <c r="A113" s="88">
        <v>43983</v>
      </c>
      <c r="B113" s="122">
        <v>261.05</v>
      </c>
      <c r="C113" s="122">
        <v>314.85000000000002</v>
      </c>
      <c r="D113" s="122">
        <v>299.23</v>
      </c>
      <c r="E113" s="122">
        <v>2666.05</v>
      </c>
      <c r="F113" s="122">
        <v>389.71</v>
      </c>
      <c r="G113" s="122">
        <v>281.04000000000002</v>
      </c>
      <c r="H113" s="122">
        <v>223.57</v>
      </c>
      <c r="I113" s="122">
        <v>41.72</v>
      </c>
      <c r="J113" s="122">
        <v>70.349999999999994</v>
      </c>
      <c r="K113" s="122">
        <v>420.22</v>
      </c>
      <c r="L113" s="122">
        <v>151.61000000000001</v>
      </c>
      <c r="M113" s="122">
        <v>180.42</v>
      </c>
      <c r="N113" s="122">
        <v>25.632999999999999</v>
      </c>
      <c r="O113" s="122">
        <v>-21.591000000000001</v>
      </c>
      <c r="P113" s="122">
        <v>5.77</v>
      </c>
      <c r="Q113" s="181">
        <v>-49.893000000000001</v>
      </c>
      <c r="R113" s="181">
        <v>9.8160000000000007</v>
      </c>
      <c r="S113" s="181">
        <v>14.807</v>
      </c>
      <c r="T113" s="181">
        <v>-17.724</v>
      </c>
    </row>
    <row r="114" spans="1:20" ht="15" x14ac:dyDescent="0.25">
      <c r="A114" s="88">
        <v>44013</v>
      </c>
      <c r="B114" s="122">
        <v>116.85</v>
      </c>
      <c r="C114" s="122">
        <v>137.63</v>
      </c>
      <c r="D114" s="122">
        <v>177.52</v>
      </c>
      <c r="E114" s="122">
        <v>1090.8399999999999</v>
      </c>
      <c r="F114" s="122">
        <v>210.17</v>
      </c>
      <c r="G114" s="122">
        <v>123.17</v>
      </c>
      <c r="H114" s="122">
        <v>65.989999999999995</v>
      </c>
      <c r="I114" s="122">
        <v>20.14</v>
      </c>
      <c r="J114" s="122">
        <v>29.01</v>
      </c>
      <c r="K114" s="122">
        <v>100.03</v>
      </c>
      <c r="L114" s="122">
        <v>67.39</v>
      </c>
      <c r="M114" s="122">
        <v>65.19</v>
      </c>
      <c r="N114" s="122">
        <v>35.387999999999998</v>
      </c>
      <c r="O114" s="122">
        <v>26.584</v>
      </c>
      <c r="P114" s="122">
        <v>15.22</v>
      </c>
      <c r="Q114" s="181">
        <v>-18.478000000000002</v>
      </c>
      <c r="R114" s="181">
        <v>77.188999999999993</v>
      </c>
      <c r="S114" s="181">
        <v>26.161000000000001</v>
      </c>
      <c r="T114" s="181">
        <v>-16.07</v>
      </c>
    </row>
    <row r="115" spans="1:20" ht="15" x14ac:dyDescent="0.25">
      <c r="A115" s="87">
        <v>44044</v>
      </c>
      <c r="B115" s="123">
        <v>63.46</v>
      </c>
      <c r="C115" s="123">
        <v>75.010000000000005</v>
      </c>
      <c r="D115" s="123">
        <v>76.510000000000005</v>
      </c>
      <c r="E115" s="123">
        <v>499.88</v>
      </c>
      <c r="F115" s="123">
        <v>88.63</v>
      </c>
      <c r="G115" s="123">
        <v>66.88</v>
      </c>
      <c r="H115" s="123">
        <v>45.09</v>
      </c>
      <c r="I115" s="123">
        <v>10.3</v>
      </c>
      <c r="J115" s="123">
        <v>19.8</v>
      </c>
      <c r="K115" s="123">
        <v>25.12</v>
      </c>
      <c r="L115" s="123">
        <v>38.630000000000003</v>
      </c>
      <c r="M115" s="123">
        <v>43.52</v>
      </c>
      <c r="N115" s="123">
        <v>52.561</v>
      </c>
      <c r="O115" s="123">
        <v>60.262</v>
      </c>
      <c r="P115" s="123">
        <v>13.96</v>
      </c>
      <c r="Q115" s="182">
        <v>-17.975999999999999</v>
      </c>
      <c r="R115" s="182">
        <v>126.782</v>
      </c>
      <c r="S115" s="182">
        <v>25.350999999999999</v>
      </c>
      <c r="T115" s="182">
        <v>-12.295999999999999</v>
      </c>
    </row>
    <row r="116" spans="1:20" ht="15" x14ac:dyDescent="0.25">
      <c r="A116" s="88">
        <v>44075</v>
      </c>
      <c r="B116" s="122">
        <v>38.04</v>
      </c>
      <c r="C116" s="122">
        <v>46.81</v>
      </c>
      <c r="D116" s="122">
        <v>45.87</v>
      </c>
      <c r="E116" s="122">
        <v>408.21</v>
      </c>
      <c r="F116" s="122">
        <v>55.11</v>
      </c>
      <c r="G116" s="122">
        <v>40.659999999999997</v>
      </c>
      <c r="H116" s="122">
        <v>43.19</v>
      </c>
      <c r="I116" s="122">
        <v>7.37</v>
      </c>
      <c r="J116" s="122">
        <v>17.47</v>
      </c>
      <c r="K116" s="122">
        <v>18.899999999999999</v>
      </c>
      <c r="L116" s="122">
        <v>32.4</v>
      </c>
      <c r="M116" s="122">
        <v>65.16</v>
      </c>
      <c r="N116" s="122">
        <v>45.813000000000002</v>
      </c>
      <c r="O116" s="122">
        <v>55.942999999999998</v>
      </c>
      <c r="P116" s="122">
        <v>8.7100000000000009</v>
      </c>
      <c r="Q116" s="181">
        <v>-27.149000000000001</v>
      </c>
      <c r="R116" s="181">
        <v>110.468</v>
      </c>
      <c r="S116" s="181">
        <v>20.093</v>
      </c>
      <c r="T116" s="181">
        <v>-11.224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43132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43160</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43191</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43221</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43252</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43282</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43313</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43344</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43374</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43405</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43435</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43466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43497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43525</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43556</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43586</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43617</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43647</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43678</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43709</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43739</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43770</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43800</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43831</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43862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43891</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43922</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43952</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43983</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44013</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44044</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44075</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44105</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44136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44166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44197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44228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44256</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44287</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44317</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44348</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44378</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44409</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44440</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44470</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44501</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44531</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44562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44593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44621</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44652</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44682</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44713</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44743</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44774</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44805</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44835</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44866</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44896</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44927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44958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44986</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45017</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45047</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45078</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45108</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45139</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45170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topLeftCell="A31"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-9.2000000000000003E-4</v>
      </c>
    </row>
    <row r="6" spans="3:5" ht="15" customHeight="1" x14ac:dyDescent="0.25">
      <c r="C6" t="str">
        <f>IF(GainsImpToNIB!B5="","",GainsImpToNIB!B5/1000)</f>
        <v/>
      </c>
      <c r="D6" t="str">
        <f>IF(GainsImpToNIB!C5="","",GainsImpToNIB!C5/1000)</f>
        <v/>
      </c>
      <c r="E6">
        <f>IF(GainsImpToNIB!D5="","",GainsImpToNIB!D5/1000)</f>
        <v>-7.2399999999999999E-3</v>
      </c>
    </row>
    <row r="7" spans="3:5" ht="15" customHeight="1" x14ac:dyDescent="0.25">
      <c r="C7" t="str">
        <f>IF(GainsImpToNIB!B6="","",GainsImpToNIB!B6/1000)</f>
        <v/>
      </c>
      <c r="D7" t="str">
        <f>IF(GainsImpToNIB!C6="","",GainsImpToNIB!C6/1000)</f>
        <v/>
      </c>
      <c r="E7">
        <f>IF(GainsImpToNIB!D6="","",GainsImpToNIB!D6/1000)</f>
        <v>-4.4900000000000001E-3</v>
      </c>
    </row>
    <row r="8" spans="3:5" ht="15" customHeight="1" x14ac:dyDescent="0.25">
      <c r="C8" t="str">
        <f>IF(GainsImpToNIB!B7="","",GainsImpToNIB!B7/1000)</f>
        <v/>
      </c>
      <c r="D8" t="str">
        <f>IF(GainsImpToNIB!C7="","",GainsImpToNIB!C7/1000)</f>
        <v/>
      </c>
      <c r="E8">
        <f>IF(GainsImpToNIB!D7="","",GainsImpToNIB!D7/1000)</f>
        <v>3.7699999999999999E-3</v>
      </c>
    </row>
    <row r="9" spans="3:5" ht="15" customHeight="1" x14ac:dyDescent="0.25">
      <c r="C9" t="str">
        <f>IF(GainsImpToNIB!B8="","",GainsImpToNIB!B8/1000)</f>
        <v/>
      </c>
      <c r="D9" t="str">
        <f>IF(GainsImpToNIB!C8="","",GainsImpToNIB!C8/1000)</f>
        <v/>
      </c>
      <c r="E9">
        <f>IF(GainsImpToNIB!D8="","",GainsImpToNIB!D8/1000)</f>
        <v>-3.0000000000000001E-3</v>
      </c>
    </row>
    <row r="10" spans="3:5" ht="15" customHeight="1" x14ac:dyDescent="0.25">
      <c r="C10" t="str">
        <f>IF(GainsImpToNIB!B9="","",GainsImpToNIB!B9/1000)</f>
        <v/>
      </c>
      <c r="D10" t="str">
        <f>IF(GainsImpToNIB!C9="","",GainsImpToNIB!C9/1000)</f>
        <v/>
      </c>
      <c r="E10">
        <f>IF(GainsImpToNIB!D9="","",GainsImpToNIB!D9/1000)</f>
        <v>-8.5599999999999999E-3</v>
      </c>
    </row>
    <row r="11" spans="3:5" ht="15" customHeight="1" x14ac:dyDescent="0.25">
      <c r="C11" t="str">
        <f>IF(GainsImpToNIB!B10="","",GainsImpToNIB!B10/1000)</f>
        <v/>
      </c>
      <c r="D11" t="str">
        <f>IF(GainsImpToNIB!C10="","",GainsImpToNIB!C10/1000)</f>
        <v/>
      </c>
      <c r="E11">
        <f>IF(GainsImpToNIB!D10="","",GainsImpToNIB!D10/1000)</f>
        <v>1.3600000000000001E-3</v>
      </c>
    </row>
    <row r="12" spans="3:5" ht="15" customHeight="1" x14ac:dyDescent="0.25">
      <c r="C12" t="str">
        <f>IF(GainsImpToNIB!B11="","",GainsImpToNIB!B11/1000)</f>
        <v/>
      </c>
      <c r="D12" t="str">
        <f>IF(GainsImpToNIB!C11="","",GainsImpToNIB!C11/1000)</f>
        <v/>
      </c>
      <c r="E12">
        <f>IF(GainsImpToNIB!D11="","",GainsImpToNIB!D11/1000)</f>
        <v>-2.0000000000000001E-4</v>
      </c>
    </row>
    <row r="13" spans="3:5" ht="15" customHeight="1" x14ac:dyDescent="0.25">
      <c r="C13" t="str">
        <f>IF(GainsImpToNIB!B12="","",GainsImpToNIB!B12/1000)</f>
        <v/>
      </c>
      <c r="D13" t="str">
        <f>IF(GainsImpToNIB!C12="","",GainsImpToNIB!C12/1000)</f>
        <v/>
      </c>
      <c r="E13">
        <f>IF(GainsImpToNIB!D12="","",GainsImpToNIB!D12/1000)</f>
        <v>3.6700000000000001E-3</v>
      </c>
    </row>
    <row r="14" spans="3:5" ht="15" customHeight="1" x14ac:dyDescent="0.25">
      <c r="C14" t="str">
        <f>IF(GainsImpToNIB!B13="","",GainsImpToNIB!B13/1000)</f>
        <v/>
      </c>
      <c r="D14" t="str">
        <f>IF(GainsImpToNIB!C13="","",GainsImpToNIB!C13/1000)</f>
        <v/>
      </c>
      <c r="E14">
        <f>IF(GainsImpToNIB!D13="","",GainsImpToNIB!D13/1000)</f>
        <v>7.1799999999999998E-3</v>
      </c>
    </row>
    <row r="15" spans="3:5" ht="15" customHeight="1" x14ac:dyDescent="0.25">
      <c r="C15" t="str">
        <f>IF(GainsImpToNIB!B14="","",GainsImpToNIB!B14/1000)</f>
        <v/>
      </c>
      <c r="D15" t="str">
        <f>IF(GainsImpToNIB!C14="","",GainsImpToNIB!C14/1000)</f>
        <v/>
      </c>
      <c r="E15">
        <f>IF(GainsImpToNIB!D14="","",GainsImpToNIB!D14/1000)</f>
        <v>6.94E-3</v>
      </c>
    </row>
    <row r="16" spans="3:5" ht="15" customHeight="1" x14ac:dyDescent="0.25">
      <c r="C16" t="str">
        <f>IF(GainsImpToNIB!B15="","",GainsImpToNIB!B15/1000)</f>
        <v/>
      </c>
      <c r="D16" t="str">
        <f>IF(GainsImpToNIB!C15="","",GainsImpToNIB!C15/1000)</f>
        <v/>
      </c>
      <c r="E16">
        <f>IF(GainsImpToNIB!D15="","",GainsImpToNIB!D15/1000)</f>
        <v>-3.2799999999999999E-3</v>
      </c>
    </row>
    <row r="17" spans="3:5" ht="15" customHeight="1" x14ac:dyDescent="0.25">
      <c r="C17" t="str">
        <f>IF(GainsImpToNIB!B16="","",GainsImpToNIB!B16/1000)</f>
        <v/>
      </c>
      <c r="D17" t="str">
        <f>IF(GainsImpToNIB!C16="","",GainsImpToNIB!C16/1000)</f>
        <v/>
      </c>
      <c r="E17">
        <f>IF(GainsImpToNIB!D16="","",GainsImpToNIB!D16/1000)</f>
        <v>-9.2000000000000003E-4</v>
      </c>
    </row>
    <row r="18" spans="3:5" ht="15" customHeight="1" x14ac:dyDescent="0.25">
      <c r="C18" t="str">
        <f>IF(GainsImpToNIB!B17="","",GainsImpToNIB!B17/1000)</f>
        <v/>
      </c>
      <c r="D18" t="str">
        <f>IF(GainsImpToNIB!C17="","",GainsImpToNIB!C17/1000)</f>
        <v/>
      </c>
      <c r="E18">
        <f>IF(GainsImpToNIB!D17="","",GainsImpToNIB!D17/1000)</f>
        <v>-7.2399999999999999E-3</v>
      </c>
    </row>
    <row r="19" spans="3:5" ht="15" customHeight="1" x14ac:dyDescent="0.25">
      <c r="C19" t="str">
        <f>IF(GainsImpToNIB!B18="","",GainsImpToNIB!B18/1000)</f>
        <v/>
      </c>
      <c r="D19" t="str">
        <f>IF(GainsImpToNIB!C18="","",GainsImpToNIB!C18/1000)</f>
        <v/>
      </c>
      <c r="E19">
        <f>IF(GainsImpToNIB!D18="","",GainsImpToNIB!D18/1000)</f>
        <v>-4.4900000000000001E-3</v>
      </c>
    </row>
    <row r="20" spans="3:5" ht="15" customHeight="1" x14ac:dyDescent="0.25">
      <c r="C20" t="str">
        <f>IF(GainsImpToNIB!B19="","",GainsImpToNIB!B19/1000)</f>
        <v/>
      </c>
      <c r="D20" t="str">
        <f>IF(GainsImpToNIB!C19="","",GainsImpToNIB!C19/1000)</f>
        <v/>
      </c>
      <c r="E20">
        <f>IF(GainsImpToNIB!D19="","",GainsImpToNIB!D19/1000)</f>
        <v>3.7699999999999999E-3</v>
      </c>
    </row>
    <row r="21" spans="3:5" ht="15" customHeight="1" x14ac:dyDescent="0.25">
      <c r="C21" t="str">
        <f>IF(GainsImpToNIB!B20="","",GainsImpToNIB!B20/1000)</f>
        <v/>
      </c>
      <c r="D21" t="str">
        <f>IF(GainsImpToNIB!C20="","",GainsImpToNIB!C20/1000)</f>
        <v/>
      </c>
      <c r="E21">
        <f>IF(GainsImpToNIB!D20="","",GainsImpToNIB!D20/1000)</f>
        <v>-3.0000000000000001E-3</v>
      </c>
    </row>
    <row r="22" spans="3:5" ht="15" customHeight="1" x14ac:dyDescent="0.25">
      <c r="C22" t="str">
        <f>IF(GainsImpToNIB!B21="","",GainsImpToNIB!B21/1000)</f>
        <v/>
      </c>
      <c r="D22" t="str">
        <f>IF(GainsImpToNIB!C21="","",GainsImpToNIB!C21/1000)</f>
        <v/>
      </c>
      <c r="E22">
        <f>IF(GainsImpToNIB!D21="","",GainsImpToNIB!D21/1000)</f>
        <v>-8.5599999999999999E-3</v>
      </c>
    </row>
    <row r="23" spans="3:5" ht="15" customHeight="1" x14ac:dyDescent="0.25">
      <c r="C23" t="str">
        <f>IF(GainsImpToNIB!B22="","",GainsImpToNIB!B22/1000)</f>
        <v/>
      </c>
      <c r="D23" t="str">
        <f>IF(GainsImpToNIB!C22="","",GainsImpToNIB!C22/1000)</f>
        <v/>
      </c>
      <c r="E23">
        <f>IF(GainsImpToNIB!D22="","",GainsImpToNIB!D22/1000)</f>
        <v>1.3600000000000001E-3</v>
      </c>
    </row>
    <row r="24" spans="3:5" ht="15" customHeight="1" x14ac:dyDescent="0.25">
      <c r="C24" t="str">
        <f>IF(GainsImpToNIB!B23="","",GainsImpToNIB!B23/1000)</f>
        <v/>
      </c>
      <c r="D24" t="str">
        <f>IF(GainsImpToNIB!C23="","",GainsImpToNIB!C23/1000)</f>
        <v/>
      </c>
      <c r="E24">
        <f>IF(GainsImpToNIB!D23="","",GainsImpToNIB!D23/1000)</f>
        <v>-2.0000000000000001E-4</v>
      </c>
    </row>
    <row r="25" spans="3:5" ht="15" customHeight="1" x14ac:dyDescent="0.25">
      <c r="C25" t="str">
        <f>IF(GainsImpToNIB!B24="","",GainsImpToNIB!B24/1000)</f>
        <v/>
      </c>
      <c r="D25" t="str">
        <f>IF(GainsImpToNIB!C24="","",GainsImpToNIB!C24/1000)</f>
        <v/>
      </c>
      <c r="E25">
        <f>IF(GainsImpToNIB!D24="","",GainsImpToNIB!D24/1000)</f>
        <v>3.6700000000000001E-3</v>
      </c>
    </row>
    <row r="26" spans="3:5" ht="15" customHeight="1" x14ac:dyDescent="0.25">
      <c r="C26" t="str">
        <f>IF(GainsImpToNIB!B25="","",GainsImpToNIB!B25/1000)</f>
        <v/>
      </c>
      <c r="D26" t="str">
        <f>IF(GainsImpToNIB!C25="","",GainsImpToNIB!C25/1000)</f>
        <v/>
      </c>
      <c r="E26">
        <f>IF(GainsImpToNIB!D25="","",GainsImpToNIB!D25/1000)</f>
        <v>7.1799999999999998E-3</v>
      </c>
    </row>
    <row r="27" spans="3:5" ht="15" customHeight="1" x14ac:dyDescent="0.25">
      <c r="C27" t="str">
        <f>IF(GainsImpToNIB!B26="","",GainsImpToNIB!B26/1000)</f>
        <v/>
      </c>
      <c r="D27" t="str">
        <f>IF(GainsImpToNIB!C26="","",GainsImpToNIB!C26/1000)</f>
        <v/>
      </c>
      <c r="E27">
        <f>IF(GainsImpToNIB!D26="","",GainsImpToNIB!D26/1000)</f>
        <v>6.94E-3</v>
      </c>
    </row>
    <row r="28" spans="3:5" ht="15" customHeight="1" x14ac:dyDescent="0.25">
      <c r="C28" t="str">
        <f>IF(GainsImpToNIB!B27="","",GainsImpToNIB!B27/1000)</f>
        <v/>
      </c>
      <c r="D28" t="str">
        <f>IF(GainsImpToNIB!C27="","",GainsImpToNIB!C27/1000)</f>
        <v/>
      </c>
      <c r="E28">
        <f>IF(GainsImpToNIB!D27="","",GainsImpToNIB!D27/1000)</f>
        <v>-1.3141999999999999E-2</v>
      </c>
    </row>
    <row r="29" spans="3:5" ht="15" customHeight="1" x14ac:dyDescent="0.25">
      <c r="C29" t="str">
        <f>IF(GainsImpToNIB!B28="","",GainsImpToNIB!B28/1000)</f>
        <v/>
      </c>
      <c r="D29" t="str">
        <f>IF(GainsImpToNIB!C28="","",GainsImpToNIB!C28/1000)</f>
        <v/>
      </c>
      <c r="E29">
        <f>IF(GainsImpToNIB!D28="","",GainsImpToNIB!D28/1000)</f>
        <v>-3.3883999999999997E-2</v>
      </c>
    </row>
    <row r="30" spans="3:5" ht="15" customHeight="1" x14ac:dyDescent="0.25">
      <c r="C30" t="str">
        <f>IF(GainsImpToNIB!B29="","",GainsImpToNIB!B29/1000)</f>
        <v/>
      </c>
      <c r="D30" t="str">
        <f>IF(GainsImpToNIB!C29="","",GainsImpToNIB!C29/1000)</f>
        <v/>
      </c>
      <c r="E30">
        <f>IF(GainsImpToNIB!D29="","",GainsImpToNIB!D29/1000)</f>
        <v>-5.5687E-2</v>
      </c>
    </row>
    <row r="31" spans="3:5" ht="15" customHeight="1" x14ac:dyDescent="0.25">
      <c r="C31" t="str">
        <f>IF(GainsImpToNIB!B30="","",GainsImpToNIB!B30/1000)</f>
        <v/>
      </c>
      <c r="D31" t="str">
        <f>IF(GainsImpToNIB!C30="","",GainsImpToNIB!C30/1000)</f>
        <v/>
      </c>
      <c r="E31">
        <f>IF(GainsImpToNIB!D30="","",GainsImpToNIB!D30/1000)</f>
        <v>-2.1774000000000002E-2</v>
      </c>
    </row>
    <row r="32" spans="3:5" ht="15" customHeight="1" x14ac:dyDescent="0.25">
      <c r="C32" t="str">
        <f>IF(GainsImpToNIB!B31="","",GainsImpToNIB!B31/1000)</f>
        <v/>
      </c>
      <c r="D32" t="str">
        <f>IF(GainsImpToNIB!C31="","",GainsImpToNIB!C31/1000)</f>
        <v/>
      </c>
      <c r="E32">
        <f>IF(GainsImpToNIB!D31="","",GainsImpToNIB!D31/1000)</f>
        <v>-2.1371999999999999E-2</v>
      </c>
    </row>
    <row r="33" spans="3:5" ht="15" customHeight="1" x14ac:dyDescent="0.25">
      <c r="C33" t="str">
        <f>IF(GainsImpToNIB!B32="","",GainsImpToNIB!B32/1000)</f>
        <v/>
      </c>
      <c r="D33" t="str">
        <f>IF(GainsImpToNIB!C32="","",GainsImpToNIB!C32/1000)</f>
        <v/>
      </c>
      <c r="E33">
        <f>IF(GainsImpToNIB!D32="","",GainsImpToNIB!D32/1000)</f>
        <v>-4.9893E-2</v>
      </c>
    </row>
    <row r="34" spans="3:5" ht="15" customHeight="1" x14ac:dyDescent="0.25">
      <c r="C34" t="str">
        <f>IF(GainsImpToNIB!B33="","",GainsImpToNIB!B33/1000)</f>
        <v/>
      </c>
      <c r="D34" t="str">
        <f>IF(GainsImpToNIB!C33="","",GainsImpToNIB!C33/1000)</f>
        <v/>
      </c>
      <c r="E34">
        <f>IF(GainsImpToNIB!D33="","",GainsImpToNIB!D33/1000)</f>
        <v>-1.8478000000000001E-2</v>
      </c>
    </row>
    <row r="35" spans="3:5" ht="15" customHeight="1" x14ac:dyDescent="0.25">
      <c r="C35" t="str">
        <f>IF(GainsImpToNIB!B34="","",GainsImpToNIB!B34/1000)</f>
        <v/>
      </c>
      <c r="D35" t="str">
        <f>IF(GainsImpToNIB!C34="","",GainsImpToNIB!C34/1000)</f>
        <v/>
      </c>
      <c r="E35">
        <f>IF(GainsImpToNIB!D34="","",GainsImpToNIB!D34/1000)</f>
        <v>-1.7975999999999999E-2</v>
      </c>
    </row>
    <row r="36" spans="3:5" ht="15" customHeight="1" x14ac:dyDescent="0.25">
      <c r="C36" t="str">
        <f>IF(GainsImpToNIB!B35="","",GainsImpToNIB!B35/1000)</f>
        <v/>
      </c>
      <c r="D36" t="str">
        <f>IF(GainsImpToNIB!C35="","",GainsImpToNIB!C35/1000)</f>
        <v/>
      </c>
      <c r="E36">
        <f>IF(GainsImpToNIB!D35="","",GainsImpToNIB!D35/1000)</f>
        <v>-2.7149E-2</v>
      </c>
    </row>
    <row r="37" spans="3:5" ht="15" customHeight="1" x14ac:dyDescent="0.25">
      <c r="C37" t="str">
        <f>IF(GainsImpToNIB!B36="","",GainsImpToNIB!B36/1000)</f>
        <v/>
      </c>
      <c r="D37" t="str">
        <f>IF(GainsImpToNIB!C36="","",GainsImpToNIB!C36/1000)</f>
        <v/>
      </c>
      <c r="E37">
        <f>IF(GainsImpToNIB!D36="","",GainsImpToNIB!D36/1000)</f>
        <v>3.6700000000000001E-3</v>
      </c>
    </row>
    <row r="38" spans="3:5" ht="15" customHeight="1" x14ac:dyDescent="0.25">
      <c r="C38" t="str">
        <f>IF(GainsImpToNIB!B37="","",GainsImpToNIB!B37/1000)</f>
        <v/>
      </c>
      <c r="D38" t="str">
        <f>IF(GainsImpToNIB!C37="","",GainsImpToNIB!C37/1000)</f>
        <v/>
      </c>
      <c r="E38">
        <f>IF(GainsImpToNIB!D37="","",GainsImpToNIB!D37/1000)</f>
        <v>7.1799999999999998E-3</v>
      </c>
    </row>
    <row r="39" spans="3:5" ht="15" customHeight="1" x14ac:dyDescent="0.25">
      <c r="C39" t="str">
        <f>IF(GainsImpToNIB!B38="","",GainsImpToNIB!B38/1000)</f>
        <v/>
      </c>
      <c r="D39" t="str">
        <f>IF(GainsImpToNIB!C38="","",GainsImpToNIB!C38/1000)</f>
        <v/>
      </c>
      <c r="E39">
        <f>IF(GainsImpToNIB!D38="","",GainsImpToNIB!D38/1000)</f>
        <v>6.94E-3</v>
      </c>
    </row>
    <row r="40" spans="3:5" ht="15" customHeight="1" x14ac:dyDescent="0.25">
      <c r="C40" t="str">
        <f>IF(GainsImpToNIB!B39="","",GainsImpToNIB!B39/1000)</f>
        <v/>
      </c>
      <c r="D40" t="str">
        <f>IF(GainsImpToNIB!C39="","",GainsImpToNIB!C39/1000)</f>
        <v/>
      </c>
      <c r="E40">
        <f>IF(GainsImpToNIB!D39="","",GainsImpToNIB!D39/1000)</f>
        <v>-1.3141999999999999E-2</v>
      </c>
    </row>
    <row r="41" spans="3:5" ht="15" customHeight="1" x14ac:dyDescent="0.25">
      <c r="C41" t="str">
        <f>IF(GainsImpToNIB!B40="","",GainsImpToNIB!B40/1000)</f>
        <v/>
      </c>
      <c r="D41" t="str">
        <f>IF(GainsImpToNIB!C40="","",GainsImpToNIB!C40/1000)</f>
        <v/>
      </c>
      <c r="E41">
        <f>IF(GainsImpToNIB!D40="","",GainsImpToNIB!D40/1000)</f>
        <v>-3.3883999999999997E-2</v>
      </c>
    </row>
    <row r="42" spans="3:5" ht="15" customHeight="1" x14ac:dyDescent="0.25">
      <c r="C42" t="str">
        <f>IF(GainsImpToNIB!B41="","",GainsImpToNIB!B41/1000)</f>
        <v/>
      </c>
      <c r="D42" t="str">
        <f>IF(GainsImpToNIB!C41="","",GainsImpToNIB!C41/1000)</f>
        <v/>
      </c>
      <c r="E42">
        <f>IF(GainsImpToNIB!D41="","",GainsImpToNIB!D41/1000)</f>
        <v>-5.5687E-2</v>
      </c>
    </row>
    <row r="43" spans="3:5" ht="15" customHeight="1" x14ac:dyDescent="0.25">
      <c r="C43" t="str">
        <f>IF(GainsImpToNIB!B42="","",GainsImpToNIB!B42/1000)</f>
        <v/>
      </c>
      <c r="D43" t="str">
        <f>IF(GainsImpToNIB!C42="","",GainsImpToNIB!C42/1000)</f>
        <v/>
      </c>
      <c r="E43">
        <f>IF(GainsImpToNIB!D42="","",GainsImpToNIB!D42/1000)</f>
        <v>-2.1774000000000002E-2</v>
      </c>
    </row>
    <row r="44" spans="3:5" x14ac:dyDescent="0.25">
      <c r="C44" t="str">
        <f>IF(GainsImpToNIB!B43="","",GainsImpToNIB!B43/1000)</f>
        <v/>
      </c>
      <c r="D44" t="str">
        <f>IF(GainsImpToNIB!C43="","",GainsImpToNIB!C43/1000)</f>
        <v/>
      </c>
      <c r="E44">
        <f>IF(GainsImpToNIB!D43="","",GainsImpToNIB!D43/1000)</f>
        <v>-2.1371999999999999E-2</v>
      </c>
    </row>
    <row r="45" spans="3:5" x14ac:dyDescent="0.25">
      <c r="C45" t="str">
        <f>IF(GainsImpToNIB!B44="","",GainsImpToNIB!B44/1000)</f>
        <v/>
      </c>
      <c r="D45" t="str">
        <f>IF(GainsImpToNIB!C44="","",GainsImpToNIB!C44/1000)</f>
        <v/>
      </c>
      <c r="E45">
        <f>IF(GainsImpToNIB!D44="","",GainsImpToNIB!D44/1000)</f>
        <v>-4.9893E-2</v>
      </c>
    </row>
    <row r="46" spans="3:5" x14ac:dyDescent="0.25">
      <c r="C46" t="str">
        <f>IF(GainsImpToNIB!B45="","",GainsImpToNIB!B45/1000)</f>
        <v/>
      </c>
      <c r="D46" t="str">
        <f>IF(GainsImpToNIB!C45="","",GainsImpToNIB!C45/1000)</f>
        <v/>
      </c>
      <c r="E46">
        <f>IF(GainsImpToNIB!D45="","",GainsImpToNIB!D45/1000)</f>
        <v>-1.8478000000000001E-2</v>
      </c>
    </row>
    <row r="47" spans="3:5" x14ac:dyDescent="0.25">
      <c r="C47" t="str">
        <f>IF(GainsImpToNIB!B46="","",GainsImpToNIB!B46/1000)</f>
        <v/>
      </c>
      <c r="D47" t="str">
        <f>IF(GainsImpToNIB!C46="","",GainsImpToNIB!C46/1000)</f>
        <v/>
      </c>
      <c r="E47">
        <f>IF(GainsImpToNIB!D46="","",GainsImpToNIB!D46/1000)</f>
        <v>-1.7975999999999999E-2</v>
      </c>
    </row>
    <row r="48" spans="3:5" x14ac:dyDescent="0.25">
      <c r="C48" t="str">
        <f>IF(GainsImpToNIB!B47="","",GainsImpToNIB!B47/1000)</f>
        <v/>
      </c>
      <c r="D48" t="str">
        <f>IF(GainsImpToNIB!C47="","",GainsImpToNIB!C47/1000)</f>
        <v/>
      </c>
      <c r="E48">
        <f>IF(GainsImpToNIB!D47="","",GainsImpToNIB!D47/1000)</f>
        <v>-2.7149E-2</v>
      </c>
    </row>
    <row r="49" spans="3:5" x14ac:dyDescent="0.25">
      <c r="C49" t="str">
        <f>IF(GainsImpToNIB!B48="","",GainsImpToNIB!B48/1000)</f>
        <v/>
      </c>
      <c r="D49" t="str">
        <f>IF(GainsImpToNIB!C48="","",GainsImpToNIB!C48/1000)</f>
        <v/>
      </c>
      <c r="E49">
        <f>IF(GainsImpToNIB!D48="","",GainsImpToNIB!D48/1000)</f>
        <v>3.6700000000000001E-3</v>
      </c>
    </row>
    <row r="50" spans="3:5" x14ac:dyDescent="0.25">
      <c r="C50" t="str">
        <f>IF(GainsImpToNIB!B49="","",GainsImpToNIB!B49/1000)</f>
        <v/>
      </c>
      <c r="D50" t="str">
        <f>IF(GainsImpToNIB!C49="","",GainsImpToNIB!C49/1000)</f>
        <v/>
      </c>
      <c r="E50">
        <f>IF(GainsImpToNIB!D49="","",GainsImpToNIB!D49/1000)</f>
        <v>7.1799999999999998E-3</v>
      </c>
    </row>
    <row r="51" spans="3:5" x14ac:dyDescent="0.25">
      <c r="C51" t="str">
        <f>IF(GainsImpToNIB!B50="","",GainsImpToNIB!B50/1000)</f>
        <v/>
      </c>
      <c r="D51" t="str">
        <f>IF(GainsImpToNIB!C50="","",GainsImpToNIB!C50/1000)</f>
        <v/>
      </c>
      <c r="E51">
        <f>IF(GainsImpToNIB!D50="","",GainsImpToNIB!D50/1000)</f>
        <v>6.94E-3</v>
      </c>
    </row>
    <row r="52" spans="3:5" x14ac:dyDescent="0.25">
      <c r="C52" t="str">
        <f>IF(GainsImpToNIB!B51="","",GainsImpToNIB!B51/1000)</f>
        <v/>
      </c>
      <c r="D52" t="str">
        <f>IF(GainsImpToNIB!C51="","",GainsImpToNIB!C51/1000)</f>
        <v/>
      </c>
      <c r="E52">
        <f>IF(GainsImpToNIB!D51="","",GainsImpToNIB!D51/1000)</f>
        <v>-1.3141999999999999E-2</v>
      </c>
    </row>
    <row r="53" spans="3:5" x14ac:dyDescent="0.25">
      <c r="C53" t="str">
        <f>IF(GainsImpToNIB!B52="","",GainsImpToNIB!B52/1000)</f>
        <v/>
      </c>
      <c r="D53" t="str">
        <f>IF(GainsImpToNIB!C52="","",GainsImpToNIB!C52/1000)</f>
        <v/>
      </c>
      <c r="E53">
        <f>IF(GainsImpToNIB!D52="","",GainsImpToNIB!D52/1000)</f>
        <v>-3.3883999999999997E-2</v>
      </c>
    </row>
    <row r="54" spans="3:5" x14ac:dyDescent="0.25">
      <c r="C54" t="str">
        <f>IF(GainsImpToNIB!B53="","",GainsImpToNIB!B53/1000)</f>
        <v/>
      </c>
      <c r="D54" t="str">
        <f>IF(GainsImpToNIB!C53="","",GainsImpToNIB!C53/1000)</f>
        <v/>
      </c>
      <c r="E54">
        <f>IF(GainsImpToNIB!D53="","",GainsImpToNIB!D53/1000)</f>
        <v>-5.5687E-2</v>
      </c>
    </row>
    <row r="55" spans="3:5" x14ac:dyDescent="0.25">
      <c r="C55" t="str">
        <f>IF(GainsImpToNIB!B54="","",GainsImpToNIB!B54/1000)</f>
        <v/>
      </c>
      <c r="D55" t="str">
        <f>IF(GainsImpToNIB!C54="","",GainsImpToNIB!C54/1000)</f>
        <v/>
      </c>
      <c r="E55">
        <f>IF(GainsImpToNIB!D54="","",GainsImpToNIB!D54/1000)</f>
        <v>-2.1774000000000002E-2</v>
      </c>
    </row>
    <row r="56" spans="3:5" x14ac:dyDescent="0.25">
      <c r="C56" t="str">
        <f>IF(GainsImpToNIB!B55="","",GainsImpToNIB!B55/1000)</f>
        <v/>
      </c>
      <c r="D56" t="str">
        <f>IF(GainsImpToNIB!C55="","",GainsImpToNIB!C55/1000)</f>
        <v/>
      </c>
      <c r="E56">
        <f>IF(GainsImpToNIB!D55="","",GainsImpToNIB!D55/1000)</f>
        <v>-2.1371999999999999E-2</v>
      </c>
    </row>
    <row r="57" spans="3:5" x14ac:dyDescent="0.25">
      <c r="C57" t="str">
        <f>IF(GainsImpToNIB!B56="","",GainsImpToNIB!B56/1000)</f>
        <v/>
      </c>
      <c r="D57" t="str">
        <f>IF(GainsImpToNIB!C56="","",GainsImpToNIB!C56/1000)</f>
        <v/>
      </c>
      <c r="E57">
        <f>IF(GainsImpToNIB!D56="","",GainsImpToNIB!D56/1000)</f>
        <v>-4.9893E-2</v>
      </c>
    </row>
    <row r="58" spans="3:5" x14ac:dyDescent="0.25">
      <c r="C58" t="str">
        <f>IF(GainsImpToNIB!B57="","",GainsImpToNIB!B57/1000)</f>
        <v/>
      </c>
      <c r="D58" t="str">
        <f>IF(GainsImpToNIB!C57="","",GainsImpToNIB!C57/1000)</f>
        <v/>
      </c>
      <c r="E58">
        <f>IF(GainsImpToNIB!D57="","",GainsImpToNIB!D57/1000)</f>
        <v>-1.8478000000000001E-2</v>
      </c>
    </row>
    <row r="59" spans="3:5" x14ac:dyDescent="0.25">
      <c r="C59" t="str">
        <f>IF(GainsImpToNIB!B58="","",GainsImpToNIB!B58/1000)</f>
        <v/>
      </c>
      <c r="D59" t="str">
        <f>IF(GainsImpToNIB!C58="","",GainsImpToNIB!C58/1000)</f>
        <v/>
      </c>
      <c r="E59">
        <f>IF(GainsImpToNIB!D58="","",GainsImpToNIB!D58/1000)</f>
        <v>-1.7975999999999999E-2</v>
      </c>
    </row>
    <row r="60" spans="3:5" x14ac:dyDescent="0.25">
      <c r="C60" t="str">
        <f>IF(GainsImpToNIB!B59="","",GainsImpToNIB!B59/1000)</f>
        <v/>
      </c>
      <c r="D60" t="str">
        <f>IF(GainsImpToNIB!C59="","",GainsImpToNIB!C59/1000)</f>
        <v/>
      </c>
      <c r="E60">
        <f>IF(GainsImpToNIB!D59="","",GainsImpToNIB!D59/1000)</f>
        <v>-2.7149E-2</v>
      </c>
    </row>
    <row r="61" spans="3:5" x14ac:dyDescent="0.25">
      <c r="C61" t="str">
        <f>IF(GainsImpToNIB!B60="","",GainsImpToNIB!B60/1000)</f>
        <v/>
      </c>
      <c r="D61" t="str">
        <f>IF(GainsImpToNIB!C60="","",GainsImpToNIB!C60/1000)</f>
        <v/>
      </c>
      <c r="E61">
        <f>IF(GainsImpToNIB!D60="","",GainsImpToNIB!D60/1000)</f>
        <v>3.6700000000000001E-3</v>
      </c>
    </row>
    <row r="62" spans="3:5" x14ac:dyDescent="0.25">
      <c r="C62" t="str">
        <f>IF(GainsImpToNIB!B61="","",GainsImpToNIB!B61/1000)</f>
        <v/>
      </c>
      <c r="D62" t="str">
        <f>IF(GainsImpToNIB!C61="","",GainsImpToNIB!C61/1000)</f>
        <v/>
      </c>
      <c r="E62">
        <f>IF(GainsImpToNIB!D61="","",GainsImpToNIB!D61/1000)</f>
        <v>7.1799999999999998E-3</v>
      </c>
    </row>
    <row r="63" spans="3:5" x14ac:dyDescent="0.25">
      <c r="C63" t="str">
        <f>IF(GainsImpToNIB!B62="","",GainsImpToNIB!B62/1000)</f>
        <v/>
      </c>
      <c r="D63" t="str">
        <f>IF(GainsImpToNIB!C62="","",GainsImpToNIB!C62/1000)</f>
        <v/>
      </c>
      <c r="E63">
        <f>IF(GainsImpToNIB!D62="","",GainsImpToNIB!D62/1000)</f>
        <v>6.94E-3</v>
      </c>
    </row>
    <row r="64" spans="3:5" x14ac:dyDescent="0.25">
      <c r="C64" t="str">
        <f>IF(GainsImpToNIB!B63="","",GainsImpToNIB!B63/1000)</f>
        <v/>
      </c>
      <c r="D64" t="str">
        <f>IF(GainsImpToNIB!C63="","",GainsImpToNIB!C63/1000)</f>
        <v/>
      </c>
      <c r="E64">
        <f>IF(GainsImpToNIB!D63="","",GainsImpToNIB!D63/1000)</f>
        <v>-1.3141999999999999E-2</v>
      </c>
    </row>
    <row r="65" spans="3:5" x14ac:dyDescent="0.25">
      <c r="C65" t="str">
        <f>IF(GainsImpToNIB!B64="","",GainsImpToNIB!B64/1000)</f>
        <v/>
      </c>
      <c r="D65" t="str">
        <f>IF(GainsImpToNIB!C64="","",GainsImpToNIB!C64/1000)</f>
        <v/>
      </c>
      <c r="E65">
        <f>IF(GainsImpToNIB!D64="","",GainsImpToNIB!D64/1000)</f>
        <v>-3.3883999999999997E-2</v>
      </c>
    </row>
    <row r="66" spans="3:5" x14ac:dyDescent="0.25">
      <c r="C66" t="str">
        <f>IF(GainsImpToNIB!B65="","",GainsImpToNIB!B65/1000)</f>
        <v/>
      </c>
      <c r="D66" t="str">
        <f>IF(GainsImpToNIB!C65="","",GainsImpToNIB!C65/1000)</f>
        <v/>
      </c>
      <c r="E66">
        <f>IF(GainsImpToNIB!D65="","",GainsImpToNIB!D65/1000)</f>
        <v>-5.5687E-2</v>
      </c>
    </row>
    <row r="67" spans="3:5" x14ac:dyDescent="0.25">
      <c r="C67" t="str">
        <f>IF(GainsImpToNIB!B66="","",GainsImpToNIB!B66/1000)</f>
        <v/>
      </c>
      <c r="D67" t="str">
        <f>IF(GainsImpToNIB!C66="","",GainsImpToNIB!C66/1000)</f>
        <v/>
      </c>
      <c r="E67">
        <f>IF(GainsImpToNIB!D66="","",GainsImpToNIB!D66/1000)</f>
        <v>-2.1774000000000002E-2</v>
      </c>
    </row>
    <row r="68" spans="3:5" x14ac:dyDescent="0.25">
      <c r="C68" t="str">
        <f>IF(GainsImpToNIB!B67="","",GainsImpToNIB!B67/1000)</f>
        <v/>
      </c>
      <c r="D68" t="str">
        <f>IF(GainsImpToNIB!C67="","",GainsImpToNIB!C67/1000)</f>
        <v/>
      </c>
      <c r="E68">
        <f>IF(GainsImpToNIB!D67="","",GainsImpToNIB!D67/1000)</f>
        <v>-2.1371999999999999E-2</v>
      </c>
    </row>
    <row r="69" spans="3:5" x14ac:dyDescent="0.25">
      <c r="C69" t="str">
        <f>IF(GainsImpToNIB!B68="","",GainsImpToNIB!B68/1000)</f>
        <v/>
      </c>
      <c r="D69" t="str">
        <f>IF(GainsImpToNIB!C68="","",GainsImpToNIB!C68/1000)</f>
        <v/>
      </c>
      <c r="E69">
        <f>IF(GainsImpToNIB!D68="","",GainsImpToNIB!D68/1000)</f>
        <v>-4.9893E-2</v>
      </c>
    </row>
    <row r="70" spans="3:5" x14ac:dyDescent="0.25">
      <c r="C70" t="str">
        <f>IF(GainsImpToNIB!B69="","",GainsImpToNIB!B69/1000)</f>
        <v/>
      </c>
      <c r="D70" t="str">
        <f>IF(GainsImpToNIB!C69="","",GainsImpToNIB!C69/1000)</f>
        <v/>
      </c>
      <c r="E70">
        <f>IF(GainsImpToNIB!D69="","",GainsImpToNIB!D69/1000)</f>
        <v>-1.8478000000000001E-2</v>
      </c>
    </row>
    <row r="71" spans="3:5" x14ac:dyDescent="0.25">
      <c r="C71" t="str">
        <f>IF(GainsImpToNIB!B70="","",GainsImpToNIB!B70/1000)</f>
        <v/>
      </c>
      <c r="D71" t="str">
        <f>IF(GainsImpToNIB!C70="","",GainsImpToNIB!C70/1000)</f>
        <v/>
      </c>
      <c r="E71">
        <f>IF(GainsImpToNIB!D70="","",GainsImpToNIB!D70/1000)</f>
        <v>-1.7975999999999999E-2</v>
      </c>
    </row>
    <row r="72" spans="3:5" x14ac:dyDescent="0.25">
      <c r="C72" t="str">
        <f>IF(GainsImpToNIB!B71="","",GainsImpToNIB!B71/1000)</f>
        <v/>
      </c>
      <c r="D72" t="str">
        <f>IF(GainsImpToNIB!C71="","",GainsImpToNIB!C71/1000)</f>
        <v/>
      </c>
      <c r="E72">
        <f>IF(GainsImpToNIB!D71="","",GainsImpToNIB!D71/1000)</f>
        <v>-2.7149E-2</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1746</vt:i4>
      </vt:variant>
    </vt:vector>
  </HeadingPairs>
  <TitlesOfParts>
    <vt:vector size="178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2018-03-14T14:31:02Z</dcterms:modified>
</cp:coreProperties>
</file>