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5200" windowHeight="11985" activeTab="3"/>
  </bookViews>
  <sheets>
    <sheet name="Overview" sheetId="1" r:id="rId1"/>
    <sheet name="Model" sheetId="2" r:id="rId2"/>
    <sheet name="Rules" sheetId="3" r:id="rId3"/>
    <sheet name="Ensemble Forecast" sheetId="4" r:id="rId4"/>
    <sheet name="Ensemble Output" sheetId="5" r:id="rId5"/>
    <sheet name="24MS Comparison" sheetId="6" r:id="rId6"/>
    <sheet name="Aspinall_JUL17" sheetId="7" r:id="rId7"/>
  </sheets>
  <calcPr calcId="152511"/>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 i="3" l="1"/>
  <c r="D8" i="1"/>
  <c r="D7" i="1"/>
  <c r="D6" i="1"/>
  <c r="C8" i="1"/>
  <c r="C7" i="1"/>
  <c r="C6" i="1"/>
  <c r="C5" i="1" l="1"/>
  <c r="D5" i="1"/>
  <c r="C4" i="1"/>
  <c r="D4" i="1"/>
</calcChain>
</file>

<file path=xl/sharedStrings.xml><?xml version="1.0" encoding="utf-8"?>
<sst xmlns="http://schemas.openxmlformats.org/spreadsheetml/2006/main" count="264" uniqueCount="177">
  <si>
    <t>Index</t>
  </si>
  <si>
    <t>Date</t>
  </si>
  <si>
    <t>Author</t>
  </si>
  <si>
    <t>Filename</t>
  </si>
  <si>
    <t>Description</t>
  </si>
  <si>
    <t>Mike</t>
  </si>
  <si>
    <t>MTOM_JAN16MOST.mdl.gz</t>
  </si>
  <si>
    <t>MTOM_Rules_2016_v0.1.rls</t>
  </si>
  <si>
    <t>CBRFC_EnsembleForecast.xlsm</t>
  </si>
  <si>
    <t>MTOM_EnsembleOutput.xlsm</t>
  </si>
  <si>
    <t>MTOM_24MS_Comparison.xlsm</t>
  </si>
  <si>
    <t>Added BlmPumpersAbvImp and BlmPumpersBlwImp to Arizona_CU data objects, AzDvsToPkr and OthersBlwImp; Added BlmPumpersAbvImp and BlmPumpersBlwImp to the OutToMTPO DMI dataset, Excel_InputFrom24MS and HDBtoRiverWare Input for MTOM DMIs; Updated Flaming Gorge unregulated flow data in FlamingGorgeInflow</t>
  </si>
  <si>
    <t>1.) Created rule references for BlmPumpersAbvImp and BlmPumpersBlwImp where AzPumpersAbvImp and AzPumpersBlwImp existed, except for rules regarding Shortage or Surplus; 2.) Placed a copy of rule 'FC Surplus Schedules Data Volume to Simulation Flow' at priority 12 and turned previous version off (now priority 30) because the rule was trying to reset MWDDiversion slots that had been set at a higher priority, causing the rule to finish ineffectively, and not setting the Surplus Flag to reflect Flood Control; 3.) Disabled unnecessary setting/resetting of LBDV.BlwParkerTriggerSet flag in rules 27, 29, 30 &amp; 31; 4.) Changed the way LBDV.LocalInflowAboveHooverTrigger was calculated so that it calculates for the current year with a start date later than September.  Without this calculation, NV Banking and other rules were failing; 6. Changed the timestep execution constraints for Rules 130 and 133 from (@”t” != @”Start Timestep” OR @”t” == @”24:00:00 January Max DayOfMonth, Current Year) to (@”t” != @”Start Timestep” AND @”t” == @”24:00:00 January Max DayOfMonth, Current Year)</t>
  </si>
  <si>
    <t>MTOM_FEB16MOST.mdl.gz</t>
  </si>
  <si>
    <t>1. Added the slots Mexico Shortage and Surplus.AnnualCreationICMA and Mexico Shortage and Surplus.AnnualDeliveryICMA to MTOM and to output and input DMIs.  These slots’ values are imported to MTOM from the 24MS, and balances calculated using the added rule below.</t>
  </si>
  <si>
    <t>MTOM_Rules_2016_v0.2.rls</t>
  </si>
  <si>
    <r>
      <t xml:space="preserve">1. Added </t>
    </r>
    <r>
      <rPr>
        <i/>
        <sz val="11"/>
        <color theme="1"/>
        <rFont val="Calibri"/>
        <family val="2"/>
        <scheme val="minor"/>
      </rPr>
      <t>Mexico ICMA</t>
    </r>
    <r>
      <rPr>
        <sz val="11"/>
        <color theme="1"/>
        <rFont val="Calibri"/>
        <family val="2"/>
        <scheme val="minor"/>
      </rPr>
      <t xml:space="preserve"> policy group to 2016 MTOM ruleset with </t>
    </r>
    <r>
      <rPr>
        <i/>
        <sz val="11"/>
        <color theme="1"/>
        <rFont val="Calibri"/>
        <family val="2"/>
        <scheme val="minor"/>
      </rPr>
      <t>Mexico ICMA Accounting</t>
    </r>
    <r>
      <rPr>
        <sz val="11"/>
        <color theme="1"/>
        <rFont val="Calibri"/>
        <family val="2"/>
        <scheme val="minor"/>
      </rPr>
      <t xml:space="preserve"> rule at priority 23.  This rule was based on guidance from LC and a similar rule that was written for 24MS.</t>
    </r>
  </si>
  <si>
    <t xml:space="preserve">1. Updated VBA logic in MTOM_EnsembleOutput.xlsm spreadsheet to handle output flags with dates prior to the run period.  Testing is not complete but the purpose is to prevent ‘shifting’ of results in the Frequency table. </t>
  </si>
  <si>
    <t>MTOM_Rules_2016_v1.0.rls</t>
  </si>
  <si>
    <t>MTOM_Rules_2016.v1.1.rls</t>
  </si>
  <si>
    <t>MTOM_Rules_2016_v1.2.rls</t>
  </si>
  <si>
    <t>MTOM_APR16_MRM.mdl.gz</t>
  </si>
  <si>
    <r>
      <t xml:space="preserve">1.  Added the </t>
    </r>
    <r>
      <rPr>
        <i/>
        <sz val="11"/>
        <color theme="1"/>
        <rFont val="Calibri"/>
        <family val="2"/>
        <scheme val="minor"/>
      </rPr>
      <t>MWDDiversionData</t>
    </r>
    <r>
      <rPr>
        <sz val="11"/>
        <color theme="1"/>
        <rFont val="Calibri"/>
        <family val="2"/>
        <scheme val="minor"/>
      </rPr>
      <t xml:space="preserve"> object with the slot </t>
    </r>
    <r>
      <rPr>
        <i/>
        <sz val="11"/>
        <color theme="1"/>
        <rFont val="Calibri"/>
        <family val="2"/>
        <scheme val="minor"/>
      </rPr>
      <t>MWDCanalCapacity</t>
    </r>
    <r>
      <rPr>
        <sz val="11"/>
        <color theme="1"/>
        <rFont val="Calibri"/>
        <family val="2"/>
        <scheme val="minor"/>
      </rPr>
      <t xml:space="preserve">, set to a flow capacity of 3,420 acre-feet/day.
2.  Changed the </t>
    </r>
    <r>
      <rPr>
        <i/>
        <sz val="11"/>
        <color theme="1"/>
        <rFont val="Calibri"/>
        <family val="2"/>
        <scheme val="minor"/>
      </rPr>
      <t>Excel_Direct_From_24MS</t>
    </r>
    <r>
      <rPr>
        <sz val="11"/>
        <color theme="1"/>
        <rFont val="Calibri"/>
        <family val="2"/>
        <scheme val="minor"/>
      </rPr>
      <t xml:space="preserve"> dataset in the </t>
    </r>
    <r>
      <rPr>
        <i/>
        <sz val="11"/>
        <color theme="1"/>
        <rFont val="Calibri"/>
        <family val="2"/>
        <scheme val="minor"/>
      </rPr>
      <t>Excel_InputFrom24MS</t>
    </r>
    <r>
      <rPr>
        <sz val="11"/>
        <color theme="1"/>
        <rFont val="Calibri"/>
        <family val="2"/>
        <scheme val="minor"/>
      </rPr>
      <t xml:space="preserve"> DMI to only import a </t>
    </r>
    <r>
      <rPr>
        <i/>
        <sz val="11"/>
        <color theme="1"/>
        <rFont val="Calibri"/>
        <family val="2"/>
        <scheme val="minor"/>
      </rPr>
      <t>HavasuOutflow.BHOPSParkerOutflow</t>
    </r>
    <r>
      <rPr>
        <sz val="11"/>
        <color theme="1"/>
        <rFont val="Calibri"/>
        <family val="2"/>
        <scheme val="minor"/>
      </rPr>
      <t xml:space="preserve"> value for the Start Timestep.</t>
    </r>
  </si>
  <si>
    <t>Most Recent Filename</t>
  </si>
  <si>
    <t>Model</t>
  </si>
  <si>
    <t>Rules</t>
  </si>
  <si>
    <t>Ensemble Forecast</t>
  </si>
  <si>
    <t>Ensemble Output</t>
  </si>
  <si>
    <t>24MS Comparison</t>
  </si>
  <si>
    <t>Most Recent Change</t>
  </si>
  <si>
    <t>File Type</t>
  </si>
  <si>
    <t>(below buttons not functional yet)</t>
  </si>
  <si>
    <t>MTOM_JUN16_mc20160629.mdl.gz</t>
  </si>
  <si>
    <t>MTOM_Rules_2016_v1.3.rls</t>
  </si>
  <si>
    <t>1. Included the subtraction of the slot ICSProjectionData.CA_SystemConservation in the calculation of AnnualWaterUse.California_PreliminaryAdjustedApportionment
2. Added Execution Constraints to allow Rules 133, 134, 135, 140, &amp; 160 to refire if in Run Cycle 3 (after Shortage declared) and Shortage is in effect
3. Added alternate calculation in Rule 160 in the above case to not include the value of ICSProjectionData.ECICSCreationIID (25K as Input to model) 
 in the calculation of AnnualWaterUse.California_PreliminaryAdjustedApportionment
4. Changed the Start Year calculations for Release Tier (Rule 66), MidElevation Release (Rules 61 &amp; 54), and Upper Balancing Release (Rules 63 &amp; 56)
 to use the August projected Jan1 pool elevations for Powell and Mead instead of the model values for Jan1</t>
  </si>
  <si>
    <r>
      <t xml:space="preserve">1. Added </t>
    </r>
    <r>
      <rPr>
        <i/>
        <sz val="11"/>
        <color theme="1"/>
        <rFont val="Calibri"/>
        <family val="2"/>
        <scheme val="minor"/>
      </rPr>
      <t>PowellToMeadData</t>
    </r>
    <r>
      <rPr>
        <sz val="11"/>
        <color theme="1"/>
        <rFont val="Calibri"/>
        <family val="2"/>
        <scheme val="minor"/>
      </rPr>
      <t xml:space="preserve"> object with slots </t>
    </r>
    <r>
      <rPr>
        <i/>
        <sz val="11"/>
        <color theme="1"/>
        <rFont val="Calibri"/>
        <family val="2"/>
        <scheme val="minor"/>
      </rPr>
      <t>AugEOYPowellPEProjection</t>
    </r>
    <r>
      <rPr>
        <sz val="11"/>
        <color theme="1"/>
        <rFont val="Calibri"/>
        <family val="2"/>
        <scheme val="minor"/>
      </rPr>
      <t xml:space="preserve">, </t>
    </r>
    <r>
      <rPr>
        <i/>
        <sz val="11"/>
        <color theme="1"/>
        <rFont val="Calibri"/>
        <family val="2"/>
        <scheme val="minor"/>
      </rPr>
      <t>AugEOYMeadPEProjection</t>
    </r>
    <r>
      <rPr>
        <sz val="11"/>
        <color theme="1"/>
        <rFont val="Calibri"/>
        <family val="2"/>
        <scheme val="minor"/>
      </rPr>
      <t xml:space="preserve">, and </t>
    </r>
    <r>
      <rPr>
        <i/>
        <sz val="11"/>
        <color theme="1"/>
        <rFont val="Calibri"/>
        <family val="2"/>
        <scheme val="minor"/>
      </rPr>
      <t>CarryoverVolume</t>
    </r>
    <r>
      <rPr>
        <sz val="11"/>
        <color theme="1"/>
        <rFont val="Calibri"/>
        <family val="2"/>
        <scheme val="minor"/>
      </rPr>
      <t xml:space="preserve">. </t>
    </r>
    <r>
      <rPr>
        <i/>
        <sz val="11"/>
        <color theme="1"/>
        <rFont val="Calibri"/>
        <family val="2"/>
        <scheme val="minor"/>
      </rPr>
      <t>AugEOYPowellPEProjection</t>
    </r>
    <r>
      <rPr>
        <sz val="11"/>
        <color theme="1"/>
        <rFont val="Calibri"/>
        <family val="2"/>
        <scheme val="minor"/>
      </rPr>
      <t xml:space="preserve"> and </t>
    </r>
    <r>
      <rPr>
        <i/>
        <sz val="11"/>
        <color theme="1"/>
        <rFont val="Calibri"/>
        <family val="2"/>
        <scheme val="minor"/>
      </rPr>
      <t>AugEOYMeadPEProjection</t>
    </r>
    <r>
      <rPr>
        <sz val="11"/>
        <color theme="1"/>
        <rFont val="Calibri"/>
        <family val="2"/>
        <scheme val="minor"/>
      </rPr>
      <t xml:space="preserve"> slots used to determine Powell release tier and Target Annual Release Volume during the initial year in MTOM runs.
2. Added </t>
    </r>
    <r>
      <rPr>
        <i/>
        <sz val="11"/>
        <color theme="1"/>
        <rFont val="Calibri"/>
        <family val="2"/>
        <scheme val="minor"/>
      </rPr>
      <t>CA_SystemConservation</t>
    </r>
    <r>
      <rPr>
        <sz val="11"/>
        <color theme="1"/>
        <rFont val="Calibri"/>
        <family val="2"/>
        <scheme val="minor"/>
      </rPr>
      <t xml:space="preserve">, </t>
    </r>
    <r>
      <rPr>
        <i/>
        <sz val="11"/>
        <color theme="1"/>
        <rFont val="Calibri"/>
        <family val="2"/>
        <scheme val="minor"/>
      </rPr>
      <t>AZ_SystemConservation</t>
    </r>
    <r>
      <rPr>
        <sz val="11"/>
        <color theme="1"/>
        <rFont val="Calibri"/>
        <family val="2"/>
        <scheme val="minor"/>
      </rPr>
      <t xml:space="preserve">, and </t>
    </r>
    <r>
      <rPr>
        <i/>
        <sz val="11"/>
        <color theme="1"/>
        <rFont val="Calibri"/>
        <family val="2"/>
        <scheme val="minor"/>
      </rPr>
      <t>NV_SystemConservation</t>
    </r>
    <r>
      <rPr>
        <sz val="11"/>
        <color theme="1"/>
        <rFont val="Calibri"/>
        <family val="2"/>
        <scheme val="minor"/>
      </rPr>
      <t xml:space="preserve"> slots to </t>
    </r>
    <r>
      <rPr>
        <i/>
        <sz val="11"/>
        <color theme="1"/>
        <rFont val="Calibri"/>
        <family val="2"/>
        <scheme val="minor"/>
      </rPr>
      <t>ICSProjectionData</t>
    </r>
    <r>
      <rPr>
        <sz val="11"/>
        <color theme="1"/>
        <rFont val="Calibri"/>
        <family val="2"/>
        <scheme val="minor"/>
      </rPr>
      <t xml:space="preserve"> object. </t>
    </r>
    <r>
      <rPr>
        <i/>
        <sz val="11"/>
        <color theme="1"/>
        <rFont val="Calibri"/>
        <family val="2"/>
        <scheme val="minor"/>
      </rPr>
      <t>CA_SystemConservation</t>
    </r>
    <r>
      <rPr>
        <sz val="11"/>
        <color theme="1"/>
        <rFont val="Calibri"/>
        <family val="2"/>
        <scheme val="minor"/>
      </rPr>
      <t xml:space="preserve"> slot used for calculating the value of the </t>
    </r>
    <r>
      <rPr>
        <i/>
        <sz val="11"/>
        <color theme="1"/>
        <rFont val="Calibri"/>
        <family val="2"/>
        <scheme val="minor"/>
      </rPr>
      <t>AnnualWaterUse.California_PreliminaryAdjustedApportionment</t>
    </r>
    <r>
      <rPr>
        <sz val="11"/>
        <color theme="1"/>
        <rFont val="Calibri"/>
        <family val="2"/>
        <scheme val="minor"/>
      </rPr>
      <t xml:space="preserve"> slot in Run Cycle 1.</t>
    </r>
  </si>
  <si>
    <t>MTOM_Rules_2016_v1.4.rls</t>
  </si>
  <si>
    <t>Added the following rule and functions to the ruleset to implement carryover volume (Powell to Mead) 
1.  Rule 68: Reset Powell Initial Year Outflow with Carryover
2.  Powell Functions: GetPowellMonthlyReleases_CarryoverYear
3.  Powell Functions: CalculateCarryoverReleases</t>
  </si>
  <si>
    <t>MTOM_Rules_2016_v1.5.rls</t>
  </si>
  <si>
    <t>MTOM_Rules_2016_v1.6.rls</t>
  </si>
  <si>
    <t>MTOM_AUG16_mc20160830.mdl.gz</t>
  </si>
  <si>
    <t>4.) Data from 24MS YampaRiver.Yampa_at_Deerlodge for the period 11/2014 to 7/2016 was copied into MTOM slots YampaRiverInflow.Yampa_at_Deerlodge and KNN_MTOM.HistoricYampaAtDeerlodge for the same period of time. This required extending the time range of the KNN_MTOM slot.
5.) Changed the date in KNN_MTOM.FGHydrologicClassificationEndYear to December 31, 2015, and the date in KNN_MTOM.YampaHydrologicClassificationEndYear to October 31, 2015.</t>
  </si>
  <si>
    <t>1.) Modified the function FontenelleMonthlyOutflow as detailed in the MTOM Coordination Call agenda.
2.) Modified the function CalculatePowellMonthlyRelease as detailed in the agenda.
3.) In the rule Set Mid-Elevation Release VolumePostLBDV, in the outyear calculation, I changed the Mead pool elevation used in the IF statement from PowellToMeadData.AugEOYMeadPEProjection to Mead.Pool Elevation. In making changes to use the pool projection slot we added a couple months ago, I mistakenly changed that reference when it didn't need to be. I've attached a screen shot (PostLBDVchange.png) with the changed reference highlighted.
4.) Added a SumFlowsToVolume item to a list in the rule Preliminary Set WY1 Release Volume To 8.23 MAF as part of attempts to make 2011 work for Sarah. This item is the sum of the releases from the beginning of the water year to the timestep prior to the model start, and prevents the preliminary release volume from being set to a value less than the previous releases. This change, together with the changes in 2.), mean that if the previous releases are the maximum item in the list, the remaining water year months will have no release.  Of course, that's not feasible but prevented negative monthly releases, which messed up RW calculations in ways I didn't take the time to completely understand. I've attached a screen shot (PrelimWY1ReleaseChange.png) with the added item highlighted.</t>
  </si>
  <si>
    <t>1. Reverted Vallecito guide curve values back to Mar 2014 values
2. Updated YampaRiverInflow.Yampa_at_Deerlodge with historic data values
3. Added scalar slots with expression to run at Beginning of Run and set slot values for KNN_MTOM.FGHydrologicClassificationEndYear and KNN_MTOM.YampaHydrologicClassificationEndYear
4. Imported DMI HDBtoRiverWare Input for MTOM (from file DMI_HDB_Input_To_MTOM_083116 received from Shana T.), which contains updated slot information for Yampa_at_Deerlodge data
5. Updated DMI Excel_InputFrom24MS to import Yampa at Deerlodge data from Start Timestep - 12 Timesteps to Finish Timestep; created a new slot selection titled "YampaRiverInflow", and moved the slot YampaRiverInflow.Yampa_at_Deerlodge from the ForecastedInflowsDiversions slot selection to the new slot selection</t>
  </si>
  <si>
    <t>MTOM_SEP16_mc20160919.mdl.gz</t>
  </si>
  <si>
    <t>MTOM_OCT16_mc20161025.mdl.gz</t>
  </si>
  <si>
    <t>1. Changed FontenelleData.MinElevation from 6,468 feet to 6,465 feet</t>
  </si>
  <si>
    <t>1) Changed Begin date of "ICS and ICMA Inputs" slot group in Excel_Direct_From_24MS dataset of Excel_InputFrom24MS DMI from "December Max DayofMonth, Start Year" to "December Max DayofMonth, Start Year - 12 Timesteps"; 
2) Added annual series slot ICSProjectionData.NV_LeftinMead to the model; 
3) Added ICSProjectionData.NV_LeftinMead slot to the ICS and ICMA Inputs slot group of the Excel_InputFrom24MS DMI
4) In Excel_InputFrom24MS DMI, moved slot BelowImperialDam:Gila River.Local Inflow from "Reservoir Initial Conditions" slot group to "LBDVLocalInflows" slot group for consistency.
5) In the same DMI, removed slots BelowImperialDam:GainsImpToNIB.Local Inflow, CoRivMeadToMohave:GainsAboveDavis.Local Inflow, HavasuToImperial:GainsPkrToImp.LocalInflow, and MWDAndCAPReach:GainsAboveParker.Local Inflow from "Reservoir Initial Conditions" because they were already in "LBDVLocalInflows", which has a greater time range.</t>
  </si>
  <si>
    <t>MTOM_NOV16_mc20161116.mdl.gz</t>
  </si>
  <si>
    <t>MTOM_Rules_2016_v1.8.rls</t>
  </si>
  <si>
    <t>MTOM_Rules_2016_v1.7.rls</t>
  </si>
  <si>
    <t>MTOM_Rules_2016_v1.9.rls</t>
  </si>
  <si>
    <t>MTOM_Rules_2016_v1.9a.rls</t>
  </si>
  <si>
    <r>
      <t xml:space="preserve">For calculation of local variable </t>
    </r>
    <r>
      <rPr>
        <i/>
        <sz val="11"/>
        <color theme="1"/>
        <rFont val="Calibri"/>
        <family val="2"/>
        <scheme val="minor"/>
      </rPr>
      <t>RemainingVolumeAboveLowerBounds</t>
    </r>
    <r>
      <rPr>
        <sz val="11"/>
        <color theme="1"/>
        <rFont val="Calibri"/>
        <family val="2"/>
        <scheme val="minor"/>
      </rPr>
      <t xml:space="preserve"> in function </t>
    </r>
    <r>
      <rPr>
        <b/>
        <sz val="11"/>
        <color theme="1"/>
        <rFont val="Calibri"/>
        <family val="2"/>
        <scheme val="minor"/>
      </rPr>
      <t>CalculatePowellMonthlyRelease</t>
    </r>
    <r>
      <rPr>
        <sz val="11"/>
        <color theme="1"/>
        <rFont val="Calibri"/>
        <family val="2"/>
        <scheme val="minor"/>
      </rPr>
      <t>, replaced MAX[</t>
    </r>
    <r>
      <rPr>
        <i/>
        <sz val="11"/>
        <color theme="1"/>
        <rFont val="Calibri"/>
        <family val="2"/>
        <scheme val="minor"/>
      </rPr>
      <t>RemainingAnnualVolume</t>
    </r>
    <r>
      <rPr>
        <sz val="11"/>
        <color theme="1"/>
        <rFont val="Calibri"/>
        <family val="2"/>
        <scheme val="minor"/>
      </rPr>
      <t>-Sum(</t>
    </r>
    <r>
      <rPr>
        <i/>
        <sz val="11"/>
        <color theme="1"/>
        <rFont val="Calibri"/>
        <family val="2"/>
        <scheme val="minor"/>
      </rPr>
      <t>LowerBoundList</t>
    </r>
    <r>
      <rPr>
        <sz val="11"/>
        <color theme="1"/>
        <rFont val="Calibri"/>
        <family val="2"/>
        <scheme val="minor"/>
      </rPr>
      <t>) , 0.00 acre-feet] with just (</t>
    </r>
    <r>
      <rPr>
        <i/>
        <sz val="11"/>
        <color theme="1"/>
        <rFont val="Calibri"/>
        <family val="2"/>
        <scheme val="minor"/>
      </rPr>
      <t>RemainingAnnualVolume-Sum(LowerBoundList)</t>
    </r>
    <r>
      <rPr>
        <sz val="11"/>
        <color theme="1"/>
        <rFont val="Calibri"/>
        <family val="2"/>
        <scheme val="minor"/>
      </rPr>
      <t>)</t>
    </r>
  </si>
  <si>
    <t>MTOM_Rules_2016_v1.10.rls</t>
  </si>
  <si>
    <t>MTOM_DEC16_mc20161212.mdl.gz</t>
  </si>
  <si>
    <t>maintained change in v1.9a, which occurred after my November run; removed reference to YampaRiverInflow.Maybelle slot (use YampaRiverInflow.Deerlodge now); began changes to Taylor Park winter operations, but they were not completed at the time of the December run</t>
  </si>
  <si>
    <t>Add TaylorParkData.WinterReleaseRates table and modify Taylor Park target elevations based on values provided by Erik Knight via email on Nov 17, 2016; removed no longer used YampaRiverInflow.Maybelle slot</t>
  </si>
  <si>
    <t>MTOM_Rules_Jan2017.rls</t>
  </si>
  <si>
    <t>Mke</t>
  </si>
  <si>
    <t>Many updates to VBA and worksheet formulas in order to change the number of forecast traces from 30 to 35</t>
  </si>
  <si>
    <t>MTOM_EnsembleOutput_FEB17.xlsm</t>
  </si>
  <si>
    <t>MTOM_EnsembleOutput_JAN17DEV.xlsm</t>
  </si>
  <si>
    <t>MTOM_JAN17_mc20170124.mdl.gz</t>
  </si>
  <si>
    <t>MTOM_Rules_Feb2017.rls</t>
  </si>
  <si>
    <r>
      <t xml:space="preserve">1.) Modified </t>
    </r>
    <r>
      <rPr>
        <b/>
        <sz val="11"/>
        <color theme="1"/>
        <rFont val="Calibri"/>
        <family val="2"/>
        <scheme val="minor"/>
      </rPr>
      <t>PowellMonthlyReleaseTable</t>
    </r>
    <r>
      <rPr>
        <sz val="11"/>
        <color theme="1"/>
        <rFont val="Calibri"/>
        <family val="2"/>
        <scheme val="minor"/>
      </rPr>
      <t xml:space="preserve"> slot based on LTEMP to PowellData</t>
    </r>
  </si>
  <si>
    <t>Substantial review and refactoring of macros in this workbook; edited code for simplicity by combining multiple lines into fewer lines; macro was not successfully incorporating LC local inflow values, so corrected that issue; added commenting to assist understanding of codes</t>
  </si>
  <si>
    <r>
      <t xml:space="preserve">1.) Updated the </t>
    </r>
    <r>
      <rPr>
        <b/>
        <sz val="11"/>
        <color theme="1"/>
        <rFont val="Calibri"/>
        <family val="2"/>
        <scheme val="minor"/>
      </rPr>
      <t>SortInflowVolumes</t>
    </r>
    <r>
      <rPr>
        <sz val="11"/>
        <color theme="1"/>
        <rFont val="Calibri"/>
        <family val="2"/>
        <scheme val="minor"/>
      </rPr>
      <t xml:space="preserve"> subroutine to dynamically find and sort the historic trace data only, 
    relying only on worksheet values and not the named data ranges in the workbook.
2.) Added conditional statement to call of </t>
    </r>
    <r>
      <rPr>
        <b/>
        <sz val="11"/>
        <color theme="1"/>
        <rFont val="Calibri"/>
        <family val="2"/>
        <scheme val="minor"/>
      </rPr>
      <t>SortInflowVolumes</t>
    </r>
    <r>
      <rPr>
        <sz val="11"/>
        <color theme="1"/>
        <rFont val="Calibri"/>
        <family val="2"/>
        <scheme val="minor"/>
      </rPr>
      <t xml:space="preserve"> subroutine from subroutine </t>
    </r>
    <r>
      <rPr>
        <b/>
        <sz val="11"/>
        <color theme="1"/>
        <rFont val="Calibri"/>
        <family val="2"/>
        <scheme val="minor"/>
      </rPr>
      <t>SetPlotSeriesRange</t>
    </r>
    <r>
      <rPr>
        <sz val="11"/>
        <color theme="1"/>
        <rFont val="Calibri"/>
        <family val="2"/>
        <scheme val="minor"/>
      </rPr>
      <t xml:space="preserve"> to prevent call if data
    range is empty, in which case an error occurred.</t>
    </r>
  </si>
  <si>
    <t>MTOM_Rules_Mar2017.rls</t>
  </si>
  <si>
    <r>
      <t xml:space="preserve">1.) Modified </t>
    </r>
    <r>
      <rPr>
        <i/>
        <sz val="11"/>
        <color theme="1"/>
        <rFont val="Calibri"/>
        <family val="2"/>
        <scheme val="minor"/>
      </rPr>
      <t>Taylor Park.Elevation Volume Table</t>
    </r>
    <r>
      <rPr>
        <sz val="11"/>
        <color theme="1"/>
        <rFont val="Calibri"/>
        <family val="2"/>
        <scheme val="minor"/>
      </rPr>
      <t xml:space="preserve"> with data provided by Rick C. on 20170307.
2.) Changed the </t>
    </r>
    <r>
      <rPr>
        <b/>
        <sz val="11"/>
        <color theme="1"/>
        <rFont val="Calibri"/>
        <family val="2"/>
        <scheme val="minor"/>
      </rPr>
      <t>Evaporation and Precipitation</t>
    </r>
    <r>
      <rPr>
        <sz val="11"/>
        <color theme="1"/>
        <rFont val="Calibri"/>
        <family val="2"/>
        <scheme val="minor"/>
      </rPr>
      <t xml:space="preserve"> method on Taylor Park from </t>
    </r>
    <r>
      <rPr>
        <i/>
        <sz val="11"/>
        <color theme="1"/>
        <rFont val="Calibri"/>
        <family val="2"/>
        <scheme val="minor"/>
      </rPr>
      <t>Monthly Evaporation</t>
    </r>
    <r>
      <rPr>
        <sz val="11"/>
        <color theme="1"/>
        <rFont val="Calibri"/>
        <family val="2"/>
        <scheme val="minor"/>
      </rPr>
      <t xml:space="preserve"> to </t>
    </r>
    <r>
      <rPr>
        <i/>
        <sz val="11"/>
        <color theme="1"/>
        <rFont val="Calibri"/>
        <family val="2"/>
        <scheme val="minor"/>
      </rPr>
      <t>None.</t>
    </r>
  </si>
  <si>
    <r>
      <t xml:space="preserve">1.) Changed value of </t>
    </r>
    <r>
      <rPr>
        <i/>
        <sz val="11"/>
        <color theme="1"/>
        <rFont val="Calibri"/>
        <family val="2"/>
        <scheme val="minor"/>
      </rPr>
      <t>FontenelleData.Min Elevation</t>
    </r>
    <r>
      <rPr>
        <sz val="11"/>
        <color theme="1"/>
        <rFont val="Calibri"/>
        <family val="2"/>
        <scheme val="minor"/>
      </rPr>
      <t xml:space="preserve"> from 6468 ft to 6465 ft, added </t>
    </r>
    <r>
      <rPr>
        <i/>
        <sz val="11"/>
        <color theme="1"/>
        <rFont val="Calibri"/>
        <family val="2"/>
        <scheme val="minor"/>
      </rPr>
      <t>FontenelleData.Periodic Min Flow</t>
    </r>
    <r>
      <rPr>
        <sz val="11"/>
        <color theme="1"/>
        <rFont val="Calibri"/>
        <family val="2"/>
        <scheme val="minor"/>
      </rPr>
      <t xml:space="preserve"> slot with values from Jed P. on 20170403</t>
    </r>
  </si>
  <si>
    <t>MTOM_MAR17.mdl.gz</t>
  </si>
  <si>
    <t>MTOM_APR17.mdl.gz</t>
  </si>
  <si>
    <t>MTOM_MAY17.mdl.gz</t>
  </si>
  <si>
    <t>MTOM_Rules_MAY17.rls</t>
  </si>
  <si>
    <t>MTOM_Rules_APR17.rls</t>
  </si>
  <si>
    <r>
      <t xml:space="preserve">1.) Added scalar slots </t>
    </r>
    <r>
      <rPr>
        <i/>
        <sz val="11"/>
        <color theme="1"/>
        <rFont val="Calibri"/>
        <family val="2"/>
        <scheme val="minor"/>
      </rPr>
      <t>MidTierMaxAnnualRelease, MidTierMinAnnualRelease, UpperTierB2MaxAnnualRelease, UpperTierB2MinAnnualRelease, UpperTierB4MaxAnnualRelease, UpperTierB4MinAnnualRelease</t>
    </r>
    <r>
      <rPr>
        <sz val="11"/>
        <color theme="1"/>
        <rFont val="Calibri"/>
        <family val="2"/>
        <scheme val="minor"/>
      </rPr>
      <t xml:space="preserve"> in the data object </t>
    </r>
    <r>
      <rPr>
        <i/>
        <sz val="11"/>
        <color theme="1"/>
        <rFont val="Calibri"/>
        <family val="2"/>
        <scheme val="minor"/>
      </rPr>
      <t>PowellData</t>
    </r>
    <r>
      <rPr>
        <sz val="11"/>
        <color theme="1"/>
        <rFont val="Calibri"/>
        <family val="2"/>
        <scheme val="minor"/>
      </rPr>
      <t xml:space="preserve">; 2.) Changed the names of the slots </t>
    </r>
    <r>
      <rPr>
        <i/>
        <sz val="11"/>
        <color theme="1"/>
        <rFont val="Calibri"/>
        <family val="2"/>
        <scheme val="minor"/>
      </rPr>
      <t>PowellLowerTierMaxAnnualRelease</t>
    </r>
    <r>
      <rPr>
        <sz val="11"/>
        <color theme="1"/>
        <rFont val="Calibri"/>
        <family val="2"/>
        <scheme val="minor"/>
      </rPr>
      <t xml:space="preserve"> and </t>
    </r>
    <r>
      <rPr>
        <i/>
        <sz val="11"/>
        <color theme="1"/>
        <rFont val="Calibri"/>
        <family val="2"/>
        <scheme val="minor"/>
      </rPr>
      <t>PowellLowerTierMinAnnualRelease</t>
    </r>
    <r>
      <rPr>
        <sz val="11"/>
        <color theme="1"/>
        <rFont val="Calibri"/>
        <family val="2"/>
        <scheme val="minor"/>
      </rPr>
      <t xml:space="preserve"> to </t>
    </r>
    <r>
      <rPr>
        <i/>
        <sz val="11"/>
        <color theme="1"/>
        <rFont val="Calibri"/>
        <family val="2"/>
        <scheme val="minor"/>
      </rPr>
      <t>LowerTierMaxAnnualRelease</t>
    </r>
    <r>
      <rPr>
        <sz val="11"/>
        <color theme="1"/>
        <rFont val="Calibri"/>
        <family val="2"/>
        <scheme val="minor"/>
      </rPr>
      <t xml:space="preserve"> and </t>
    </r>
    <r>
      <rPr>
        <i/>
        <sz val="11"/>
        <color theme="1"/>
        <rFont val="Calibri"/>
        <family val="2"/>
        <scheme val="minor"/>
      </rPr>
      <t>LowerTierMinAnnualRelease</t>
    </r>
    <r>
      <rPr>
        <sz val="11"/>
        <color theme="1"/>
        <rFont val="Calibri"/>
        <family val="2"/>
        <scheme val="minor"/>
      </rPr>
      <t xml:space="preserve">, respectively, in the data object </t>
    </r>
    <r>
      <rPr>
        <i/>
        <sz val="11"/>
        <color theme="1"/>
        <rFont val="Calibri"/>
        <family val="2"/>
        <scheme val="minor"/>
      </rPr>
      <t>PowellData</t>
    </r>
    <r>
      <rPr>
        <sz val="11"/>
        <color theme="1"/>
        <rFont val="Calibri"/>
        <family val="2"/>
        <scheme val="minor"/>
      </rPr>
      <t xml:space="preserve">. 3.) Added </t>
    </r>
    <r>
      <rPr>
        <i/>
        <sz val="11"/>
        <color theme="1"/>
        <rFont val="Calibri"/>
        <family val="2"/>
        <scheme val="minor"/>
      </rPr>
      <t>TaylorParkData_TaylorPark_LowestFlow</t>
    </r>
    <r>
      <rPr>
        <sz val="11"/>
        <color theme="1"/>
        <rFont val="Calibri"/>
        <family val="2"/>
        <scheme val="minor"/>
      </rPr>
      <t xml:space="preserve"> slot with values equal to 2/3 of the values in </t>
    </r>
    <r>
      <rPr>
        <i/>
        <sz val="11"/>
        <color theme="1"/>
        <rFont val="Calibri"/>
        <family val="2"/>
        <scheme val="minor"/>
      </rPr>
      <t>TaylorParkData.TaylorParkMinFlow</t>
    </r>
    <r>
      <rPr>
        <sz val="11"/>
        <color theme="1"/>
        <rFont val="Calibri"/>
        <family val="2"/>
        <scheme val="minor"/>
      </rPr>
      <t xml:space="preserve"> per Sarah B's changes to Taylor Park operations</t>
    </r>
  </si>
  <si>
    <t>MTOM_EnsembleOutput_MAY17.xlsm</t>
  </si>
  <si>
    <t>1.) Added new range name tableMonthDuration; 2.) Modified in-cell function on tabs Comparisons and Exceedance in cells U5:U71 to correctly populate model run date cells; previous version was not returning correct run duration</t>
  </si>
  <si>
    <t>MTOM_Rules_JUN17.rls</t>
  </si>
  <si>
    <t>MTOM_JUL17_MOST.mdl.gz</t>
  </si>
  <si>
    <t>Aspinall Changes JUL2017</t>
  </si>
  <si>
    <r>
      <rPr>
        <b/>
        <sz val="11"/>
        <color theme="1"/>
        <rFont val="Calibri"/>
        <family val="2"/>
        <scheme val="minor"/>
      </rPr>
      <t>BlueMesaOutflowCalc</t>
    </r>
    <r>
      <rPr>
        <sz val="11"/>
        <color theme="1"/>
        <rFont val="Calibri"/>
        <family val="2"/>
        <scheme val="minor"/>
      </rPr>
      <t xml:space="preserve">: changed reference from 7,358.1 ft to </t>
    </r>
    <r>
      <rPr>
        <i/>
        <sz val="11"/>
        <color theme="1"/>
        <rFont val="Calibri"/>
        <family val="2"/>
        <scheme val="minor"/>
      </rPr>
      <t>BlueMesaData.MaxDeadPoolElevation</t>
    </r>
    <r>
      <rPr>
        <sz val="11"/>
        <color theme="1"/>
        <rFont val="Calibri"/>
        <family val="2"/>
        <scheme val="minor"/>
      </rPr>
      <t xml:space="preserve"> + 0.1 "feet"</t>
    </r>
  </si>
  <si>
    <r>
      <t xml:space="preserve">Added scalar slot </t>
    </r>
    <r>
      <rPr>
        <i/>
        <sz val="11"/>
        <color theme="1"/>
        <rFont val="Calibri"/>
        <family val="2"/>
        <scheme val="minor"/>
      </rPr>
      <t>BlueMesaData.MaxDeadPoolElevation</t>
    </r>
    <r>
      <rPr>
        <sz val="11"/>
        <color theme="1"/>
        <rFont val="Calibri"/>
        <family val="2"/>
        <scheme val="minor"/>
      </rPr>
      <t xml:space="preserve"> for use in </t>
    </r>
    <r>
      <rPr>
        <b/>
        <sz val="11"/>
        <color theme="1"/>
        <rFont val="Calibri"/>
        <family val="2"/>
        <scheme val="minor"/>
      </rPr>
      <t>BlueMesaOutflowCalc</t>
    </r>
  </si>
  <si>
    <r>
      <rPr>
        <b/>
        <sz val="11"/>
        <color theme="1"/>
        <rFont val="Calibri"/>
        <family val="2"/>
        <scheme val="minor"/>
      </rPr>
      <t>BlueMesaOutflowCalc</t>
    </r>
    <r>
      <rPr>
        <sz val="11"/>
        <color theme="1"/>
        <rFont val="Calibri"/>
        <family val="2"/>
        <scheme val="minor"/>
      </rPr>
      <t xml:space="preserve">: changed references from value 7,393.0 ft to </t>
    </r>
    <r>
      <rPr>
        <i/>
        <sz val="11"/>
        <color theme="1"/>
        <rFont val="Calibri"/>
        <family val="2"/>
        <scheme val="minor"/>
      </rPr>
      <t>BlueMesaData.MinimumPowerElevation</t>
    </r>
  </si>
  <si>
    <r>
      <t xml:space="preserve">Changed slot name from </t>
    </r>
    <r>
      <rPr>
        <i/>
        <sz val="11"/>
        <color theme="1"/>
        <rFont val="Calibri"/>
        <family val="2"/>
        <scheme val="minor"/>
      </rPr>
      <t>BlueMesaData.MinimumPoolElevation</t>
    </r>
    <r>
      <rPr>
        <sz val="11"/>
        <color theme="1"/>
        <rFont val="Calibri"/>
        <family val="2"/>
        <scheme val="minor"/>
      </rPr>
      <t xml:space="preserve"> to </t>
    </r>
    <r>
      <rPr>
        <i/>
        <sz val="11"/>
        <color theme="1"/>
        <rFont val="Calibri"/>
        <family val="2"/>
        <scheme val="minor"/>
      </rPr>
      <t>BlueMesaData.MinimumPowerElevation</t>
    </r>
  </si>
  <si>
    <r>
      <rPr>
        <b/>
        <sz val="11"/>
        <color theme="1"/>
        <rFont val="Calibri"/>
        <family val="2"/>
        <scheme val="minor"/>
      </rPr>
      <t>BlueMesaOutflowCalc</t>
    </r>
    <r>
      <rPr>
        <sz val="11"/>
        <color theme="1"/>
        <rFont val="Calibri"/>
        <family val="2"/>
        <scheme val="minor"/>
      </rPr>
      <t xml:space="preserve">: changed references from local variable </t>
    </r>
    <r>
      <rPr>
        <i/>
        <sz val="11"/>
        <color theme="1"/>
        <rFont val="Calibri"/>
        <family val="2"/>
        <scheme val="minor"/>
      </rPr>
      <t>MaxPoolElevation</t>
    </r>
    <r>
      <rPr>
        <sz val="11"/>
        <color theme="1"/>
        <rFont val="Calibri"/>
        <family val="2"/>
        <scheme val="minor"/>
      </rPr>
      <t xml:space="preserve"> to slot </t>
    </r>
    <r>
      <rPr>
        <i/>
        <sz val="11"/>
        <color theme="1"/>
        <rFont val="Calibri"/>
        <family val="2"/>
        <scheme val="minor"/>
      </rPr>
      <t>BlueMesaData.MaximumPoolElevation</t>
    </r>
    <r>
      <rPr>
        <sz val="11"/>
        <color theme="1"/>
        <rFont val="Calibri"/>
        <family val="2"/>
        <scheme val="minor"/>
      </rPr>
      <t xml:space="preserve">; removed </t>
    </r>
    <r>
      <rPr>
        <i/>
        <sz val="11"/>
        <color theme="1"/>
        <rFont val="Calibri"/>
        <family val="2"/>
        <scheme val="minor"/>
      </rPr>
      <t>MaxPoolElevation</t>
    </r>
  </si>
  <si>
    <r>
      <t xml:space="preserve">Added suffix _OLD to previous versions of </t>
    </r>
    <r>
      <rPr>
        <b/>
        <sz val="11"/>
        <color theme="1"/>
        <rFont val="Calibri"/>
        <family val="2"/>
        <scheme val="minor"/>
      </rPr>
      <t>CalcCanyonPeakFlowTarget</t>
    </r>
    <r>
      <rPr>
        <sz val="11"/>
        <color theme="1"/>
        <rFont val="Calibri"/>
        <family val="2"/>
        <scheme val="minor"/>
      </rPr>
      <t xml:space="preserve">, </t>
    </r>
    <r>
      <rPr>
        <b/>
        <sz val="11"/>
        <color theme="1"/>
        <rFont val="Calibri"/>
        <family val="2"/>
        <scheme val="minor"/>
      </rPr>
      <t>CalcGunnisonPeakFlowTarget</t>
    </r>
    <r>
      <rPr>
        <sz val="11"/>
        <color theme="1"/>
        <rFont val="Calibri"/>
        <family val="2"/>
        <scheme val="minor"/>
      </rPr>
      <t xml:space="preserve">, and </t>
    </r>
    <r>
      <rPr>
        <b/>
        <sz val="11"/>
        <color theme="1"/>
        <rFont val="Calibri"/>
        <family val="2"/>
        <scheme val="minor"/>
      </rPr>
      <t>CalcGunnisonPeakFlowLevel</t>
    </r>
    <r>
      <rPr>
        <sz val="11"/>
        <color theme="1"/>
        <rFont val="Calibri"/>
        <family val="2"/>
        <scheme val="minor"/>
      </rPr>
      <t xml:space="preserve"> functions and turned them off</t>
    </r>
  </si>
  <si>
    <r>
      <t xml:space="preserve">Added functions </t>
    </r>
    <r>
      <rPr>
        <b/>
        <sz val="11"/>
        <color theme="1"/>
        <rFont val="Calibri"/>
        <family val="2"/>
        <scheme val="minor"/>
      </rPr>
      <t>CalcCanyonPeakFlowTarget</t>
    </r>
    <r>
      <rPr>
        <sz val="11"/>
        <color theme="1"/>
        <rFont val="Calibri"/>
        <family val="2"/>
        <scheme val="minor"/>
      </rPr>
      <t xml:space="preserve">, </t>
    </r>
    <r>
      <rPr>
        <b/>
        <sz val="11"/>
        <color theme="1"/>
        <rFont val="Calibri"/>
        <family val="2"/>
        <scheme val="minor"/>
      </rPr>
      <t>CalcGunnisonWWPeakFlowTarget</t>
    </r>
    <r>
      <rPr>
        <sz val="11"/>
        <color theme="1"/>
        <rFont val="Calibri"/>
        <family val="2"/>
        <scheme val="minor"/>
      </rPr>
      <t xml:space="preserve">, and </t>
    </r>
    <r>
      <rPr>
        <b/>
        <sz val="11"/>
        <color theme="1"/>
        <rFont val="Calibri"/>
        <family val="2"/>
        <scheme val="minor"/>
      </rPr>
      <t>CalcGunnisonHClass</t>
    </r>
  </si>
  <si>
    <r>
      <t xml:space="preserve">Changed slot name from </t>
    </r>
    <r>
      <rPr>
        <i/>
        <sz val="11"/>
        <color theme="1"/>
        <rFont val="Calibri"/>
        <family val="2"/>
        <scheme val="minor"/>
      </rPr>
      <t>BlueMesaData.MayPeakFlowLevel</t>
    </r>
    <r>
      <rPr>
        <sz val="11"/>
        <color theme="1"/>
        <rFont val="Calibri"/>
        <family val="2"/>
        <scheme val="minor"/>
      </rPr>
      <t xml:space="preserve"> to </t>
    </r>
    <r>
      <rPr>
        <i/>
        <sz val="11"/>
        <color theme="1"/>
        <rFont val="Calibri"/>
        <family val="2"/>
        <scheme val="minor"/>
      </rPr>
      <t>BlueMesaData.GunnisonHClass</t>
    </r>
  </si>
  <si>
    <r>
      <t xml:space="preserve">Changed slot name from </t>
    </r>
    <r>
      <rPr>
        <i/>
        <sz val="11"/>
        <color theme="1"/>
        <rFont val="Calibri"/>
        <family val="2"/>
        <scheme val="minor"/>
      </rPr>
      <t>BlueMesaData.MayPeakFlowTarget</t>
    </r>
    <r>
      <rPr>
        <sz val="11"/>
        <color theme="1"/>
        <rFont val="Calibri"/>
        <family val="2"/>
        <scheme val="minor"/>
      </rPr>
      <t xml:space="preserve"> to </t>
    </r>
    <r>
      <rPr>
        <i/>
        <sz val="11"/>
        <color theme="1"/>
        <rFont val="Calibri"/>
        <family val="2"/>
        <scheme val="minor"/>
      </rPr>
      <t>BlueMesaData.WhitewaterPeakFlowTarget</t>
    </r>
  </si>
  <si>
    <r>
      <t xml:space="preserve">Added </t>
    </r>
    <r>
      <rPr>
        <i/>
        <sz val="11"/>
        <color theme="1"/>
        <rFont val="Calibri"/>
        <family val="2"/>
        <scheme val="minor"/>
      </rPr>
      <t>BlueMesaData.PeakFlowDuration</t>
    </r>
    <r>
      <rPr>
        <sz val="11"/>
        <color theme="1"/>
        <rFont val="Calibri"/>
        <family val="2"/>
        <scheme val="minor"/>
      </rPr>
      <t xml:space="preserve"> and </t>
    </r>
    <r>
      <rPr>
        <i/>
        <sz val="11"/>
        <color theme="1"/>
        <rFont val="Calibri"/>
        <family val="2"/>
        <scheme val="minor"/>
      </rPr>
      <t>BlueMesaData.ShoulderFlowDuration</t>
    </r>
    <r>
      <rPr>
        <sz val="11"/>
        <color theme="1"/>
        <rFont val="Calibri"/>
        <family val="2"/>
        <scheme val="minor"/>
      </rPr>
      <t xml:space="preserve"> annual series slots </t>
    </r>
  </si>
  <si>
    <r>
      <t xml:space="preserve">Added </t>
    </r>
    <r>
      <rPr>
        <i/>
        <sz val="11"/>
        <color theme="1"/>
        <rFont val="Calibri"/>
        <family val="2"/>
        <scheme val="minor"/>
      </rPr>
      <t>BlueMesaData.CanyonFlowCalcData</t>
    </r>
    <r>
      <rPr>
        <sz val="11"/>
        <color theme="1"/>
        <rFont val="Calibri"/>
        <family val="2"/>
        <scheme val="minor"/>
      </rPr>
      <t xml:space="preserve"> table slot</t>
    </r>
  </si>
  <si>
    <r>
      <t xml:space="preserve">Added </t>
    </r>
    <r>
      <rPr>
        <i/>
        <sz val="11"/>
        <color theme="1"/>
        <rFont val="Calibri"/>
        <family val="2"/>
        <scheme val="minor"/>
      </rPr>
      <t>BlueMesaData.HalfBankFlow</t>
    </r>
    <r>
      <rPr>
        <sz val="11"/>
        <color theme="1"/>
        <rFont val="Calibri"/>
        <family val="2"/>
        <scheme val="minor"/>
      </rPr>
      <t xml:space="preserve"> scalar slot</t>
    </r>
  </si>
  <si>
    <r>
      <t xml:space="preserve">Moved Conor's rules </t>
    </r>
    <r>
      <rPr>
        <b/>
        <sz val="11"/>
        <color theme="1"/>
        <rFont val="Calibri"/>
        <family val="2"/>
        <scheme val="minor"/>
      </rPr>
      <t>Annual Daily Whitewater Flow Determination</t>
    </r>
    <r>
      <rPr>
        <sz val="11"/>
        <color theme="1"/>
        <rFont val="Calibri"/>
        <family val="2"/>
        <scheme val="minor"/>
      </rPr>
      <t xml:space="preserve"> and </t>
    </r>
    <r>
      <rPr>
        <b/>
        <sz val="11"/>
        <color theme="1"/>
        <rFont val="Calibri"/>
        <family val="2"/>
        <scheme val="minor"/>
      </rPr>
      <t>Calculate Gunnison Flow Targets</t>
    </r>
    <r>
      <rPr>
        <sz val="11"/>
        <color theme="1"/>
        <rFont val="Calibri"/>
        <family val="2"/>
        <scheme val="minor"/>
      </rPr>
      <t xml:space="preserve"> to MTOM_Rules_JUL17.rls; renamed previous versions with _OLD suffix and turned off</t>
    </r>
  </si>
  <si>
    <t>a.)</t>
  </si>
  <si>
    <t>b.)</t>
  </si>
  <si>
    <t xml:space="preserve">c.) </t>
  </si>
  <si>
    <r>
      <rPr>
        <i/>
        <sz val="11"/>
        <color theme="1"/>
        <rFont val="Calibri"/>
        <family val="2"/>
        <scheme val="minor"/>
      </rPr>
      <t>BlueMesaData.CanyonFlowCalcData</t>
    </r>
    <r>
      <rPr>
        <sz val="11"/>
        <color theme="1"/>
        <rFont val="Calibri"/>
        <family val="2"/>
        <scheme val="minor"/>
      </rPr>
      <t>: Divided values of Parameter A and Parameter B by 1000 to return to previous hard-coded values</t>
    </r>
  </si>
  <si>
    <r>
      <rPr>
        <i/>
        <sz val="11"/>
        <color theme="1"/>
        <rFont val="Calibri"/>
        <family val="2"/>
        <scheme val="minor"/>
      </rPr>
      <t>BlueMesaData.CanyonFlowCalcData</t>
    </r>
    <r>
      <rPr>
        <sz val="11"/>
        <color theme="1"/>
        <rFont val="Calibri"/>
        <family val="2"/>
        <scheme val="minor"/>
      </rPr>
      <t>: Changed units of columns Parameter A and Parameter B from acre-feet to NONE</t>
    </r>
  </si>
  <si>
    <r>
      <t>CalcCanyonFlowTarget</t>
    </r>
    <r>
      <rPr>
        <sz val="11"/>
        <color theme="1"/>
        <rFont val="Calibri"/>
        <family val="2"/>
        <scheme val="minor"/>
      </rPr>
      <t>: multiply result by 1 "cfs" instead of divide by 1 "month"</t>
    </r>
  </si>
  <si>
    <r>
      <t xml:space="preserve">Changes related to </t>
    </r>
    <r>
      <rPr>
        <b/>
        <sz val="11"/>
        <color theme="1"/>
        <rFont val="Calibri"/>
        <family val="2"/>
        <scheme val="minor"/>
      </rPr>
      <t>CalcCanyonFlowTarget</t>
    </r>
  </si>
  <si>
    <r>
      <t xml:space="preserve">Added slot </t>
    </r>
    <r>
      <rPr>
        <i/>
        <sz val="11"/>
        <color theme="1"/>
        <rFont val="Calibri"/>
        <family val="2"/>
        <scheme val="minor"/>
      </rPr>
      <t>CrystalToGJ_MayAdjustment</t>
    </r>
    <r>
      <rPr>
        <sz val="11"/>
        <color theme="1"/>
        <rFont val="Calibri"/>
        <family val="2"/>
        <scheme val="minor"/>
      </rPr>
      <t xml:space="preserve"> with value of 11,000 acre-feet </t>
    </r>
  </si>
  <si>
    <r>
      <t>SolveBlueMesaReleaseForDownstreamTargets</t>
    </r>
    <r>
      <rPr>
        <sz val="11"/>
        <color theme="1"/>
        <rFont val="Calibri"/>
        <family val="2"/>
        <scheme val="minor"/>
      </rPr>
      <t xml:space="preserve">: Added conditional statement that incorporates </t>
    </r>
    <r>
      <rPr>
        <i/>
        <sz val="11"/>
        <color theme="1"/>
        <rFont val="Calibri"/>
        <family val="2"/>
        <scheme val="minor"/>
      </rPr>
      <t>BlueMesaData.CrystalToGJ_MayAdjustment</t>
    </r>
    <r>
      <rPr>
        <sz val="11"/>
        <color theme="1"/>
        <rFont val="Calibri"/>
        <family val="2"/>
        <scheme val="minor"/>
      </rPr>
      <t xml:space="preserve"> value for dates in May</t>
    </r>
  </si>
  <si>
    <r>
      <rPr>
        <b/>
        <sz val="11"/>
        <color theme="1"/>
        <rFont val="Calibri"/>
        <family val="2"/>
        <scheme val="minor"/>
      </rPr>
      <t>Calculate May Release Volume</t>
    </r>
    <r>
      <rPr>
        <sz val="11"/>
        <color theme="1"/>
        <rFont val="Calibri"/>
        <family val="2"/>
        <scheme val="minor"/>
      </rPr>
      <t xml:space="preserve">: Changed conditional statement in calculation of </t>
    </r>
    <r>
      <rPr>
        <i/>
        <sz val="11"/>
        <color theme="1"/>
        <rFont val="Calibri"/>
        <family val="2"/>
        <scheme val="minor"/>
      </rPr>
      <t>BlueMesaData.MayReleaseVolume</t>
    </r>
    <r>
      <rPr>
        <sz val="11"/>
        <color theme="1"/>
        <rFont val="Calibri"/>
        <family val="2"/>
        <scheme val="minor"/>
      </rPr>
      <t xml:space="preserve"> from IF (date &lt; @ "Start Timestep" AND NOT GetMonth(date) == 5.00) to IF (date &lt; @ "Start Timestep"). Previous version was not calculating actual volume released in May for year of Start Timestep later than May</t>
    </r>
  </si>
  <si>
    <r>
      <t>CalcCanyonPeakFlowTarget</t>
    </r>
    <r>
      <rPr>
        <sz val="11"/>
        <color theme="1"/>
        <rFont val="Calibri"/>
        <family val="2"/>
        <scheme val="minor"/>
      </rPr>
      <t>: Reversed the order of the list of levels; the initial order of the list always led to Level 6 because working way up list and its Upper Limit always greater than the forecast, now working down the list to find the lowest Upper Limit greater than the forecast</t>
    </r>
  </si>
  <si>
    <r>
      <t>BlueMesaData.PeakFlowCalcData</t>
    </r>
    <r>
      <rPr>
        <sz val="11"/>
        <color theme="1"/>
        <rFont val="Calibri"/>
        <family val="2"/>
        <scheme val="minor"/>
      </rPr>
      <t>: Changed Lower Limit value for Level 6 to 1,123 kaf to match Table 1 in 2012 ROD; parameter values the same for Levels 5 and 6, but table values need consistency</t>
    </r>
  </si>
  <si>
    <r>
      <t>Annual Daily Whitewater Flow Determination</t>
    </r>
    <r>
      <rPr>
        <sz val="11"/>
        <color theme="1"/>
        <rFont val="Calibri"/>
        <family val="2"/>
        <scheme val="minor"/>
      </rPr>
      <t xml:space="preserve">: Added </t>
    </r>
    <r>
      <rPr>
        <i/>
        <sz val="11"/>
        <color theme="1"/>
        <rFont val="Calibri"/>
        <family val="2"/>
        <scheme val="minor"/>
      </rPr>
      <t>BlueMesaData.WhitewaterOpsAssurance</t>
    </r>
    <r>
      <rPr>
        <sz val="11"/>
        <color theme="1"/>
        <rFont val="Calibri"/>
        <family val="2"/>
        <scheme val="minor"/>
      </rPr>
      <t xml:space="preserve">[] to dates that use peakFlow or </t>
    </r>
    <r>
      <rPr>
        <i/>
        <sz val="11"/>
        <color theme="1"/>
        <rFont val="Calibri"/>
        <family val="2"/>
        <scheme val="minor"/>
      </rPr>
      <t xml:space="preserve">BlueMesaData.CanyonHalfBankFlow </t>
    </r>
    <r>
      <rPr>
        <sz val="11"/>
        <color theme="1"/>
        <rFont val="Calibri"/>
        <family val="2"/>
        <scheme val="minor"/>
      </rPr>
      <t>(peak or shoulder flow dates)</t>
    </r>
  </si>
  <si>
    <r>
      <rPr>
        <b/>
        <sz val="11"/>
        <color theme="1"/>
        <rFont val="Calibri"/>
        <family val="2"/>
        <scheme val="minor"/>
      </rPr>
      <t>Annual Daily Whitewater Flow Determination</t>
    </r>
    <r>
      <rPr>
        <sz val="11"/>
        <color theme="1"/>
        <rFont val="Calibri"/>
        <family val="2"/>
        <scheme val="minor"/>
      </rPr>
      <t xml:space="preserve">: Slot reference changed from </t>
    </r>
    <r>
      <rPr>
        <i/>
        <sz val="11"/>
        <color theme="1"/>
        <rFont val="Calibri"/>
        <family val="2"/>
        <scheme val="minor"/>
      </rPr>
      <t>BlueMesaData.CanyonHalfBankFlow</t>
    </r>
    <r>
      <rPr>
        <sz val="11"/>
        <color theme="1"/>
        <rFont val="Calibri"/>
        <family val="2"/>
        <scheme val="minor"/>
      </rPr>
      <t xml:space="preserve">[] (value = 5,000 cfs) to </t>
    </r>
    <r>
      <rPr>
        <i/>
        <sz val="11"/>
        <color theme="1"/>
        <rFont val="Calibri"/>
        <family val="2"/>
        <scheme val="minor"/>
      </rPr>
      <t>BlueMesaData.HalfBankFlow</t>
    </r>
    <r>
      <rPr>
        <sz val="11"/>
        <color theme="1"/>
        <rFont val="Calibri"/>
        <family val="2"/>
        <scheme val="minor"/>
      </rPr>
      <t>[] (value = 8,070 cfs)</t>
    </r>
  </si>
  <si>
    <r>
      <t>CalcGunnisonHClass</t>
    </r>
    <r>
      <rPr>
        <sz val="11"/>
        <color theme="1"/>
        <rFont val="Calibri"/>
        <family val="2"/>
        <scheme val="minor"/>
      </rPr>
      <t xml:space="preserve">: Changed initial value of </t>
    </r>
    <r>
      <rPr>
        <i/>
        <sz val="11"/>
        <color theme="1"/>
        <rFont val="Calibri"/>
        <family val="2"/>
        <scheme val="minor"/>
      </rPr>
      <t>result</t>
    </r>
    <r>
      <rPr>
        <sz val="11"/>
        <color theme="1"/>
        <rFont val="Calibri"/>
        <family val="2"/>
        <scheme val="minor"/>
      </rPr>
      <t xml:space="preserve"> variable from 1 to 0</t>
    </r>
  </si>
  <si>
    <t>MTOM_Rules_JUL17.rls</t>
  </si>
  <si>
    <r>
      <t xml:space="preserve">1.) </t>
    </r>
    <r>
      <rPr>
        <i/>
        <sz val="11"/>
        <color theme="1"/>
        <rFont val="Calibri"/>
        <family val="2"/>
        <scheme val="minor"/>
      </rPr>
      <t>TaylorParkData</t>
    </r>
    <r>
      <rPr>
        <sz val="11"/>
        <color theme="1"/>
        <rFont val="Calibri"/>
        <family val="2"/>
        <scheme val="minor"/>
      </rPr>
      <t xml:space="preserve">: Added </t>
    </r>
    <r>
      <rPr>
        <i/>
        <sz val="11"/>
        <color theme="1"/>
        <rFont val="Calibri"/>
        <family val="2"/>
        <scheme val="minor"/>
      </rPr>
      <t>SpillwayElevation</t>
    </r>
    <r>
      <rPr>
        <sz val="11"/>
        <color theme="1"/>
        <rFont val="Calibri"/>
        <family val="2"/>
        <scheme val="minor"/>
      </rPr>
      <t xml:space="preserve"> and </t>
    </r>
    <r>
      <rPr>
        <i/>
        <sz val="11"/>
        <color theme="1"/>
        <rFont val="Calibri"/>
        <family val="2"/>
        <scheme val="minor"/>
      </rPr>
      <t xml:space="preserve">MinFlowReductionFactor </t>
    </r>
    <r>
      <rPr>
        <sz val="11"/>
        <color theme="1"/>
        <rFont val="Calibri"/>
        <family val="2"/>
        <scheme val="minor"/>
      </rPr>
      <t xml:space="preserve">scalar slots; 2.) Added slots </t>
    </r>
    <r>
      <rPr>
        <i/>
        <sz val="11"/>
        <color theme="1"/>
        <rFont val="Calibri"/>
        <family val="2"/>
        <scheme val="minor"/>
      </rPr>
      <t>AnnualWaterUse.CA_BasicApportionment, AnnualWaterUse.AZ_BasicApportionment</t>
    </r>
    <r>
      <rPr>
        <sz val="11"/>
        <color theme="1"/>
        <rFont val="Calibri"/>
        <family val="2"/>
        <scheme val="minor"/>
      </rPr>
      <t xml:space="preserve">, and </t>
    </r>
    <r>
      <rPr>
        <i/>
        <sz val="11"/>
        <color theme="1"/>
        <rFont val="Calibri"/>
        <family val="2"/>
        <scheme val="minor"/>
      </rPr>
      <t xml:space="preserve">AnnualWaterUse.NV_BasicApportionment; </t>
    </r>
    <r>
      <rPr>
        <sz val="11"/>
        <color theme="1"/>
        <rFont val="Calibri"/>
        <family val="2"/>
        <scheme val="minor"/>
      </rPr>
      <t xml:space="preserve">3.) </t>
    </r>
    <r>
      <rPr>
        <i/>
        <sz val="11"/>
        <color theme="1"/>
        <rFont val="Calibri"/>
        <family val="2"/>
        <scheme val="minor"/>
      </rPr>
      <t>MWDDiversionData.MWDCanal_DailyCapacity:</t>
    </r>
    <r>
      <rPr>
        <sz val="11"/>
        <color theme="1"/>
        <rFont val="Calibri"/>
        <family val="2"/>
        <scheme val="minor"/>
      </rPr>
      <t xml:space="preserve"> New name for slot previously named </t>
    </r>
    <r>
      <rPr>
        <i/>
        <sz val="11"/>
        <color theme="1"/>
        <rFont val="Calibri"/>
        <family val="2"/>
        <scheme val="minor"/>
      </rPr>
      <t xml:space="preserve">MWDDiversionData.MWDCanalCapacity </t>
    </r>
    <r>
      <rPr>
        <sz val="11"/>
        <color theme="1"/>
        <rFont val="Calibri"/>
        <family val="2"/>
        <scheme val="minor"/>
      </rPr>
      <t xml:space="preserve">to distinguish it from new slot </t>
    </r>
    <r>
      <rPr>
        <i/>
        <sz val="11"/>
        <color theme="1"/>
        <rFont val="Calibri"/>
        <family val="2"/>
        <scheme val="minor"/>
      </rPr>
      <t xml:space="preserve">AnnualWaterUse.MWDCanal_AnnualCapacity; 4.) Added AnnualWaterUse.CAPCanal_AnnualCapacity </t>
    </r>
    <r>
      <rPr>
        <sz val="11"/>
        <color theme="1"/>
        <rFont val="Calibri"/>
        <family val="2"/>
        <scheme val="minor"/>
      </rPr>
      <t>and</t>
    </r>
    <r>
      <rPr>
        <i/>
        <sz val="11"/>
        <color theme="1"/>
        <rFont val="Calibri"/>
        <family val="2"/>
        <scheme val="minor"/>
      </rPr>
      <t xml:space="preserve"> AnnualWaterUse.MWDCanal_AnnualCapacity </t>
    </r>
    <r>
      <rPr>
        <sz val="11"/>
        <color theme="1"/>
        <rFont val="Calibri"/>
        <family val="2"/>
        <scheme val="minor"/>
      </rPr>
      <t xml:space="preserve">slots; </t>
    </r>
    <r>
      <rPr>
        <i/>
        <sz val="11"/>
        <color theme="1"/>
        <rFont val="Calibri"/>
        <family val="2"/>
        <scheme val="minor"/>
      </rPr>
      <t>PowellData.BaseAnnualRelease</t>
    </r>
    <r>
      <rPr>
        <sz val="11"/>
        <color theme="1"/>
        <rFont val="Calibri"/>
        <family val="2"/>
        <scheme val="minor"/>
      </rPr>
      <t xml:space="preserve">: New name for slot previously named </t>
    </r>
    <r>
      <rPr>
        <i/>
        <sz val="11"/>
        <color theme="1"/>
        <rFont val="Calibri"/>
        <family val="2"/>
        <scheme val="minor"/>
      </rPr>
      <t xml:space="preserve">PowellData.PowellBaseAnnualRelease; </t>
    </r>
    <r>
      <rPr>
        <sz val="11"/>
        <color theme="1"/>
        <rFont val="Calibri"/>
        <family val="2"/>
        <scheme val="minor"/>
      </rPr>
      <t xml:space="preserve">5.) </t>
    </r>
    <r>
      <rPr>
        <i/>
        <sz val="11"/>
        <color theme="1"/>
        <rFont val="Calibri"/>
        <family val="2"/>
        <scheme val="minor"/>
      </rPr>
      <t>TaylorParkData.MinFlow</t>
    </r>
    <r>
      <rPr>
        <sz val="11"/>
        <color theme="1"/>
        <rFont val="Calibri"/>
        <family val="2"/>
        <scheme val="minor"/>
      </rPr>
      <t xml:space="preserve">: New name for slot previously named </t>
    </r>
    <r>
      <rPr>
        <i/>
        <sz val="11"/>
        <color theme="1"/>
        <rFont val="Calibri"/>
        <family val="2"/>
        <scheme val="minor"/>
      </rPr>
      <t xml:space="preserve">TaylorParkData.TaylorParkMinFlow; </t>
    </r>
    <r>
      <rPr>
        <sz val="11"/>
        <color theme="1"/>
        <rFont val="Calibri"/>
        <family val="2"/>
        <scheme val="minor"/>
      </rPr>
      <t xml:space="preserve">6.) Added slot </t>
    </r>
    <r>
      <rPr>
        <i/>
        <sz val="11"/>
        <color theme="1"/>
        <rFont val="Calibri"/>
        <family val="2"/>
        <scheme val="minor"/>
      </rPr>
      <t>BlueMesaData.ReleaseControl</t>
    </r>
    <r>
      <rPr>
        <sz val="11"/>
        <color theme="1"/>
        <rFont val="Calibri"/>
        <family val="2"/>
        <scheme val="minor"/>
      </rPr>
      <t xml:space="preserve"> to track controlling condition for Blue Mesa monthly outflow</t>
    </r>
  </si>
  <si>
    <t>MTOM_Rules_AUG17.rls</t>
  </si>
  <si>
    <t>NO CHANGES</t>
  </si>
  <si>
    <t>MTOM_Rules_SEP17.rls</t>
  </si>
  <si>
    <t>MTOM_SEP17.mdl.gz</t>
  </si>
  <si>
    <r>
      <t xml:space="preserve">1.) </t>
    </r>
    <r>
      <rPr>
        <i/>
        <sz val="11"/>
        <color theme="1"/>
        <rFont val="Calibri"/>
        <family val="2"/>
        <scheme val="minor"/>
      </rPr>
      <t>BlueMesaData</t>
    </r>
    <r>
      <rPr>
        <sz val="11"/>
        <color theme="1"/>
        <rFont val="Calibri"/>
        <family val="2"/>
        <scheme val="minor"/>
      </rPr>
      <t xml:space="preserve">: Added slot </t>
    </r>
    <r>
      <rPr>
        <i/>
        <sz val="11"/>
        <color theme="1"/>
        <rFont val="Calibri"/>
        <family val="2"/>
        <scheme val="minor"/>
      </rPr>
      <t>SpillwayElevation</t>
    </r>
    <r>
      <rPr>
        <sz val="11"/>
        <color theme="1"/>
        <rFont val="Calibri"/>
        <family val="2"/>
        <scheme val="minor"/>
      </rPr>
      <t xml:space="preserve"> with value 7,487.9 feet; 2.) </t>
    </r>
    <r>
      <rPr>
        <i/>
        <sz val="11"/>
        <color theme="1"/>
        <rFont val="Calibri"/>
        <family val="2"/>
        <scheme val="minor"/>
      </rPr>
      <t>Havasu.Elevation Volume Table</t>
    </r>
    <r>
      <rPr>
        <sz val="11"/>
        <color theme="1"/>
        <rFont val="Calibri"/>
        <family val="2"/>
        <scheme val="minor"/>
      </rPr>
      <t>: Changed the pool elevation increment between 440 ft and 444 ft from 0.5 ft to 0.2 ft and copied volume values from 24MS</t>
    </r>
  </si>
  <si>
    <t>MTOM_EnsembleOutput_SEP17.xlsm</t>
  </si>
  <si>
    <t>1.) Updated Year 6 Shortage and Surplus calculation columns on RunInformation sheet to account for use of 35 traces</t>
  </si>
  <si>
    <t xml:space="preserve">1. Updated the function CalculatePowellMonthlyRelease to handle a situation that resulted in maximum executions of the SetPowellOutflow rule.  
a. The situation occurred from an attempt to release more water Feb-Sep than was possible under the allocation scheme used in MTOM to allocate water between annual release volume levels.  
b. MTOM alternated between releasing too little and too much water to meet the desired EOWY pool elevation.  
c. The problem was resolved by adding a check to the function to determine if all necessary water was released.  If not, the allocation process repeats with the next higher set of annual release volumes to release the remaining volume.
</t>
  </si>
  <si>
    <t xml:space="preserve">2. Changes to CAP and SNWA Shortage and Surplus handling 
a. Added the “CAP” distribution to the Shortage.MonthlyPercents slot for use with both shortage and surplus.
b. Implemented use of the “CAP” distribution in the CAPShortageDepletion, Set Monthly Surplus Schedule, and Set Monthly Surplus Schedule– FC functions.
c. Implemented use of the “Average” distribution for SNWA in the Set Monthly Surplus Schedule and Set Monthly Surplus Schedule– FC functions.
</t>
  </si>
  <si>
    <t>1.)  Added the rule (Redistribute MWD Nov &amp; Dec Div Request) and function (CheckAndAdjustToCapacity, J. Rocha) to redistribute late year MWD diversion requests that exceed physical canal capacity. 2.) Revised the following rules in the Set LB Outflow policy group:
    Set Downstream Requirement exp
    Havasu Rule Curve
    Set Havasu Outflow Exp
    Set Mead Outflow o Demands</t>
  </si>
  <si>
    <t xml:space="preserve">1. Changed name of GetPowellMonthlyReleases_CarryoverYear function to GetPowellMonthlyReleases_v2.
2. Created function EqualizationReleaseWithCarryover that includes adjustment for unreleased carryover volume
3. Added EffectivePoolElevation calculations in Set Release Tier rule
4. Incorporated consideration for unreleased carryover volume into Set Upper Balancing Release Volume and Set Mid-Elevation Release Volume rules
5. Changed call of LowerTierEqualizationRelease function (that function is unneeded as it contains the same calculation as the function EqualizationRelease) in Set Lower Balancing Release Volume rule to call of EqualizationReleaseWithCarryover function (without this change, carryover volume would count toward the Min and Max release limits in this tier).
6. Changed calls of EqualizationRelease function in B1_Branch_UpperBalancingTierVolume and B2_Branch_UpperBalancingTierVolume functions to calls of EqualizationReleaseWithCarryover
7. Added rules Reset Powell Outflow With Carryover – Initial Year and Reset Powell Outflow With Carryover – Outyears that incorporate required carryover volume into the monthly release values.
8. Removed the rule Reset Powell Initial Year Outflow With Carryover
9. Made similar, appropriate changes in the analogous Release Volume rules in the PowellAfterLBDV group.
</t>
  </si>
  <si>
    <t>1. In rule Mexico ICMA Accounting, moved slot Mexico Shortage and Surplus.AnnualCreationICMA[@"24:00:00 December 31, Current Year"] inside parentheses so that it is subject to 0.97 factor (per Shana T. email on 20160831)
2. In function UpperElevationBalancingBranchCalculation: changed MeadProjectionDate to be dependent on input parameter eowyDate, instead of on @"t"; added MeadProjectedElevation variable; added Boolean input parameter startYear for determining correct projected elevation slot
3. Changed reference in rule Calculate April To July Volume Annual Slot from KNN_MTOM.HistoricYampaAtDeerlodge to YampaRiverInflow.Yampa_at_Deerlodge
4. (not done yet) updated DMIs to bring in historic Yampa at Deerlodge data to YampaRiverInflow
5. Added IF-ELSE statement to rule Preliminary Set WY1 Release Volume to 8.23 to consider total volume previously released in water year for months other than October
6. Changed calculation of newAdjustedMonthlyRel variable in function GetPowellMonthlyReleases
7. Corrected calculation in function GetPowellMonthlyReleases for months with 30 days by adding use of FlowToVolume function in APPEND to local variable newAdjustedMonthlyRel
8. Removed redundant local variable "alreadySetForRemainingMonths" in function GetPowellMonthlyReleases, which was the same calculated value as local variable sumAllRemainingReleases</t>
  </si>
  <si>
    <t xml:space="preserve">1. Set Upper Balancing Release Volume: In the conditional statement checking for EqualizationTeirCalculationForRelease, changed PowellToMeadData.AugEOYPowellPEProjection[meadProjectionDate] to Powell.Pool Elevation[DateToCheckEOWYElevation(@"t",TRUE)].
2. Created new rule, Taylor Park Guide Release_20170124v2, for Taylor Park, which sets outflow based on minimum flow, release to make monthly target, maximum controlled release, and outflow to reach spillway. The old rule fired only at Start Timestep and solved releases for entire model run, while the new rule fires each timestep. The rule was rewritten in response to mid-month forecasts causing elevations greater than the maximum due to the old rule/function combination not allowing for outflow greater than maximum controlled release.
</t>
  </si>
  <si>
    <t xml:space="preserve">1.) Removed extraneous local variable totalVolReleasedPreRunStart from function GetPowellMonthlyReleases
2.) Added comments to same function to clarify calculations
3.) Created function GetWaterYearNumber to contain calculation used multiple places in rules and functions
4.) Added 8.23 MAF as a minimum release volume to calculation of TargetAnnualReleaseVolume in rules Set Equalization Release Volume and Refine Equalization Release Volume </t>
  </si>
  <si>
    <t>1.) Modified calculation of SNWP.Diversion Requested and SNWP.Depletion Requested with Sarah B.'s fix in rule Set Outyear Shortage Schedules
2.) Modified Remaining Volume calculations in Get Powell Monthly Releases to account for Carryover volume (do not include Carryover volume in annual volume released prior to run start)</t>
  </si>
  <si>
    <t>1.) Removed extra copy of rule FC Surplus Schedules Data Volume to Simulation Flow at Priority 30. The rule had been previously copied to Priority 12 and the higher priority copy turned off.
2.) Added SNWP.Depletion Requested calculation in rules FC Surplus Schedules Data Volume to Simulation Flow, Domestic Surplus Schedules Data Volume to Simulation Flow, and Quantified Surplus Schedules Data Volume to Simulation Flow
3.) Changed reference in function FontenelleMonthlyOutflow execution constraint from scalar Min Flow to Periodic Min Flow
4.) Added MIN statement with "ForecastUse.MWDResetAnnualFC[@"24:00:00 December 31, Current Year"] to calculation of local variable mwdDivRequest in rule Reset Monthly Forecast MWD LC Demand Variability per Shana T. email of 20170405
5.) Added MIN statement in calculation of local variable VolumeToRelease of rule Preliminary Set Out Year Release Volume To 8.23MAF to compare CalcPrelimReleaseAmt_PreventModelCrash value with PowellData.PowellMonthlyReleaseTable annual value .</t>
  </si>
  <si>
    <t>1.) Changed calculation of local variable totalVolumeReleasedPreRun in function GetPowellMonthlyReleases so it depends only on the list of dates sent to the function as a parameter, and not on the run Start Timestep; this was in response to a problem Sarah B. encountered; her tests of the new version were successful; 2.) Updated Taylor Park Guide Release rule to reflect Sarah B's changes; 3.) Changed the references in the ruleset to reflect the changed slot names for this month in the PowellData data object.; 3.) Rewrote function ForecastComputeStorageAtGivenOutflow to avoid unnecessary IF statement; 4.) Added GetBOWYDate function to calculate the beginning date of the water year containing the input argument date; 5.) Removed input argument BypassDays from function FindYampa10kcfsBypassDateForYear because it was unused; 6.) Changed name of function AnnualVolumeSum to CalcSlotAnnualSum because the function calculates any slots sum over a year, not necessarily only volume slots</t>
  </si>
  <si>
    <t>1.) Modified Mead Exclusive Flood Control Space rule to use only 1 IF statement instead of 2, and only print statement in the case the IF statement is TRUE; 2.) Modified Mead Flood Control Release  rule to use on 1 IF statement; 3.) Changed calls to user-defined function SumAllGainsBelowVolume in rules Set Mead Outflow To Demands and Set Parker Final Requirement to calls to user-defined function  SumGainsBelowVolume, and turned SumAllGainsBelowVolume off; 4.) Changed the name of the function GetDaysBasedOnFirstDate to NumberMonthsBasedOnFirstDate, and replaced @"t" in call to GetMonth with "date"; 5.) Removed unneeded date argument from function VallecitoMinReleaseConstraint; 6.) Updated date used in rule Set Upper Balancing Release Volume in PowellToMead.CarryoverVolume from meadProjectionDate to Dec31ofYear(RelativeEOWYDate(@"t")) because Carryover volume is stored in the water year it is carried TO not FROM; 7.) Reset Powell Outflow With Carryover - Initial Year: Added condition of "TARV == 8230000 acre-feet" to entering the carryover-handling portion of the code based on Rick C. responses to my questions in email of June  6, 2017; also, changed the volume used in calling GetPowellMonthlyReleases_v2 to TARV in response to changes made in that function; 8.) GetPowellMonthlyReleases_v2: Made changes that lead to distributing only the TARV remaining for the water year according to the TARV distribution schedule from PowellData.MonthlyReleaseTable, as opposed to calculating the distribution of (TARV + Carryover) according to that total volume; 9.) Compute Head as a Function of Turbine Release - this function is hard-coded for Mohave, so renamed the function MohaveHeadFromTurbineRelease; 10.) InactiveCapacity &amp; LiveCapacity - these functions had the same functionality as GetInactiveCapacity &amp; GetLiveCapacity, so changed all calls to those functions and moved these to Orphan Functions group for deletion; 11.) Compute Quantified Surplus Volume - Minute 319: Added GetMonthAsString(@"t") == "January" to Execution Constraints based on existing description; 12.) Calculate April To July Volume Annual Slot: In calculation of Yampa Apr-Jul inflow volume, changed SumFlowsToVolume to SumFlowsToVolumeSkipNaN</t>
  </si>
  <si>
    <t>1.) Taylor Park Guide Release: (a) Changed reference  in local variable ToSpillway from 9,330 feet to TaylorParkData.SpillwayElevation; (b) Changed reference in first IF statement from TaylorParkData.TaylorPark_LowestFlow to TaylorParkData.TaylorParkMinFlow * TaylorParkData.MinFlowReductionFactor; 2.) Added functions FindRemainingReleaseUpperBoundColumn and FindRemainingReleaseLowerBoundColumn in anticipation of possible change to criteria for Powell lower bound and upper bound column determination; 3.) Set Shortage Flag: moved from Priority 45 to Priority 51; 4.) Set Mexico Surplus Flag - Minute 319: Moved from Priority 41 to Priority 50; 5.) Set Domestic Surplus Flag: New rule created to set flags previously set in rule Domestic Surplus Schedules Data Volume to Simulation Flow; 6.) Compute Quantified Surplus Volume - Minute 319: Moved from Priority 39 to Priority 48 to allow calculation prior to setting Surplus.Quantified Surplus Flag, which depends on the volume; 7.) Set Quantified Surplus Flag: New rule created to set flags previously set in rule Quantified Surplus Schedules Data Volume to Simulation Flow; 8.) Compute Quantified Surplus Volume - Minute 319: Removed calculation and replaced with call to function QuantifiedSurplusVolume, which contains the same calculation; 9.) Calculate May Release Volume: Added DateMin(..., @"Finish Timestep") to calculation of BlueMesaData.TargetDailyOutflowFromBlueMesa; without it, the final year of the run could not calculate completely, and the rule was finishing ineffectively meaning the BlueMesaData.MayReleaseVolume did not get populated for the final year of the run; 10.) GetIndexYearDailyList and GetCurrentYearDailyList: Implemented Heather P.'s changes that use predefined functions to streamline the code and remove older CONCAT statements for constructing dates; 11.) Replaced references to 1,835,000 AF and 1,250,000 AF, respectively, with references to slots  AnnualWaterUse.CAPCanal_AnnualCapacity and AnnualWaterUse.MWDCanal_AnnualCapacity slots; 12.) Set Quantified Surplus Entitlement Volumes - CAP and MWD: Added NOT HasRuleFiredSuccessfully("CurrentRule") execution constraint; 13.) Set Quantified Surplus Schedules: Removed IF-ELSE statement checking Mead.Pool Elevation &gt; 1,100 ft and replaced with reference to ICS Credits.AnnualDeliverySysEff_AZ slot; 14.) Set Quantified Surplus Entitlement Volumes - CAP and MWD: Changed calculation for CAP Quantified Surplus volume to account for the minimum of the remaining canal capacity and the remaining AZ Quantified Surplus; 15.) Added TaylorParkData.MinElevation slot with value 9,183.0 ft, which was listed as the top of dead pool in GetReservoirMinConstraint; 16.) VallecitoFloodControlProtection: replaced call to VallecitoMaxReleaseConstraint with call to GetReservoirMaxConstraint, which contains the same calculation but not specifically for Vallecito; 17.) Reverted changes to functions GetDaysBasedOnFirstDate and Compute Head as a Function of Turbine Release made in June back to match 24MS rules; 18.) Reverted June changes in rules Set Mead Outflow To Demands and Set Parker Final Requirement; 19.) Calculate April To July Volume Annual Slot: Reverted SumFlowsToVolumeSkipNaN back to SumFlowsToVolume; 20.) Set Release Tier: Added IF-ELSE statement to the calculation of the Water Year 2 Release Tier to use either the August EOY projection (if August or September start month), or the model-calculated EOY pool elevation; 21.) Set Mid-Elevation Release Volume: Added StartMonthIsSeptember condition to checking whether to set the outyear volume; 22.) CalcReleaseForMaxPoolElevation: New, more descriptive name for function previously called CalcPrelimReleaseAmt_PreventModelCrash; 23.) BlueMesaOutflowCalc: Replaced references to local variable MaxPoolElevation with references to new slot BlueMesaData.MaximumPoolElevation; 24.) Set Release Control Indicator: Rule added to AspinallOps group to determine condition controlling monthly volume of BlueMesa.Outflow</t>
  </si>
  <si>
    <t>TP</t>
  </si>
  <si>
    <t>MTOM_Rules_Sep17.rls.gz</t>
  </si>
  <si>
    <r>
      <t xml:space="preserve">1.) </t>
    </r>
    <r>
      <rPr>
        <b/>
        <sz val="11"/>
        <color theme="1"/>
        <rFont val="Calibri"/>
        <family val="2"/>
        <scheme val="minor"/>
      </rPr>
      <t>BlueMesaOutflowCalc</t>
    </r>
    <r>
      <rPr>
        <sz val="11"/>
        <color theme="1"/>
        <rFont val="Calibri"/>
        <family val="2"/>
        <scheme val="minor"/>
      </rPr>
      <t xml:space="preserve">: Added calculation of local variables NoReleaseStorage, SpillwayStorage, VolumeAboveSpillway, and ReleaseableVolumeRate; replaced local variable maxPossibleOutflow with ReleaseableVolumeRate in calculation of TargetReleaseFromBM 
a. These changes reflect the proposed modifications from email discussion with subject line “Re: Compromising BM Spillway Question from July/August 2017
2.) Address action items in list from Shana T. and Corinne H. (email August 7, 2017)
a. </t>
    </r>
    <r>
      <rPr>
        <i/>
        <sz val="11"/>
        <color theme="1"/>
        <rFont val="Calibri"/>
        <family val="2"/>
        <scheme val="minor"/>
      </rPr>
      <t>MeadFloodControlData</t>
    </r>
    <r>
      <rPr>
        <sz val="11"/>
        <color theme="1"/>
        <rFont val="Calibri"/>
        <family val="2"/>
        <scheme val="minor"/>
      </rPr>
      <t xml:space="preserve">: Changed slot name from </t>
    </r>
    <r>
      <rPr>
        <i/>
        <sz val="11"/>
        <color theme="1"/>
        <rFont val="Calibri"/>
        <family val="2"/>
        <scheme val="minor"/>
      </rPr>
      <t>MaxRelease</t>
    </r>
    <r>
      <rPr>
        <sz val="11"/>
        <color theme="1"/>
        <rFont val="Calibri"/>
        <family val="2"/>
        <scheme val="minor"/>
      </rPr>
      <t xml:space="preserve"> to </t>
    </r>
    <r>
      <rPr>
        <i/>
        <sz val="11"/>
        <color theme="1"/>
        <rFont val="Calibri"/>
        <family val="2"/>
        <scheme val="minor"/>
      </rPr>
      <t>MaxSpaceBuildingRelease</t>
    </r>
    <r>
      <rPr>
        <sz val="11"/>
        <color theme="1"/>
        <rFont val="Calibri"/>
        <family val="2"/>
        <scheme val="minor"/>
      </rPr>
      <t xml:space="preserve">; updated name usage in rule set
b. Replaced all calls to function </t>
    </r>
    <r>
      <rPr>
        <b/>
        <sz val="11"/>
        <color theme="1"/>
        <rFont val="Calibri"/>
        <family val="2"/>
        <scheme val="minor"/>
      </rPr>
      <t>SumGainsBelowVolume</t>
    </r>
    <r>
      <rPr>
        <sz val="11"/>
        <color theme="1"/>
        <rFont val="Calibri"/>
        <family val="2"/>
        <scheme val="minor"/>
      </rPr>
      <t xml:space="preserve"> with calls to function </t>
    </r>
    <r>
      <rPr>
        <b/>
        <sz val="11"/>
        <color theme="1"/>
        <rFont val="Calibri"/>
        <family val="2"/>
        <scheme val="minor"/>
      </rPr>
      <t>SumAllGainsBelowVolume</t>
    </r>
    <r>
      <rPr>
        <sz val="11"/>
        <color theme="1"/>
        <rFont val="Calibri"/>
        <family val="2"/>
        <scheme val="minor"/>
      </rPr>
      <t xml:space="preserve">
c. Replaced all calls to function </t>
    </r>
    <r>
      <rPr>
        <b/>
        <sz val="11"/>
        <color theme="1"/>
        <rFont val="Calibri"/>
        <family val="2"/>
        <scheme val="minor"/>
      </rPr>
      <t>GetLastDate</t>
    </r>
    <r>
      <rPr>
        <sz val="11"/>
        <color theme="1"/>
        <rFont val="Calibri"/>
        <family val="2"/>
        <scheme val="minor"/>
      </rPr>
      <t xml:space="preserve"> with statement “24:00:00 December 31, Finish Year”
d. Deleted list of orphan functions; other functions in the Orphan Functions utility group remain in the rule set
e. ForecastRunoffSeason: Changed “&lt;=” to “&lt;” in the Boolean “(results&lt;1&gt;) &lt; 5.00000” in the WHILE conditional statement
3.) Added Flood Control rules' description edits from Shana T. and Corinne H. in email from August 7, 2017
4.) </t>
    </r>
    <r>
      <rPr>
        <b/>
        <sz val="11"/>
        <color theme="1"/>
        <rFont val="Calibri"/>
        <family val="2"/>
        <scheme val="minor"/>
      </rPr>
      <t>Mead Exclusive Flood Control Space</t>
    </r>
    <r>
      <rPr>
        <sz val="11"/>
        <color theme="1"/>
        <rFont val="Calibri"/>
        <family val="2"/>
        <scheme val="minor"/>
      </rPr>
      <t xml:space="preserve">: Modified calculation of </t>
    </r>
    <r>
      <rPr>
        <i/>
        <sz val="11"/>
        <color theme="1"/>
        <rFont val="Calibri"/>
        <family val="2"/>
        <scheme val="minor"/>
      </rPr>
      <t>Mead.Outflow</t>
    </r>
    <r>
      <rPr>
        <sz val="11"/>
        <color theme="1"/>
        <rFont val="Calibri"/>
        <family val="2"/>
        <scheme val="minor"/>
      </rPr>
      <t xml:space="preserve"> to take the larger of outflow to reach min space requirement or outflow to meet downstream requirement 
5.) </t>
    </r>
    <r>
      <rPr>
        <b/>
        <sz val="11"/>
        <color theme="1"/>
        <rFont val="Calibri"/>
        <family val="2"/>
        <scheme val="minor"/>
      </rPr>
      <t>FC Surplus Schedules Data Volume to Simulation Flow</t>
    </r>
    <r>
      <rPr>
        <sz val="11"/>
        <color theme="1"/>
        <rFont val="Calibri"/>
        <family val="2"/>
        <scheme val="minor"/>
      </rPr>
      <t xml:space="preserve">: Changed the beginning datetime in FOR loop from @"24:00:00 January 31, Current Year" to @"t"
</t>
    </r>
  </si>
  <si>
    <r>
      <rPr>
        <b/>
        <sz val="11"/>
        <color theme="1"/>
        <rFont val="Calibri"/>
        <family val="2"/>
        <scheme val="minor"/>
      </rPr>
      <t>Set WY1 Release Tier and Set WY1Release Volume</t>
    </r>
    <r>
      <rPr>
        <sz val="11"/>
        <color theme="1"/>
        <rFont val="Calibri"/>
        <family val="2"/>
        <scheme val="minor"/>
      </rPr>
      <t xml:space="preserve">: New rules added that execute in the first timestep. These rules consider user input values of Release Tier and Upper Elevation Balancing Branch, if available, for calculating the first water year’s annual release volume.
</t>
    </r>
    <r>
      <rPr>
        <b/>
        <sz val="11"/>
        <color theme="1"/>
        <rFont val="Calibri"/>
        <family val="2"/>
        <scheme val="minor"/>
      </rPr>
      <t>Set Release Tier, Set Equalization Release Volume, Set Upper Balancing Release Volume, Set Mid-Elevation Release Volume, Set Lower Balancing Release Volume</t>
    </r>
    <r>
      <rPr>
        <sz val="11"/>
        <color theme="1"/>
        <rFont val="Calibri"/>
        <family val="2"/>
        <scheme val="minor"/>
      </rPr>
      <t xml:space="preserve">: These rules were modified to only execute for out years, not the first water year.
</t>
    </r>
  </si>
  <si>
    <r>
      <t xml:space="preserve">1.) </t>
    </r>
    <r>
      <rPr>
        <b/>
        <sz val="11"/>
        <color theme="1"/>
        <rFont val="Calibri"/>
        <family val="2"/>
        <scheme val="minor"/>
      </rPr>
      <t>CalculatePowellUEBToEqualizeMonRel</t>
    </r>
    <r>
      <rPr>
        <sz val="11"/>
        <color theme="1"/>
        <rFont val="Calibri"/>
        <family val="2"/>
        <scheme val="minor"/>
      </rPr>
      <t xml:space="preserve">: New rule added to calculate monthly releases in the case that the Powell release tier changes from UEB to EQ in April; releases after April are restricted to powerplant capacity; any required volume in excess of powerplant capacity is considered carryover to the following water year.
2.) </t>
    </r>
    <r>
      <rPr>
        <b/>
        <sz val="11"/>
        <color theme="1"/>
        <rFont val="Calibri"/>
        <family val="2"/>
        <scheme val="minor"/>
      </rPr>
      <t>GetPowellMonthlyReleases</t>
    </r>
    <r>
      <rPr>
        <sz val="11"/>
        <color theme="1"/>
        <rFont val="Calibri"/>
        <family val="2"/>
        <scheme val="minor"/>
      </rPr>
      <t xml:space="preserve">: Added conditional statement to calculation of local variable </t>
    </r>
    <r>
      <rPr>
        <i/>
        <sz val="11"/>
        <color theme="1"/>
        <rFont val="Calibri"/>
        <family val="2"/>
        <scheme val="minor"/>
      </rPr>
      <t>RemainingMonthlyReleases</t>
    </r>
    <r>
      <rPr>
        <sz val="11"/>
        <color theme="1"/>
        <rFont val="Calibri"/>
        <family val="2"/>
        <scheme val="minor"/>
      </rPr>
      <t xml:space="preserve"> so that if the release tier changes from UEB to EQ in April, </t>
    </r>
    <r>
      <rPr>
        <b/>
        <sz val="11"/>
        <color theme="1"/>
        <rFont val="Calibri"/>
        <family val="2"/>
        <scheme val="minor"/>
      </rPr>
      <t>CalculatePowellUEBToEqualizeMonRel</t>
    </r>
    <r>
      <rPr>
        <sz val="11"/>
        <color theme="1"/>
        <rFont val="Calibri"/>
        <family val="2"/>
        <scheme val="minor"/>
      </rPr>
      <t xml:space="preserve"> is used to calculate the remaining monthly releases
3.) </t>
    </r>
    <r>
      <rPr>
        <b/>
        <sz val="11"/>
        <color theme="1"/>
        <rFont val="Calibri"/>
        <family val="2"/>
        <scheme val="minor"/>
      </rPr>
      <t>Set Powell Outflow</t>
    </r>
    <r>
      <rPr>
        <sz val="11"/>
        <color theme="1"/>
        <rFont val="Calibri"/>
        <family val="2"/>
        <scheme val="minor"/>
      </rPr>
      <t xml:space="preserve">: Added assignment of slot value for </t>
    </r>
    <r>
      <rPr>
        <i/>
        <sz val="11"/>
        <color theme="1"/>
        <rFont val="Calibri"/>
        <family val="2"/>
        <scheme val="minor"/>
      </rPr>
      <t>PowellToMeadData.CarryoverVolume</t>
    </r>
    <r>
      <rPr>
        <sz val="11"/>
        <color theme="1"/>
        <rFont val="Calibri"/>
        <family val="2"/>
        <scheme val="minor"/>
      </rPr>
      <t xml:space="preserve"> if necessary
</t>
    </r>
  </si>
  <si>
    <r>
      <rPr>
        <b/>
        <sz val="11"/>
        <color theme="1"/>
        <rFont val="Calibri"/>
        <family val="2"/>
        <scheme val="minor"/>
      </rPr>
      <t>Mead Exclusive Flood Control Space</t>
    </r>
    <r>
      <rPr>
        <sz val="11"/>
        <color theme="1"/>
        <rFont val="Calibri"/>
        <family val="2"/>
        <scheme val="minor"/>
      </rPr>
      <t>: Change submitted by Corrine H. from USBR made so that Mead.Outflow is set with one IF statement and FloodControlOutput.Exclusive Space Flag is only set if not previously set</t>
    </r>
  </si>
  <si>
    <t>1.) Added code to the macro that executes on pressing of “Load All Data” button from the Comparison tab that ensures each data sheet’s formatting is consistent and acceptable for other uses.</t>
  </si>
  <si>
    <t>MTOM_EnsembleOutput_NOV17.xlsm</t>
  </si>
  <si>
    <t>1.) Added CarryoverVolume as tab in list on RunInformation for import from EnsembleOutput.xlsx; 2.) Added percent years with and without carryover to Frequency tab</t>
  </si>
  <si>
    <t>MTOM_Rules_NOV17.rls.gz</t>
  </si>
  <si>
    <t>Mike &amp; Tony</t>
  </si>
  <si>
    <t>MTOM_NOV17.mdl.gz</t>
  </si>
  <si>
    <r>
      <t xml:space="preserve">1.) </t>
    </r>
    <r>
      <rPr>
        <b/>
        <sz val="11"/>
        <color theme="1"/>
        <rFont val="Calibri"/>
        <family val="2"/>
        <scheme val="minor"/>
      </rPr>
      <t xml:space="preserve">Set Equalization Release Volume: </t>
    </r>
    <r>
      <rPr>
        <sz val="11"/>
        <color theme="1"/>
        <rFont val="Calibri"/>
        <family val="2"/>
        <scheme val="minor"/>
      </rPr>
      <t xml:space="preserve">Modify Execution Constraint so rule only fires when Release Tier = 0 (Equalization); 2.) </t>
    </r>
    <r>
      <rPr>
        <b/>
        <sz val="11"/>
        <color theme="1"/>
        <rFont val="Calibri"/>
        <family val="2"/>
        <scheme val="minor"/>
      </rPr>
      <t>Set CarryoverSetFlag</t>
    </r>
    <r>
      <rPr>
        <sz val="11"/>
        <color theme="1"/>
        <rFont val="Calibri"/>
        <family val="2"/>
        <scheme val="minor"/>
      </rPr>
      <t xml:space="preserve">: New rule that sets the new slot </t>
    </r>
    <r>
      <rPr>
        <i/>
        <sz val="11"/>
        <color theme="1"/>
        <rFont val="Calibri"/>
        <family val="2"/>
        <scheme val="minor"/>
      </rPr>
      <t>PowellData.CarryoverSetFlag</t>
    </r>
    <r>
      <rPr>
        <sz val="11"/>
        <color theme="1"/>
        <rFont val="Calibri"/>
        <family val="2"/>
        <scheme val="minor"/>
      </rPr>
      <t xml:space="preserve"> when any carryover volume present at the beginning of a water year has been added to the Powell releases for the water year; 3.) </t>
    </r>
    <r>
      <rPr>
        <b/>
        <sz val="11"/>
        <color theme="1"/>
        <rFont val="Calibri"/>
        <family val="2"/>
        <scheme val="minor"/>
      </rPr>
      <t>Set Upper Balancing Release Volume, Refine Equalization Release Volume, Set Mid-Elevation Release Volume, Set Lower Balancing Release Volume</t>
    </r>
    <r>
      <rPr>
        <sz val="11"/>
        <color theme="1"/>
        <rFont val="Calibri"/>
        <family val="2"/>
        <scheme val="minor"/>
      </rPr>
      <t xml:space="preserve"> (also </t>
    </r>
    <r>
      <rPr>
        <b/>
        <sz val="11"/>
        <color theme="1"/>
        <rFont val="Calibri"/>
        <family val="2"/>
        <scheme val="minor"/>
      </rPr>
      <t>PostLBDV</t>
    </r>
    <r>
      <rPr>
        <sz val="11"/>
        <color theme="1"/>
        <rFont val="Calibri"/>
        <family val="2"/>
        <scheme val="minor"/>
      </rPr>
      <t xml:space="preserve"> versions of these rules), </t>
    </r>
    <r>
      <rPr>
        <b/>
        <sz val="11"/>
        <color theme="1"/>
        <rFont val="Calibri"/>
        <family val="2"/>
        <scheme val="minor"/>
      </rPr>
      <t>Preliminary Set WY1 Release Volume To 8.23MAF post LBDV, Preliminary Set Out Year Release Volume To 8.23MAF post LBDV</t>
    </r>
    <r>
      <rPr>
        <sz val="11"/>
        <color theme="1"/>
        <rFont val="Calibri"/>
        <family val="2"/>
        <scheme val="minor"/>
      </rPr>
      <t xml:space="preserve">: Added statements to set the new slot </t>
    </r>
    <r>
      <rPr>
        <i/>
        <sz val="11"/>
        <color theme="1"/>
        <rFont val="Calibri"/>
        <family val="2"/>
        <scheme val="minor"/>
      </rPr>
      <t>PowellData.ReleaseVolumeSetFlag</t>
    </r>
    <r>
      <rPr>
        <sz val="11"/>
        <color theme="1"/>
        <rFont val="Calibri"/>
        <family val="2"/>
        <scheme val="minor"/>
      </rPr>
      <t xml:space="preserve">; 4.) </t>
    </r>
    <r>
      <rPr>
        <b/>
        <sz val="11"/>
        <color theme="1"/>
        <rFont val="Calibri"/>
        <family val="2"/>
        <scheme val="minor"/>
      </rPr>
      <t>Refine Equalization Release Volume</t>
    </r>
    <r>
      <rPr>
        <sz val="11"/>
        <color theme="1"/>
        <rFont val="Calibri"/>
        <family val="2"/>
        <scheme val="minor"/>
      </rPr>
      <t xml:space="preserve">: Changed Execution Constraint so that rule only fires in Run Cycle 3; 5.) </t>
    </r>
    <r>
      <rPr>
        <b/>
        <sz val="11"/>
        <color theme="1"/>
        <rFont val="Calibri"/>
        <family val="2"/>
        <scheme val="minor"/>
      </rPr>
      <t>Set Powell Outflow</t>
    </r>
    <r>
      <rPr>
        <sz val="11"/>
        <color theme="1"/>
        <rFont val="Calibri"/>
        <family val="2"/>
        <scheme val="minor"/>
      </rPr>
      <t xml:space="preserve">: Removed predefined function </t>
    </r>
    <r>
      <rPr>
        <b/>
        <sz val="11"/>
        <color theme="1"/>
        <rFont val="Calibri"/>
        <family val="2"/>
        <scheme val="minor"/>
      </rPr>
      <t>Sort</t>
    </r>
    <r>
      <rPr>
        <sz val="11"/>
        <color theme="1"/>
        <rFont val="Calibri"/>
        <family val="2"/>
        <scheme val="minor"/>
      </rPr>
      <t xml:space="preserve"> between calls to </t>
    </r>
    <r>
      <rPr>
        <b/>
        <sz val="11"/>
        <color theme="1"/>
        <rFont val="Calibri"/>
        <family val="2"/>
        <scheme val="minor"/>
      </rPr>
      <t>GetPowellReleasesCorrectedForBypass</t>
    </r>
    <r>
      <rPr>
        <sz val="11"/>
        <color theme="1"/>
        <rFont val="Calibri"/>
        <family val="2"/>
        <scheme val="minor"/>
      </rPr>
      <t xml:space="preserve"> and </t>
    </r>
    <r>
      <rPr>
        <b/>
        <sz val="11"/>
        <color theme="1"/>
        <rFont val="Calibri"/>
        <family val="2"/>
        <scheme val="minor"/>
      </rPr>
      <t>GetPowellMonthlyReleases</t>
    </r>
    <r>
      <rPr>
        <sz val="11"/>
        <color theme="1"/>
        <rFont val="Calibri"/>
        <family val="2"/>
        <scheme val="minor"/>
      </rPr>
      <t xml:space="preserve">; 6.) </t>
    </r>
    <r>
      <rPr>
        <b/>
        <sz val="11"/>
        <color theme="1"/>
        <rFont val="Calibri"/>
        <family val="2"/>
        <scheme val="minor"/>
      </rPr>
      <t>EqualizationRelease, EqualizationTierCalculationForRelease</t>
    </r>
    <r>
      <rPr>
        <sz val="11"/>
        <color theme="1"/>
        <rFont val="Calibri"/>
        <family val="2"/>
        <scheme val="minor"/>
      </rPr>
      <t xml:space="preserve">: Incorporated use of </t>
    </r>
    <r>
      <rPr>
        <i/>
        <sz val="11"/>
        <color theme="1"/>
        <rFont val="Calibri"/>
        <family val="2"/>
        <scheme val="minor"/>
      </rPr>
      <t xml:space="preserve">Powell.Bank Storage Coefficient </t>
    </r>
    <r>
      <rPr>
        <sz val="11"/>
        <color theme="1"/>
        <rFont val="Calibri"/>
        <family val="2"/>
        <scheme val="minor"/>
      </rPr>
      <t xml:space="preserve">and </t>
    </r>
    <r>
      <rPr>
        <i/>
        <sz val="11"/>
        <color theme="1"/>
        <rFont val="Calibri"/>
        <family val="2"/>
        <scheme val="minor"/>
      </rPr>
      <t>Mead.Bank Storage Coefficient</t>
    </r>
    <r>
      <rPr>
        <sz val="11"/>
        <color theme="1"/>
        <rFont val="Calibri"/>
        <family val="2"/>
        <scheme val="minor"/>
      </rPr>
      <t xml:space="preserve"> to estimate more accurately the release necessary to equalize reservoirs' storage values. This helps avoid exceeding maximum executions of </t>
    </r>
    <r>
      <rPr>
        <b/>
        <sz val="11"/>
        <color theme="1"/>
        <rFont val="Calibri"/>
        <family val="2"/>
        <scheme val="minor"/>
      </rPr>
      <t>Set Powell Outflow</t>
    </r>
    <r>
      <rPr>
        <sz val="11"/>
        <color theme="1"/>
        <rFont val="Calibri"/>
        <family val="2"/>
        <scheme val="minor"/>
      </rPr>
      <t xml:space="preserve">; 7.) </t>
    </r>
    <r>
      <rPr>
        <b/>
        <sz val="11"/>
        <color theme="1"/>
        <rFont val="Calibri"/>
        <family val="2"/>
        <scheme val="minor"/>
      </rPr>
      <t>GetPowellMonthlyReleases</t>
    </r>
    <r>
      <rPr>
        <sz val="11"/>
        <color theme="1"/>
        <rFont val="Calibri"/>
        <family val="2"/>
        <scheme val="minor"/>
      </rPr>
      <t xml:space="preserve">: Moved previous calculation of remaining monthly releases to local variable </t>
    </r>
    <r>
      <rPr>
        <i/>
        <sz val="11"/>
        <color theme="1"/>
        <rFont val="Calibri"/>
        <family val="2"/>
        <scheme val="minor"/>
      </rPr>
      <t>TARVVolReleases</t>
    </r>
    <r>
      <rPr>
        <sz val="11"/>
        <color theme="1"/>
        <rFont val="Calibri"/>
        <family val="2"/>
        <scheme val="minor"/>
      </rPr>
      <t xml:space="preserve">and added new, subsequent code to determine if Carryover exists and needs to be incorporated into monthly releases; 8.) </t>
    </r>
    <r>
      <rPr>
        <b/>
        <sz val="11"/>
        <color theme="1"/>
        <rFont val="Calibri"/>
        <family val="2"/>
        <scheme val="minor"/>
      </rPr>
      <t>GetPowellReleasesCorrectedForBypass</t>
    </r>
    <r>
      <rPr>
        <sz val="11"/>
        <color theme="1"/>
        <rFont val="Calibri"/>
        <family val="2"/>
        <scheme val="minor"/>
      </rPr>
      <t xml:space="preserve">: Added use of </t>
    </r>
    <r>
      <rPr>
        <b/>
        <sz val="11"/>
        <color theme="1"/>
        <rFont val="Calibri"/>
        <family val="2"/>
        <scheme val="minor"/>
      </rPr>
      <t xml:space="preserve">Sort </t>
    </r>
    <r>
      <rPr>
        <sz val="11"/>
        <color theme="1"/>
        <rFont val="Calibri"/>
        <family val="2"/>
        <scheme val="minor"/>
      </rPr>
      <t xml:space="preserve">function into body of function; 9.) </t>
    </r>
    <r>
      <rPr>
        <b/>
        <sz val="11"/>
        <color theme="1"/>
        <rFont val="Calibri"/>
        <family val="2"/>
        <scheme val="minor"/>
      </rPr>
      <t>CalculatePowellUEBTToEqualizePowellMonRel</t>
    </r>
    <r>
      <rPr>
        <sz val="11"/>
        <color theme="1"/>
        <rFont val="Calibri"/>
        <family val="2"/>
        <scheme val="minor"/>
      </rPr>
      <t xml:space="preserve">: Changed calculation of </t>
    </r>
    <r>
      <rPr>
        <i/>
        <sz val="11"/>
        <color theme="1"/>
        <rFont val="Calibri"/>
        <family val="2"/>
        <scheme val="minor"/>
      </rPr>
      <t>MaxGeneratorRelease</t>
    </r>
    <r>
      <rPr>
        <sz val="11"/>
        <color theme="1"/>
        <rFont val="Calibri"/>
        <family val="2"/>
        <scheme val="minor"/>
      </rPr>
      <t xml:space="preserve"> from simple estimate to predefined function </t>
    </r>
    <r>
      <rPr>
        <i/>
        <sz val="11"/>
        <color theme="1"/>
        <rFont val="Calibri"/>
        <family val="2"/>
        <scheme val="minor"/>
      </rPr>
      <t>GetMaxReleaseGivenInflow</t>
    </r>
    <r>
      <rPr>
        <sz val="11"/>
        <color theme="1"/>
        <rFont val="Calibri"/>
        <family val="2"/>
        <scheme val="minor"/>
      </rPr>
      <t xml:space="preserve">; 10.) </t>
    </r>
    <r>
      <rPr>
        <b/>
        <sz val="11"/>
        <color theme="1"/>
        <rFont val="Calibri"/>
        <family val="2"/>
        <scheme val="minor"/>
      </rPr>
      <t>VolumeDeviationFromEOWYTarget</t>
    </r>
    <r>
      <rPr>
        <sz val="11"/>
        <color theme="1"/>
        <rFont val="Calibri"/>
        <family val="2"/>
        <scheme val="minor"/>
      </rPr>
      <t xml:space="preserve">: Incorporated Carryover volume into calculations of equalization deviation from target; 11.) </t>
    </r>
    <r>
      <rPr>
        <b/>
        <sz val="11"/>
        <color theme="1"/>
        <rFont val="Calibri"/>
        <family val="2"/>
        <scheme val="minor"/>
      </rPr>
      <t>CalculateCarryoverReleases</t>
    </r>
    <r>
      <rPr>
        <sz val="11"/>
        <color theme="1"/>
        <rFont val="Calibri"/>
        <family val="2"/>
        <scheme val="minor"/>
      </rPr>
      <t xml:space="preserve">: Added use of </t>
    </r>
    <r>
      <rPr>
        <b/>
        <sz val="11"/>
        <color theme="1"/>
        <rFont val="Calibri"/>
        <family val="2"/>
        <scheme val="minor"/>
      </rPr>
      <t xml:space="preserve">Sort </t>
    </r>
    <r>
      <rPr>
        <sz val="11"/>
        <color theme="1"/>
        <rFont val="Calibri"/>
        <family val="2"/>
        <scheme val="minor"/>
      </rPr>
      <t xml:space="preserve">function into body of function and changed last element of returned list elements to be pool elevation with new release instead of TARV remaining; 12.) </t>
    </r>
    <r>
      <rPr>
        <b/>
        <sz val="11"/>
        <color theme="1"/>
        <rFont val="Calibri"/>
        <family val="2"/>
        <scheme val="minor"/>
      </rPr>
      <t>FindRemainingReleaseUpperBoundColumn</t>
    </r>
    <r>
      <rPr>
        <sz val="11"/>
        <color theme="1"/>
        <rFont val="Calibri"/>
        <family val="2"/>
        <scheme val="minor"/>
      </rPr>
      <t xml:space="preserve">: Added consideration for special case of only August and/or September remaining in water year; 13.) </t>
    </r>
    <r>
      <rPr>
        <b/>
        <sz val="11"/>
        <color theme="1"/>
        <rFont val="Calibri"/>
        <family val="2"/>
        <scheme val="minor"/>
      </rPr>
      <t>FindRemainingReleaseLowerBoundColumn</t>
    </r>
    <r>
      <rPr>
        <sz val="11"/>
        <color theme="1"/>
        <rFont val="Calibri"/>
        <family val="2"/>
        <scheme val="minor"/>
      </rPr>
      <t>: Added condition to check if Upper Bound column is first column in table</t>
    </r>
  </si>
  <si>
    <r>
      <t xml:space="preserve">1.) Added </t>
    </r>
    <r>
      <rPr>
        <i/>
        <sz val="11"/>
        <color theme="1"/>
        <rFont val="Calibri"/>
        <family val="2"/>
        <scheme val="minor"/>
      </rPr>
      <t>PowellData.ReleaseVolumeSetFlag</t>
    </r>
    <r>
      <rPr>
        <sz val="11"/>
        <color theme="1"/>
        <rFont val="Calibri"/>
        <family val="2"/>
        <scheme val="minor"/>
      </rPr>
      <t xml:space="preserve"> to indicate when the annual release volume (excluding carryover) for a water year has been finalized; 2.) Added slot </t>
    </r>
    <r>
      <rPr>
        <i/>
        <sz val="11"/>
        <color theme="1"/>
        <rFont val="Calibri"/>
        <family val="2"/>
        <scheme val="minor"/>
      </rPr>
      <t>PowellData.CarryoverSetFlag</t>
    </r>
    <r>
      <rPr>
        <sz val="11"/>
        <color theme="1"/>
        <rFont val="Calibri"/>
        <family val="2"/>
        <scheme val="minor"/>
      </rPr>
      <t xml:space="preserve"> to indicate when carryover volume for a water year has been set; 3.) Added </t>
    </r>
    <r>
      <rPr>
        <i/>
        <sz val="11"/>
        <color theme="1"/>
        <rFont val="Calibri"/>
        <family val="2"/>
        <scheme val="minor"/>
      </rPr>
      <t>PowellToMeadData.CarryoverVolume</t>
    </r>
    <r>
      <rPr>
        <sz val="11"/>
        <color theme="1"/>
        <rFont val="Calibri"/>
        <family val="2"/>
        <scheme val="minor"/>
      </rPr>
      <t xml:space="preserve"> to the DMI </t>
    </r>
    <r>
      <rPr>
        <b/>
        <sz val="11"/>
        <color theme="1"/>
        <rFont val="Calibri"/>
        <family val="2"/>
        <scheme val="minor"/>
      </rPr>
      <t>Excel_Direct_OutputEnsemble</t>
    </r>
  </si>
  <si>
    <t>MTOM_EnsembleOutput_Nov17.xlsm</t>
  </si>
  <si>
    <t xml:space="preserve">1.) Added a CarryoverInterpretation tab as one of the analysis tabs. This Sheet allows for viewing individual out years with regard to the generation and release of Carryover Volume from Glen Canyon Dam. The sheet is also designed to allow a user to view an individual trace and a given out year to get a clearer picture of what is happening in that specific case. </t>
  </si>
  <si>
    <t>MTOM_Nov17.mdl.gz</t>
  </si>
  <si>
    <r>
      <t xml:space="preserve">1.) </t>
    </r>
    <r>
      <rPr>
        <b/>
        <sz val="11"/>
        <color theme="1"/>
        <rFont val="Calibri"/>
        <family val="2"/>
        <scheme val="minor"/>
      </rPr>
      <t>Taylor Park Guide Release</t>
    </r>
    <r>
      <rPr>
        <sz val="11"/>
        <color theme="1"/>
        <rFont val="Calibri"/>
        <family val="2"/>
        <scheme val="minor"/>
      </rPr>
      <t xml:space="preserve">: Edited the rule to include an End Date so that if the logic were to sum flows for a water year and the finish timestep was earlier than the end of the water year, the model would still solve and not return and error. 2.) The Powell Outflow logic was edited to put a "Floor" on the Carryover volume when it is set to avoid outputting very infitismal values to the output spreadsheet. An additional change was added to the Powell Outflow logic to not allow the model to not solve when the PowellData.ReleaseVolumeSetFlag has not been set, it is assumed to have a flag of "0" meaning the flag has not been set and the logic will solve. </t>
    </r>
  </si>
  <si>
    <t>MTOM_Rules_DEC17.rls.gz</t>
  </si>
  <si>
    <r>
      <t xml:space="preserve">1.) </t>
    </r>
    <r>
      <rPr>
        <b/>
        <sz val="11"/>
        <color theme="1"/>
        <rFont val="Calibri"/>
        <family val="2"/>
        <scheme val="minor"/>
      </rPr>
      <t>Reset Monthly Forecast Use CAP - All Months Outyears</t>
    </r>
    <r>
      <rPr>
        <sz val="11"/>
        <color theme="1"/>
        <rFont val="Calibri"/>
        <family val="2"/>
        <scheme val="minor"/>
      </rPr>
      <t xml:space="preserve"> &amp; </t>
    </r>
    <r>
      <rPr>
        <b/>
        <sz val="11"/>
        <color theme="1"/>
        <rFont val="Calibri"/>
        <family val="2"/>
        <scheme val="minor"/>
      </rPr>
      <t>Reset Monthly Forecast Use MWD - All Months Outyears</t>
    </r>
    <r>
      <rPr>
        <sz val="11"/>
        <color theme="1"/>
        <rFont val="Calibri"/>
        <family val="2"/>
        <scheme val="minor"/>
      </rPr>
      <t xml:space="preserve">: Changed beginning datetime of FOR loop from @"t" to "GetFirstDate(@"t")" per email from Genevieve (USBR) on 20171206; </t>
    </r>
  </si>
  <si>
    <t>MTOM_Rules_Dec17.rls.gz</t>
  </si>
  <si>
    <t>MTOM_Dec17.mdl.gz</t>
  </si>
  <si>
    <t>Tony</t>
  </si>
  <si>
    <t xml:space="preserve">Added a new table for the Sacramento Water Year Type that will be passed into the MRM Runs.  The DMI that generates the Ensemble forecast spreadsheet was also edited to accommodate this change. </t>
  </si>
  <si>
    <r>
      <t>1.) Edited the Ensemble Input DMI (</t>
    </r>
    <r>
      <rPr>
        <b/>
        <sz val="11"/>
        <color theme="1"/>
        <rFont val="Calibri"/>
        <family val="2"/>
        <scheme val="minor"/>
      </rPr>
      <t>Excel_Direct_InputEnsemble</t>
    </r>
    <r>
      <rPr>
        <sz val="11"/>
        <color theme="1"/>
        <rFont val="Calibri"/>
        <family val="2"/>
        <scheme val="minor"/>
      </rPr>
      <t xml:space="preserve">) to accommodate the new Sacramanto Water Year Type table being passed into the model from the Ensemble forecast spreadsheet. </t>
    </r>
  </si>
  <si>
    <t>MTOM_EnsembleOutput_Dec17.xlsm</t>
  </si>
  <si>
    <t xml:space="preserve">1.) The Frequency Tab was edited such that when Percent of Carryover per year is calculated, the percent of carryover generation in UEB to EQ and only in EQ years. This change will hopefully aid UC in determining when Carryover in MTOM is created and under what conditions. </t>
  </si>
  <si>
    <r>
      <t xml:space="preserve">1) </t>
    </r>
    <r>
      <rPr>
        <b/>
        <sz val="11"/>
        <color theme="1"/>
        <rFont val="Calibri"/>
        <family val="2"/>
        <scheme val="minor"/>
      </rPr>
      <t>Set Domestic Surplus Schedules - Minute 319:</t>
    </r>
    <r>
      <rPr>
        <sz val="11"/>
        <color theme="1"/>
        <rFont val="Calibri"/>
        <family val="2"/>
        <scheme val="minor"/>
      </rPr>
      <t xml:space="preserve"> Removed 0.5 coefficient applied to </t>
    </r>
    <r>
      <rPr>
        <i/>
        <sz val="11"/>
        <color theme="1"/>
        <rFont val="Calibri"/>
        <family val="2"/>
        <scheme val="minor"/>
      </rPr>
      <t>SurplusVolumeEntitlements.MWD Domestic</t>
    </r>
    <r>
      <rPr>
        <sz val="11"/>
        <color theme="1"/>
        <rFont val="Calibri"/>
        <family val="2"/>
        <scheme val="minor"/>
      </rPr>
      <t xml:space="preserve"> as part of transition to Sacramento Water Year ICS calculations for MWD per Alex (USBR) on 20171213; 2) </t>
    </r>
    <r>
      <rPr>
        <b/>
        <sz val="11"/>
        <color theme="1"/>
        <rFont val="Calibri"/>
        <family val="2"/>
        <scheme val="minor"/>
      </rPr>
      <t xml:space="preserve">DeliveryAndCreationCAICS: </t>
    </r>
    <r>
      <rPr>
        <sz val="11"/>
        <color theme="1"/>
        <rFont val="Calibri"/>
        <family val="2"/>
        <scheme val="minor"/>
      </rPr>
      <t xml:space="preserve">Edited to reflect change to Sacramento Water Year Index calculations for MWD ICS. The changes include editing how California EC ICS is created and delivered based on guidance from LC in the Fall of 2017. </t>
    </r>
  </si>
  <si>
    <r>
      <t xml:space="preserve">1.) New slots added: </t>
    </r>
    <r>
      <rPr>
        <i/>
        <sz val="11"/>
        <color theme="1"/>
        <rFont val="Calibri"/>
        <family val="2"/>
        <scheme val="minor"/>
      </rPr>
      <t>ICS Credits.MeadBankParameters</t>
    </r>
    <r>
      <rPr>
        <sz val="11"/>
        <color theme="1"/>
        <rFont val="Calibri"/>
        <family val="2"/>
        <scheme val="minor"/>
      </rPr>
      <t xml:space="preserve"> (table); </t>
    </r>
    <r>
      <rPr>
        <i/>
        <sz val="11"/>
        <color theme="1"/>
        <rFont val="Calibri"/>
        <family val="2"/>
        <scheme val="minor"/>
      </rPr>
      <t xml:space="preserve">ICS Credits.SacWYType </t>
    </r>
    <r>
      <rPr>
        <sz val="11"/>
        <color theme="1"/>
        <rFont val="Calibri"/>
        <family val="2"/>
        <scheme val="minor"/>
      </rPr>
      <t xml:space="preserve">(annual series); </t>
    </r>
    <r>
      <rPr>
        <i/>
        <sz val="11"/>
        <color theme="1"/>
        <rFont val="Calibri"/>
        <family val="2"/>
        <scheme val="minor"/>
      </rPr>
      <t xml:space="preserve">ICS Credits.MWDICS_AnnualRequestedPutTake </t>
    </r>
    <r>
      <rPr>
        <sz val="11"/>
        <color theme="1"/>
        <rFont val="Calibri"/>
        <family val="2"/>
        <scheme val="minor"/>
      </rPr>
      <t xml:space="preserve">(table); </t>
    </r>
    <r>
      <rPr>
        <i/>
        <sz val="11"/>
        <color theme="1"/>
        <rFont val="Calibri"/>
        <family val="2"/>
        <scheme val="minor"/>
      </rPr>
      <t>ICS Credits.SystemTaxPercent</t>
    </r>
    <r>
      <rPr>
        <sz val="11"/>
        <color theme="1"/>
        <rFont val="Calibri"/>
        <family val="2"/>
        <scheme val="minor"/>
      </rPr>
      <t xml:space="preserve"> = 5%; </t>
    </r>
    <r>
      <rPr>
        <i/>
        <sz val="11"/>
        <color theme="1"/>
        <rFont val="Calibri"/>
        <family val="2"/>
        <scheme val="minor"/>
      </rPr>
      <t>MWDDiversionData.MWDMinimumAnnualDiversion</t>
    </r>
    <r>
      <rPr>
        <sz val="11"/>
        <color theme="1"/>
        <rFont val="Calibri"/>
        <family val="2"/>
        <scheme val="minor"/>
      </rPr>
      <t xml:space="preserve"> = 450 KAF; </t>
    </r>
    <r>
      <rPr>
        <i/>
        <sz val="11"/>
        <color theme="1"/>
        <rFont val="Calibri"/>
        <family val="2"/>
        <scheme val="minor"/>
      </rPr>
      <t>MWDDiversionData.MWDMaximumAnnualDelivery</t>
    </r>
    <r>
      <rPr>
        <sz val="11"/>
        <color theme="1"/>
        <rFont val="Calibri"/>
        <family val="2"/>
        <scheme val="minor"/>
      </rPr>
      <t xml:space="preserve"> = 1.25 MAF</t>
    </r>
  </si>
  <si>
    <r>
      <t xml:space="preserve">1.) Added a periodic slot </t>
    </r>
    <r>
      <rPr>
        <i/>
        <sz val="11"/>
        <color theme="1"/>
        <rFont val="Calibri"/>
        <family val="2"/>
        <scheme val="minor"/>
      </rPr>
      <t>PowellData.StandardPowellPowerPlantCapFraction</t>
    </r>
    <r>
      <rPr>
        <sz val="11"/>
        <color theme="1"/>
        <rFont val="Calibri"/>
        <family val="2"/>
        <scheme val="minor"/>
      </rPr>
      <t xml:space="preserve"> based on Rick Clayton's recommended standard fraction pattern for Glen Canyon Dam. 2.) Edited the Initialization Rule </t>
    </r>
    <r>
      <rPr>
        <b/>
        <sz val="11"/>
        <color theme="1"/>
        <rFont val="Calibri"/>
        <family val="2"/>
        <scheme val="minor"/>
      </rPr>
      <t>Set 24 Month Study Monthly Data to Extended Out Years</t>
    </r>
    <r>
      <rPr>
        <sz val="11"/>
        <color theme="1"/>
        <rFont val="Calibri"/>
        <family val="2"/>
        <scheme val="minor"/>
      </rPr>
      <t xml:space="preserve"> to set the </t>
    </r>
    <r>
      <rPr>
        <i/>
        <sz val="11"/>
        <color theme="1"/>
        <rFont val="Calibri"/>
        <family val="2"/>
        <scheme val="minor"/>
      </rPr>
      <t>Powell.Power Plant Cap Fraction</t>
    </r>
    <r>
      <rPr>
        <sz val="11"/>
        <color theme="1"/>
        <rFont val="Calibri"/>
        <family val="2"/>
        <scheme val="minor"/>
      </rPr>
      <t xml:space="preserve"> to the standard PP Cap Fraction if it has not been input through a DMI from the 24MS. </t>
    </r>
  </si>
  <si>
    <t xml:space="preserve">1.) Slots removed: LowerBasinDemandVariability.PowellUnregulatedInflowTrigger; LowerBasinDemandVariability.PowellUnregTrigSet and LowerBasinDemandVariability.MWDLBDVDifference; </t>
  </si>
  <si>
    <t>MTOM_Dec17_Update20171222.mdl.gz</t>
  </si>
  <si>
    <t>MTOM_EnsembleOutput_Dec17_Update20171222.xlsm</t>
  </si>
  <si>
    <r>
      <t xml:space="preserve">1.) Added model codes legends to </t>
    </r>
    <r>
      <rPr>
        <i/>
        <sz val="11"/>
        <color theme="1"/>
        <rFont val="Calibri"/>
        <family val="2"/>
        <scheme val="minor"/>
      </rPr>
      <t>CarryoverInterpretation</t>
    </r>
    <r>
      <rPr>
        <sz val="11"/>
        <color theme="1"/>
        <rFont val="Calibri"/>
        <family val="2"/>
        <scheme val="minor"/>
      </rPr>
      <t xml:space="preserve"> sheet</t>
    </r>
  </si>
  <si>
    <t>MTOM_JAN18.mdl.gz</t>
  </si>
  <si>
    <r>
      <t xml:space="preserve">1.) </t>
    </r>
    <r>
      <rPr>
        <b/>
        <sz val="11"/>
        <color theme="1"/>
        <rFont val="Calibri"/>
        <family val="2"/>
        <scheme val="minor"/>
      </rPr>
      <t>DeliveryAndCreationCAICS</t>
    </r>
    <r>
      <rPr>
        <sz val="11"/>
        <color theme="1"/>
        <rFont val="Calibri"/>
        <family val="2"/>
        <scheme val="minor"/>
      </rPr>
      <t xml:space="preserve">: Modified Boolean statement in conditionals of local variables </t>
    </r>
    <r>
      <rPr>
        <i/>
        <sz val="11"/>
        <color theme="1"/>
        <rFont val="Calibri"/>
        <family val="2"/>
        <scheme val="minor"/>
      </rPr>
      <t xml:space="preserve">creationOfCACEICS </t>
    </r>
    <r>
      <rPr>
        <sz val="11"/>
        <color theme="1"/>
        <rFont val="Calibri"/>
        <family val="2"/>
        <scheme val="minor"/>
      </rPr>
      <t xml:space="preserve">and </t>
    </r>
    <r>
      <rPr>
        <i/>
        <sz val="11"/>
        <color theme="1"/>
        <rFont val="Calibri"/>
        <family val="2"/>
        <scheme val="minor"/>
      </rPr>
      <t>totalDeliveryOfCAICS</t>
    </r>
    <r>
      <rPr>
        <sz val="11"/>
        <color theme="1"/>
        <rFont val="Calibri"/>
        <family val="2"/>
        <scheme val="minor"/>
      </rPr>
      <t xml:space="preserve"> to correctly identify MRM runs; 2.) Removed rules </t>
    </r>
    <r>
      <rPr>
        <b/>
        <sz val="11"/>
        <color theme="1"/>
        <rFont val="Calibri"/>
        <family val="2"/>
        <scheme val="minor"/>
      </rPr>
      <t>Set MWDLBDV Difference</t>
    </r>
    <r>
      <rPr>
        <sz val="11"/>
        <color theme="1"/>
        <rFont val="Calibri"/>
        <family val="2"/>
        <scheme val="minor"/>
      </rPr>
      <t xml:space="preserve"> and </t>
    </r>
    <r>
      <rPr>
        <b/>
        <sz val="11"/>
        <color theme="1"/>
        <rFont val="Calibri"/>
        <family val="2"/>
        <scheme val="minor"/>
      </rPr>
      <t>Reset Monthly Forecast MWD LC Demand Variability</t>
    </r>
    <r>
      <rPr>
        <sz val="11"/>
        <color theme="1"/>
        <rFont val="Calibri"/>
        <family val="2"/>
        <scheme val="minor"/>
      </rPr>
      <t xml:space="preserve"> from Policy Group </t>
    </r>
    <r>
      <rPr>
        <b/>
        <i/>
        <sz val="11"/>
        <color theme="1"/>
        <rFont val="Calibri"/>
        <family val="2"/>
        <scheme val="minor"/>
      </rPr>
      <t>Lower Basin Demand Variability</t>
    </r>
    <r>
      <rPr>
        <sz val="11"/>
        <color theme="1"/>
        <rFont val="Calibri"/>
        <family val="2"/>
        <scheme val="minor"/>
      </rPr>
      <t xml:space="preserve">; 3.) Removed function </t>
    </r>
    <r>
      <rPr>
        <b/>
        <sz val="11"/>
        <color theme="1"/>
        <rFont val="Calibri"/>
        <family val="2"/>
        <scheme val="minor"/>
      </rPr>
      <t>TotalDeliveryOfCaliforniaICS</t>
    </r>
    <r>
      <rPr>
        <sz val="11"/>
        <color theme="1"/>
        <rFont val="Calibri"/>
        <family val="2"/>
        <scheme val="minor"/>
      </rPr>
      <t xml:space="preserve"> from Utility Group </t>
    </r>
    <r>
      <rPr>
        <b/>
        <i/>
        <sz val="11"/>
        <color theme="1"/>
        <rFont val="Calibri"/>
        <family val="2"/>
        <scheme val="minor"/>
      </rPr>
      <t>ICSAccountingFunctions</t>
    </r>
    <r>
      <rPr>
        <sz val="11"/>
        <color theme="1"/>
        <rFont val="Calibri"/>
        <family val="2"/>
        <scheme val="minor"/>
      </rPr>
      <t xml:space="preserve">; 4.) Changed all rule names reference from "Minute 319" to "Minute 323"; 5.) </t>
    </r>
    <r>
      <rPr>
        <b/>
        <sz val="11"/>
        <color theme="1"/>
        <rFont val="Calibri"/>
        <family val="2"/>
        <scheme val="minor"/>
      </rPr>
      <t>Set LB Demand Variability Triggers Above Hoover</t>
    </r>
    <r>
      <rPr>
        <sz val="11"/>
        <color theme="1"/>
        <rFont val="Calibri"/>
        <family val="2"/>
        <scheme val="minor"/>
      </rPr>
      <t xml:space="preserve">: Removed references to </t>
    </r>
    <r>
      <rPr>
        <i/>
        <sz val="11"/>
        <color theme="1"/>
        <rFont val="Calibri"/>
        <family val="2"/>
        <scheme val="minor"/>
      </rPr>
      <t>LowerBasinDemandVariability.PowellUnregulatedInflowTrigger</t>
    </r>
    <r>
      <rPr>
        <sz val="11"/>
        <color theme="1"/>
        <rFont val="Calibri"/>
        <family val="2"/>
        <scheme val="minor"/>
      </rPr>
      <t xml:space="preserve">; 6.) </t>
    </r>
    <r>
      <rPr>
        <b/>
        <sz val="11"/>
        <color theme="1"/>
        <rFont val="Calibri"/>
        <family val="2"/>
        <scheme val="minor"/>
      </rPr>
      <t>IsYearDemandVariabilityAndRunCycle4</t>
    </r>
    <r>
      <rPr>
        <sz val="11"/>
        <color theme="1"/>
        <rFont val="Calibri"/>
        <family val="2"/>
        <scheme val="minor"/>
      </rPr>
      <t xml:space="preserve">: Removed references to </t>
    </r>
    <r>
      <rPr>
        <i/>
        <sz val="11"/>
        <color theme="1"/>
        <rFont val="Calibri"/>
        <family val="2"/>
        <scheme val="minor"/>
      </rPr>
      <t>LowerBasinDemandVariability.PowellUnregTrigSet</t>
    </r>
    <r>
      <rPr>
        <sz val="11"/>
        <color theme="1"/>
        <rFont val="Calibri"/>
        <family val="2"/>
        <scheme val="minor"/>
      </rPr>
      <t xml:space="preserve">; 7.) </t>
    </r>
    <r>
      <rPr>
        <b/>
        <sz val="11"/>
        <color theme="1"/>
        <rFont val="Calibri"/>
        <family val="2"/>
        <scheme val="minor"/>
      </rPr>
      <t>FindRemainingReleaseUpperBoundColumn</t>
    </r>
    <r>
      <rPr>
        <sz val="11"/>
        <color theme="1"/>
        <rFont val="Calibri"/>
        <family val="2"/>
        <scheme val="minor"/>
      </rPr>
      <t xml:space="preserve">: Added second condition to IF statement regarding the last element in </t>
    </r>
    <r>
      <rPr>
        <i/>
        <sz val="11"/>
        <color theme="1"/>
        <rFont val="Calibri"/>
        <family val="2"/>
        <scheme val="minor"/>
      </rPr>
      <t>datesToEOWY</t>
    </r>
    <r>
      <rPr>
        <sz val="11"/>
        <color theme="1"/>
        <rFont val="Calibri"/>
        <family val="2"/>
        <scheme val="minor"/>
      </rPr>
      <t xml:space="preserve"> being equal to September. In the January run, the Finish Timestep is Dec resulting in the final outyear selecting a Powell release schedule that allowed the total annual volume to be released during Oct-Dec without the condition. Adding the condition allows that case to select the release schedule based on the annual volume, which results in an appropriate release schedule for Oct-Dec of the final outyear</t>
    </r>
  </si>
  <si>
    <r>
      <t xml:space="preserve">1.) Initialization Rule </t>
    </r>
    <r>
      <rPr>
        <b/>
        <sz val="11"/>
        <color theme="1"/>
        <rFont val="Calibri"/>
        <family val="2"/>
        <scheme val="minor"/>
      </rPr>
      <t xml:space="preserve">Set 24 Month Study Monthly Div Data to Extended Out Years: </t>
    </r>
    <r>
      <rPr>
        <sz val="11"/>
        <color theme="1"/>
        <rFont val="Calibri"/>
        <family val="2"/>
        <scheme val="minor"/>
      </rPr>
      <t xml:space="preserve">Changed the end date in the </t>
    </r>
    <r>
      <rPr>
        <i/>
        <sz val="11"/>
        <color theme="1"/>
        <rFont val="Calibri"/>
        <family val="2"/>
        <scheme val="minor"/>
      </rPr>
      <t>DATETIME date FOR</t>
    </r>
    <r>
      <rPr>
        <sz val="11"/>
        <color theme="1"/>
        <rFont val="Calibri"/>
        <family val="2"/>
        <scheme val="minor"/>
      </rPr>
      <t xml:space="preserve"> loop from @"Finish Timestep + 39" to Dec31ofYear(@"Finish Timestep"). All run dates' slots in California_CU_Schedules for the members of MonthlyDiversionListToOutyears did not set properly when attempting the January MRM run.</t>
    </r>
  </si>
  <si>
    <t>LCR</t>
  </si>
  <si>
    <t>MTOM_Rules_JAN18.rls.gz</t>
  </si>
  <si>
    <r>
      <t xml:space="preserve">1.) </t>
    </r>
    <r>
      <rPr>
        <b/>
        <sz val="11"/>
        <color theme="1"/>
        <rFont val="Calibri"/>
        <family val="2"/>
        <scheme val="minor"/>
      </rPr>
      <t>IsYearDemandVariabilityAndRunCycle4</t>
    </r>
    <r>
      <rPr>
        <sz val="11"/>
        <color theme="1"/>
        <rFont val="Calibri"/>
        <family val="2"/>
        <scheme val="minor"/>
      </rPr>
      <t xml:space="preserve">: added all LBDV triggers, previously only had SNWA demand variablility trigger; 2.) </t>
    </r>
    <r>
      <rPr>
        <b/>
        <sz val="11"/>
        <color theme="1"/>
        <rFont val="Calibri"/>
        <family val="2"/>
        <scheme val="minor"/>
      </rPr>
      <t>Reset Monthly Forecast Use MWD - Nov and Dec, Cur Year</t>
    </r>
    <r>
      <rPr>
        <sz val="11"/>
        <color theme="1"/>
        <rFont val="Calibri"/>
        <family val="2"/>
        <scheme val="minor"/>
      </rPr>
      <t xml:space="preserve"> AND</t>
    </r>
    <r>
      <rPr>
        <b/>
        <sz val="11"/>
        <color theme="1"/>
        <rFont val="Calibri"/>
        <family val="2"/>
        <scheme val="minor"/>
      </rPr>
      <t xml:space="preserve"> Redistribute MWD Nov &amp; Dec Div Request</t>
    </r>
    <r>
      <rPr>
        <sz val="11"/>
        <color theme="1"/>
        <rFont val="Calibri"/>
        <family val="2"/>
        <scheme val="minor"/>
      </rPr>
      <t xml:space="preserve">: removed execution constraint on run cycle 3 to require shortage condition to execute; 3.) </t>
    </r>
    <r>
      <rPr>
        <b/>
        <sz val="11"/>
        <color theme="1"/>
        <rFont val="Calibri"/>
        <family val="2"/>
        <scheme val="minor"/>
      </rPr>
      <t>California ICS Accounting and Releases</t>
    </r>
    <r>
      <rPr>
        <sz val="11"/>
        <color theme="1"/>
        <rFont val="Calibri"/>
        <family val="2"/>
        <scheme val="minor"/>
      </rPr>
      <t xml:space="preserve">: corrected calculation of new MWD diversion and how it gets distributed so the annual volume and monthly volumes do not exceed canal capacity; 4.) </t>
    </r>
    <r>
      <rPr>
        <b/>
        <sz val="11"/>
        <color theme="1"/>
        <rFont val="Calibri"/>
        <family val="2"/>
        <scheme val="minor"/>
      </rPr>
      <t>ICSAccountingForCA:</t>
    </r>
    <r>
      <rPr>
        <sz val="11"/>
        <color theme="1"/>
        <rFont val="Calibri"/>
        <family val="2"/>
        <scheme val="minor"/>
      </rPr>
      <t xml:space="preserve"> corrected where the EC ICS system assessment gets taken out</t>
    </r>
  </si>
  <si>
    <t>MTOM_Rules_FEB18.rls.gz</t>
  </si>
  <si>
    <r>
      <t xml:space="preserve">1.) </t>
    </r>
    <r>
      <rPr>
        <b/>
        <sz val="11"/>
        <color theme="1"/>
        <rFont val="Calibri"/>
        <family val="2"/>
        <scheme val="minor"/>
      </rPr>
      <t>Sum Daily Flaming Gorge Release Schedule to Monthly</t>
    </r>
    <r>
      <rPr>
        <sz val="11"/>
        <color theme="1"/>
        <rFont val="Calibri"/>
        <family val="2"/>
        <scheme val="minor"/>
      </rPr>
      <t>: Modified rule to ensure that FlamingGorge.Outflow is set high enough that reservoir does not exceed maximum pool elevation</t>
    </r>
  </si>
  <si>
    <t>MTOM_Rules_MAR18.rls.gz</t>
  </si>
  <si>
    <r>
      <t xml:space="preserve">1.)  </t>
    </r>
    <r>
      <rPr>
        <b/>
        <sz val="11"/>
        <color theme="1"/>
        <rFont val="Calibri"/>
        <family val="2"/>
        <scheme val="minor"/>
      </rPr>
      <t>Reset Monthly Forecast Use MWD - Nov and Dec, Cur Year</t>
    </r>
    <r>
      <rPr>
        <sz val="11"/>
        <color theme="1"/>
        <rFont val="Calibri"/>
        <family val="2"/>
        <scheme val="minor"/>
      </rPr>
      <t>: removed run cycle 3 execution constraint since rule only fires in start year (therefore, should not refire in run cycle 3 for any reason, even in shortage conditions-causes the rule to add twice the amount of water available)</t>
    </r>
  </si>
  <si>
    <t>Genevieve</t>
  </si>
  <si>
    <t>1.) Edited contact information in the "Information" button  2.) Deleted exit button so that done button more clearly means data will be implemented  3.) Replaced direct database connections with API queries to bring in 24MS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</si>
</sst>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16"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b/>
      <sz val="14"/>
      <color theme="0"/>
      <name val="Calibri"/>
      <family val="2"/>
      <scheme val="minor"/>
    </font>
    <font>
      <strike/>
      <sz val="11"/>
      <color theme="1"/>
      <name val="Calibri"/>
      <family val="2"/>
      <scheme val="minor"/>
    </font>
    <font>
      <b/>
      <sz val="14"/>
      <color theme="1"/>
      <name val="Calibri"/>
      <family val="2"/>
      <scheme val="minor"/>
    </font>
    <font>
      <sz val="11"/>
      <color rgb="FF000080"/>
      <name val="Calibri"/>
      <family val="2"/>
    </font>
    <font>
      <sz val="11"/>
      <color rgb="FF800000"/>
      <name val="Calibri"/>
      <family val="2"/>
    </font>
    <font>
      <sz val="11"/>
      <color rgb="FF008000"/>
      <name val="Calibri"/>
      <family val="2"/>
    </font>
    <font>
      <sz val="11"/>
      <color rgb="FFFF6600"/>
      <name val="Calibri"/>
      <family val="2"/>
    </font>
    <font>
      <sz val="11"/>
      <color rgb="FF800080"/>
      <name val="Calibri"/>
      <family val="2"/>
    </font>
    <font>
      <b/>
      <sz val="11"/>
      <color theme="1"/>
      <name val="Calibri"/>
      <family val="2"/>
      <scheme val="minor"/>
    </font>
    <font>
      <sz val="11"/>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bgColor indexed="64"/>
      </patternFill>
    </fill>
  </fills>
  <borders count="13">
    <border>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0" borderId="0" xfId="0" applyFill="1"/>
    <xf numFmtId="0" fontId="1" fillId="0" borderId="0" xfId="0" applyFont="1" applyAlignment="1">
      <alignment horizontal="center" wrapText="1"/>
    </xf>
    <xf numFmtId="0" fontId="0" fillId="0" borderId="0" xfId="0" applyAlignment="1">
      <alignment wrapText="1"/>
    </xf>
    <xf numFmtId="0" fontId="4" fillId="2"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4" borderId="8" xfId="0" applyFont="1" applyFill="1" applyBorder="1" applyAlignment="1">
      <alignment horizontal="center" vertical="center"/>
    </xf>
    <xf numFmtId="0" fontId="4" fillId="5" borderId="8" xfId="0" applyFont="1" applyFill="1" applyBorder="1" applyAlignment="1">
      <alignment horizontal="center" vertical="center"/>
    </xf>
    <xf numFmtId="0" fontId="4" fillId="6" borderId="9"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4" borderId="5" xfId="0" applyFont="1" applyFill="1" applyBorder="1" applyAlignment="1">
      <alignment horizontal="center" vertical="center"/>
    </xf>
    <xf numFmtId="0" fontId="3" fillId="5" borderId="5" xfId="0" applyFont="1" applyFill="1" applyBorder="1" applyAlignment="1">
      <alignment horizontal="center" vertical="center"/>
    </xf>
    <xf numFmtId="0" fontId="3" fillId="6" borderId="6"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12" xfId="0" applyFont="1" applyFill="1" applyBorder="1" applyAlignment="1">
      <alignment horizontal="center" vertical="center"/>
    </xf>
    <xf numFmtId="164" fontId="1" fillId="0" borderId="0" xfId="0" applyNumberFormat="1" applyFont="1" applyAlignment="1">
      <alignment horizontal="center"/>
    </xf>
    <xf numFmtId="164" fontId="0" fillId="0" borderId="0" xfId="0" applyNumberFormat="1" applyAlignment="1">
      <alignment horizontal="center"/>
    </xf>
    <xf numFmtId="164" fontId="0" fillId="0" borderId="0" xfId="0" applyNumberFormat="1"/>
    <xf numFmtId="0" fontId="6" fillId="0" borderId="0" xfId="0" applyFont="1" applyAlignment="1">
      <alignment wrapText="1"/>
    </xf>
    <xf numFmtId="164" fontId="4" fillId="2" borderId="1"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164" fontId="4" fillId="6" borderId="3" xfId="0" applyNumberFormat="1" applyFont="1" applyFill="1" applyBorder="1" applyAlignment="1">
      <alignment horizontal="center" vertical="center"/>
    </xf>
    <xf numFmtId="0" fontId="1" fillId="0" borderId="0" xfId="0" applyFont="1"/>
    <xf numFmtId="0" fontId="0" fillId="0" borderId="0" xfId="0" applyAlignment="1">
      <alignment horizontal="right"/>
    </xf>
    <xf numFmtId="0" fontId="0" fillId="0" borderId="0" xfId="0" applyAlignment="1">
      <alignment horizontal="left"/>
    </xf>
    <xf numFmtId="0" fontId="7" fillId="0" borderId="0" xfId="0" applyFont="1"/>
    <xf numFmtId="0" fontId="2" fillId="0" borderId="0" xfId="0" applyFont="1"/>
    <xf numFmtId="0" fontId="1" fillId="0" borderId="0" xfId="0" applyFont="1" applyAlignment="1">
      <alignment horizontal="left"/>
    </xf>
    <xf numFmtId="0" fontId="13" fillId="0" borderId="0" xfId="0" applyFont="1" applyAlignment="1">
      <alignment horizontal="center"/>
    </xf>
    <xf numFmtId="164" fontId="13" fillId="0" borderId="0" xfId="0" applyNumberFormat="1" applyFont="1" applyAlignment="1">
      <alignment horizontal="center"/>
    </xf>
    <xf numFmtId="0" fontId="13" fillId="0" borderId="0" xfId="0" applyFont="1" applyAlignment="1">
      <alignment horizontal="center" wrapText="1"/>
    </xf>
    <xf numFmtId="0" fontId="14" fillId="0" borderId="0" xfId="0" applyFont="1" applyAlignment="1">
      <alignment horizontal="center"/>
    </xf>
    <xf numFmtId="164" fontId="14" fillId="0" borderId="0" xfId="0" applyNumberFormat="1" applyFont="1" applyAlignment="1">
      <alignment horizontal="center"/>
    </xf>
    <xf numFmtId="0" fontId="14" fillId="0" borderId="0" xfId="0" applyFont="1" applyAlignment="1">
      <alignment wrapText="1"/>
    </xf>
    <xf numFmtId="0" fontId="14" fillId="0" borderId="0" xfId="0" applyFont="1"/>
    <xf numFmtId="0" fontId="14" fillId="0" borderId="0" xfId="0" applyFont="1" applyAlignment="1">
      <alignment vertical="center"/>
    </xf>
    <xf numFmtId="164" fontId="14" fillId="0" borderId="0" xfId="0" applyNumberFormat="1" applyFont="1"/>
    <xf numFmtId="0" fontId="0" fillId="0" borderId="0" xfId="0" applyFont="1" applyAlignment="1">
      <alignment wrapText="1"/>
    </xf>
    <xf numFmtId="0" fontId="0" fillId="0" borderId="0" xfId="0" applyFont="1" applyAlignment="1">
      <alignment horizontal="center"/>
    </xf>
    <xf numFmtId="164" fontId="0" fillId="0" borderId="0" xfId="0" applyNumberFormat="1" applyFont="1" applyAlignment="1">
      <alignment horizontal="center"/>
    </xf>
  </cellXfs>
  <cellStyles count="1">
    <cellStyle name="Normal" xfId="0" builtinId="0"/>
  </cellStyles>
  <dxfs count="32">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yy;@"/>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vertical="bottom" textRotation="0" wrapText="1"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571500</xdr:colOff>
          <xdr:row>3</xdr:row>
          <xdr:rowOff>47625</xdr:rowOff>
        </xdr:from>
        <xdr:to>
          <xdr:col>0</xdr:col>
          <xdr:colOff>1943100</xdr:colOff>
          <xdr:row>3</xdr:row>
          <xdr:rowOff>390525</xdr:rowOff>
        </xdr:to>
        <xdr:sp macro="" textlink="">
          <xdr:nvSpPr>
            <xdr:cNvPr id="1025" name="Button 1" hidden="1">
              <a:extLst>
                <a:ext uri="{63B3BB69-23CF-44E3-9099-C40C66FF867C}">
                  <a14:compatExt spid="_x0000_s1025"/>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80"/>
                  </a:solidFill>
                  <a:latin typeface="Calibri"/>
                </a:rPr>
                <a:t>Add Model 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571500</xdr:colOff>
          <xdr:row>4</xdr:row>
          <xdr:rowOff>66675</xdr:rowOff>
        </xdr:from>
        <xdr:to>
          <xdr:col>0</xdr:col>
          <xdr:colOff>1943100</xdr:colOff>
          <xdr:row>4</xdr:row>
          <xdr:rowOff>409575</xdr:rowOff>
        </xdr:to>
        <xdr:sp macro="" textlink="">
          <xdr:nvSpPr>
            <xdr:cNvPr id="1026" name="Button 2" hidden="1">
              <a:extLst>
                <a:ext uri="{63B3BB69-23CF-44E3-9099-C40C66FF867C}">
                  <a14:compatExt spid="_x0000_s1026"/>
                </a:ext>
                <a:ext uri="{FF2B5EF4-FFF2-40B4-BE49-F238E27FC236}">
                  <a16:creationId xmlns:a16="http://schemas.microsoft.com/office/drawing/2014/main" xmlns=""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800000"/>
                  </a:solidFill>
                  <a:latin typeface="Calibri"/>
                </a:rPr>
                <a:t>Add Rules 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571500</xdr:colOff>
          <xdr:row>5</xdr:row>
          <xdr:rowOff>38100</xdr:rowOff>
        </xdr:from>
        <xdr:to>
          <xdr:col>0</xdr:col>
          <xdr:colOff>1943100</xdr:colOff>
          <xdr:row>5</xdr:row>
          <xdr:rowOff>390525</xdr:rowOff>
        </xdr:to>
        <xdr:sp macro="" textlink="">
          <xdr:nvSpPr>
            <xdr:cNvPr id="1028" name="Button 4" hidden="1">
              <a:extLst>
                <a:ext uri="{63B3BB69-23CF-44E3-9099-C40C66FF867C}">
                  <a14:compatExt spid="_x0000_s1028"/>
                </a:ext>
                <a:ext uri="{FF2B5EF4-FFF2-40B4-BE49-F238E27FC236}">
                  <a16:creationId xmlns:a16="http://schemas.microsoft.com/office/drawing/2014/main" xmlns=""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8000"/>
                  </a:solidFill>
                  <a:latin typeface="Calibri"/>
                </a:rPr>
                <a:t>Add Forecast 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571500</xdr:colOff>
          <xdr:row>6</xdr:row>
          <xdr:rowOff>66675</xdr:rowOff>
        </xdr:from>
        <xdr:to>
          <xdr:col>0</xdr:col>
          <xdr:colOff>1943100</xdr:colOff>
          <xdr:row>6</xdr:row>
          <xdr:rowOff>409575</xdr:rowOff>
        </xdr:to>
        <xdr:sp macro="" textlink="">
          <xdr:nvSpPr>
            <xdr:cNvPr id="1030" name="Button 6" hidden="1">
              <a:extLst>
                <a:ext uri="{63B3BB69-23CF-44E3-9099-C40C66FF867C}">
                  <a14:compatExt spid="_x0000_s1030"/>
                </a:ext>
                <a:ext uri="{FF2B5EF4-FFF2-40B4-BE49-F238E27FC236}">
                  <a16:creationId xmlns:a16="http://schemas.microsoft.com/office/drawing/2014/main" xmlns="" id="{00000000-0008-0000-0000-000006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FF6600"/>
                  </a:solidFill>
                  <a:latin typeface="Calibri"/>
                </a:rPr>
                <a:t>Add Output 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571500</xdr:colOff>
          <xdr:row>7</xdr:row>
          <xdr:rowOff>66675</xdr:rowOff>
        </xdr:from>
        <xdr:to>
          <xdr:col>0</xdr:col>
          <xdr:colOff>1943100</xdr:colOff>
          <xdr:row>7</xdr:row>
          <xdr:rowOff>409575</xdr:rowOff>
        </xdr:to>
        <xdr:sp macro="" textlink="">
          <xdr:nvSpPr>
            <xdr:cNvPr id="1031" name="Button 7" hidden="1">
              <a:extLst>
                <a:ext uri="{63B3BB69-23CF-44E3-9099-C40C66FF867C}">
                  <a14:compatExt spid="_x0000_s1031"/>
                </a:ext>
                <a:ext uri="{FF2B5EF4-FFF2-40B4-BE49-F238E27FC236}">
                  <a16:creationId xmlns:a16="http://schemas.microsoft.com/office/drawing/2014/main" xmlns=""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800080"/>
                  </a:solidFill>
                  <a:latin typeface="Calibri"/>
                </a:rPr>
                <a:t>Add Compare Change</a:t>
              </a:r>
            </a:p>
          </xdr:txBody>
        </xdr:sp>
        <xdr:clientData fPrintsWithSheet="0"/>
      </xdr:twoCellAnchor>
    </mc:Choice>
    <mc:Fallback/>
  </mc:AlternateContent>
</xdr:wsDr>
</file>

<file path=xl/tables/table1.xml><?xml version="1.0" encoding="utf-8"?>
<table xmlns="http://schemas.openxmlformats.org/spreadsheetml/2006/main" id="5" name="tableModel" displayName="tableModel" ref="A1:E22" totalsRowShown="0" headerRowDxfId="31" dataDxfId="30">
  <autoFilter ref="A1:E22"/>
  <tableColumns count="5">
    <tableColumn id="1" name="Index" dataDxfId="29">
      <calculatedColumnFormula>IF(B2="","",CELL("row")-1)</calculatedColumnFormula>
    </tableColumn>
    <tableColumn id="2" name="Date" dataDxfId="28"/>
    <tableColumn id="3" name="Author" dataDxfId="27"/>
    <tableColumn id="4" name="Filename" dataDxfId="26"/>
    <tableColumn id="5" name="Description" dataDxfId="25"/>
  </tableColumns>
  <tableStyleInfo name="TableStyleLight9" showFirstColumn="0" showLastColumn="0" showRowStripes="1" showColumnStripes="0"/>
</table>
</file>

<file path=xl/tables/table2.xml><?xml version="1.0" encoding="utf-8"?>
<table xmlns="http://schemas.openxmlformats.org/spreadsheetml/2006/main" id="4" name="tableRules" displayName="tableRules" ref="A1:E35" totalsRowShown="0" headerRowDxfId="24" dataDxfId="23">
  <autoFilter ref="A1:E35"/>
  <tableColumns count="5">
    <tableColumn id="1" name="Index" dataDxfId="22"/>
    <tableColumn id="2" name="Date" dataDxfId="21"/>
    <tableColumn id="3" name="Author" dataDxfId="20"/>
    <tableColumn id="4" name="Filename" dataDxfId="19"/>
    <tableColumn id="5" name="Description" dataDxfId="18"/>
  </tableColumns>
  <tableStyleInfo name="TableStyleLight10" showFirstColumn="0" showLastColumn="0" showRowStripes="1" showColumnStripes="0"/>
</table>
</file>

<file path=xl/tables/table3.xml><?xml version="1.0" encoding="utf-8"?>
<table xmlns="http://schemas.openxmlformats.org/spreadsheetml/2006/main" id="3" name="tableForecast" displayName="tableForecast" ref="A1:E4" totalsRowShown="0" headerRowDxfId="17" dataDxfId="16">
  <autoFilter ref="A1:E4"/>
  <tableColumns count="5">
    <tableColumn id="1" name="Index" dataDxfId="15"/>
    <tableColumn id="2" name="Date" dataDxfId="14"/>
    <tableColumn id="3" name="Author" dataDxfId="13"/>
    <tableColumn id="4" name="Filename" dataDxfId="12"/>
    <tableColumn id="5" name="Description" dataDxfId="11"/>
  </tableColumns>
  <tableStyleInfo name="TableStyleLight11" showFirstColumn="0" showLastColumn="0" showRowStripes="1" showColumnStripes="0"/>
</table>
</file>

<file path=xl/tables/table4.xml><?xml version="1.0" encoding="utf-8"?>
<table xmlns="http://schemas.openxmlformats.org/spreadsheetml/2006/main" id="2" name="tableOutput" displayName="tableOutput" ref="A1:E11" totalsRowShown="0" headerRowDxfId="10" dataDxfId="9">
  <autoFilter ref="A1:E11"/>
  <tableColumns count="5">
    <tableColumn id="1" name="Index" dataDxfId="8"/>
    <tableColumn id="2" name="Date" dataDxfId="7"/>
    <tableColumn id="3" name="Author" dataDxfId="6"/>
    <tableColumn id="4" name="Filename" dataDxfId="5"/>
    <tableColumn id="5" name="Description"/>
  </tableColumns>
  <tableStyleInfo name="TableStyleLight14" showFirstColumn="0" showLastColumn="0" showRowStripes="1" showColumnStripes="0"/>
</table>
</file>

<file path=xl/tables/table5.xml><?xml version="1.0" encoding="utf-8"?>
<table xmlns="http://schemas.openxmlformats.org/spreadsheetml/2006/main" id="1" name="tableCompare" displayName="tableCompare" ref="A1:E2" totalsRowShown="0" headerRowDxfId="4">
  <autoFilter ref="A1:E2"/>
  <tableColumns count="5">
    <tableColumn id="1" name="Index" dataDxfId="3"/>
    <tableColumn id="2" name="Date" dataDxfId="2"/>
    <tableColumn id="3" name="Author" dataDxfId="1"/>
    <tableColumn id="4" name="Filename" dataDxfId="0"/>
    <tableColumn id="5" name="Descriptio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sheetPr>
  <dimension ref="A1:D20"/>
  <sheetViews>
    <sheetView workbookViewId="0">
      <selection activeCell="L7" sqref="L7"/>
    </sheetView>
  </sheetViews>
  <sheetFormatPr defaultRowHeight="15" x14ac:dyDescent="0.25"/>
  <cols>
    <col min="1" max="1" width="36.5703125" customWidth="1"/>
    <col min="2" max="2" width="32.5703125" customWidth="1"/>
    <col min="3" max="3" width="37.85546875" style="2" customWidth="1"/>
    <col min="4" max="4" width="24.5703125" customWidth="1"/>
  </cols>
  <sheetData>
    <row r="1" spans="1:4" ht="18" customHeight="1" x14ac:dyDescent="0.25"/>
    <row r="2" spans="1:4" ht="18" customHeight="1" thickBot="1" x14ac:dyDescent="0.3"/>
    <row r="3" spans="1:4" ht="36" customHeight="1" thickBot="1" x14ac:dyDescent="0.3">
      <c r="A3" s="2" t="s">
        <v>31</v>
      </c>
      <c r="B3" s="18" t="s">
        <v>30</v>
      </c>
      <c r="C3" s="19" t="s">
        <v>23</v>
      </c>
      <c r="D3" s="20" t="s">
        <v>29</v>
      </c>
    </row>
    <row r="4" spans="1:4" ht="36" customHeight="1" x14ac:dyDescent="0.25">
      <c r="B4" s="13" t="s">
        <v>24</v>
      </c>
      <c r="C4" s="8" t="str">
        <f>VLOOKUP(MAX(Model!$A:$A),tableModel[],4)</f>
        <v>MTOM_JAN18.mdl.gz</v>
      </c>
      <c r="D4" s="25">
        <f>VLOOKUP(MAX(Model!$A:$A),tableModel[],2)</f>
        <v>43116</v>
      </c>
    </row>
    <row r="5" spans="1:4" ht="36" customHeight="1" x14ac:dyDescent="0.25">
      <c r="B5" s="14" t="s">
        <v>25</v>
      </c>
      <c r="C5" s="9" t="str">
        <f>VLOOKUP(MAX(Rules!$A:$A),tableRules[],4)</f>
        <v>MTOM_Rules_FEB18.rls.gz</v>
      </c>
      <c r="D5" s="26">
        <f>VLOOKUP(MAX(Rules!$A:$A),tableRules[],2)</f>
        <v>43150</v>
      </c>
    </row>
    <row r="6" spans="1:4" ht="36" customHeight="1" x14ac:dyDescent="0.25">
      <c r="B6" s="15" t="s">
        <v>26</v>
      </c>
      <c r="C6" s="10" t="str">
        <f>VLOOKUP(MAX('Ensemble Forecast'!$A:$A),tableForecast[],4)</f>
        <v>CBRFC_EnsembleForecast.xlsm</v>
      </c>
      <c r="D6" s="27">
        <f>VLOOKUP(MAX('Ensemble Forecast'!$A:$A),tableForecast[],2)</f>
        <v>43177</v>
      </c>
    </row>
    <row r="7" spans="1:4" ht="36" customHeight="1" x14ac:dyDescent="0.25">
      <c r="B7" s="16" t="s">
        <v>27</v>
      </c>
      <c r="C7" s="11" t="str">
        <f>VLOOKUP(MAX('Ensemble Output'!$A:$A),tableOutput[],4)</f>
        <v>MTOM_EnsembleOutput_Dec17_Update20171222.xlsm</v>
      </c>
      <c r="D7" s="28">
        <f>VLOOKUP(MAX('Ensemble Output'!$A:$A),tableOutput[],2)</f>
        <v>43091</v>
      </c>
    </row>
    <row r="8" spans="1:4" ht="36" customHeight="1" thickBot="1" x14ac:dyDescent="0.3">
      <c r="B8" s="17" t="s">
        <v>28</v>
      </c>
      <c r="C8" s="12" t="str">
        <f>VLOOKUP(MAX('24MS Comparison'!$A:$A),tableCompare[],4)</f>
        <v>MTOM_24MS_Comparison.xlsm</v>
      </c>
      <c r="D8" s="29">
        <f>VLOOKUP(MAX('24MS Comparison'!$A:$A),tableCompare[],2)</f>
        <v>42501</v>
      </c>
    </row>
    <row r="9" spans="1:4" ht="18" customHeight="1" x14ac:dyDescent="0.25"/>
    <row r="10" spans="1:4" ht="18" customHeight="1" x14ac:dyDescent="0.25"/>
    <row r="11" spans="1:4" ht="18" customHeight="1" x14ac:dyDescent="0.25"/>
    <row r="12" spans="1:4" ht="18" customHeight="1" x14ac:dyDescent="0.25"/>
    <row r="13" spans="1:4" ht="18" customHeight="1" x14ac:dyDescent="0.25"/>
    <row r="14" spans="1:4" ht="18" customHeight="1" x14ac:dyDescent="0.25"/>
    <row r="15" spans="1:4" ht="18" customHeight="1" x14ac:dyDescent="0.25"/>
    <row r="16" spans="1:4" ht="18" customHeight="1" x14ac:dyDescent="0.25"/>
    <row r="17" ht="18" customHeight="1" x14ac:dyDescent="0.25"/>
    <row r="18" ht="18" customHeight="1" x14ac:dyDescent="0.25"/>
    <row r="19" ht="18" customHeight="1" x14ac:dyDescent="0.25"/>
    <row r="20" ht="18" customHeight="1"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updateModel">
                <anchor moveWithCells="1" sizeWithCells="1">
                  <from>
                    <xdr:col>0</xdr:col>
                    <xdr:colOff>571500</xdr:colOff>
                    <xdr:row>3</xdr:row>
                    <xdr:rowOff>47625</xdr:rowOff>
                  </from>
                  <to>
                    <xdr:col>0</xdr:col>
                    <xdr:colOff>1943100</xdr:colOff>
                    <xdr:row>3</xdr:row>
                    <xdr:rowOff>390525</xdr:rowOff>
                  </to>
                </anchor>
              </controlPr>
            </control>
          </mc:Choice>
        </mc:AlternateContent>
        <mc:AlternateContent xmlns:mc="http://schemas.openxmlformats.org/markup-compatibility/2006">
          <mc:Choice Requires="x14">
            <control shapeId="1026" r:id="rId5" name="Button 2">
              <controlPr defaultSize="0" print="0" autoFill="0" autoPict="0" macro="[0]!updateModel">
                <anchor moveWithCells="1" sizeWithCells="1">
                  <from>
                    <xdr:col>0</xdr:col>
                    <xdr:colOff>571500</xdr:colOff>
                    <xdr:row>4</xdr:row>
                    <xdr:rowOff>66675</xdr:rowOff>
                  </from>
                  <to>
                    <xdr:col>0</xdr:col>
                    <xdr:colOff>1943100</xdr:colOff>
                    <xdr:row>4</xdr:row>
                    <xdr:rowOff>409575</xdr:rowOff>
                  </to>
                </anchor>
              </controlPr>
            </control>
          </mc:Choice>
        </mc:AlternateContent>
        <mc:AlternateContent xmlns:mc="http://schemas.openxmlformats.org/markup-compatibility/2006">
          <mc:Choice Requires="x14">
            <control shapeId="1028" r:id="rId6" name="Button 4">
              <controlPr defaultSize="0" print="0" autoFill="0" autoPict="0" macro="[0]!updateModel">
                <anchor moveWithCells="1" sizeWithCells="1">
                  <from>
                    <xdr:col>0</xdr:col>
                    <xdr:colOff>571500</xdr:colOff>
                    <xdr:row>5</xdr:row>
                    <xdr:rowOff>38100</xdr:rowOff>
                  </from>
                  <to>
                    <xdr:col>0</xdr:col>
                    <xdr:colOff>1943100</xdr:colOff>
                    <xdr:row>5</xdr:row>
                    <xdr:rowOff>390525</xdr:rowOff>
                  </to>
                </anchor>
              </controlPr>
            </control>
          </mc:Choice>
        </mc:AlternateContent>
        <mc:AlternateContent xmlns:mc="http://schemas.openxmlformats.org/markup-compatibility/2006">
          <mc:Choice Requires="x14">
            <control shapeId="1030" r:id="rId7" name="Button 6">
              <controlPr defaultSize="0" print="0" autoFill="0" autoPict="0" macro="[0]!updateModel">
                <anchor moveWithCells="1" sizeWithCells="1">
                  <from>
                    <xdr:col>0</xdr:col>
                    <xdr:colOff>571500</xdr:colOff>
                    <xdr:row>6</xdr:row>
                    <xdr:rowOff>66675</xdr:rowOff>
                  </from>
                  <to>
                    <xdr:col>0</xdr:col>
                    <xdr:colOff>1943100</xdr:colOff>
                    <xdr:row>6</xdr:row>
                    <xdr:rowOff>409575</xdr:rowOff>
                  </to>
                </anchor>
              </controlPr>
            </control>
          </mc:Choice>
        </mc:AlternateContent>
        <mc:AlternateContent xmlns:mc="http://schemas.openxmlformats.org/markup-compatibility/2006">
          <mc:Choice Requires="x14">
            <control shapeId="1031" r:id="rId8" name="Button 7">
              <controlPr defaultSize="0" print="0" autoFill="0" autoPict="0" macro="[0]!updateModel">
                <anchor moveWithCells="1" sizeWithCells="1">
                  <from>
                    <xdr:col>0</xdr:col>
                    <xdr:colOff>571500</xdr:colOff>
                    <xdr:row>7</xdr:row>
                    <xdr:rowOff>66675</xdr:rowOff>
                  </from>
                  <to>
                    <xdr:col>0</xdr:col>
                    <xdr:colOff>1943100</xdr:colOff>
                    <xdr:row>7</xdr:row>
                    <xdr:rowOff>409575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A1:E22"/>
  <sheetViews>
    <sheetView topLeftCell="A17" zoomScaleNormal="100" workbookViewId="0">
      <selection activeCell="E23" sqref="E23"/>
    </sheetView>
  </sheetViews>
  <sheetFormatPr defaultRowHeight="15" x14ac:dyDescent="0.25"/>
  <cols>
    <col min="1" max="1" width="11.5703125" style="2" customWidth="1"/>
    <col min="2" max="2" width="14.5703125" style="22" customWidth="1"/>
    <col min="3" max="3" width="14.5703125" style="2" customWidth="1"/>
    <col min="4" max="4" width="35.42578125" style="2" customWidth="1"/>
    <col min="5" max="5" width="136.5703125" style="7" customWidth="1"/>
  </cols>
  <sheetData>
    <row r="1" spans="1:5" s="1" customFormat="1" x14ac:dyDescent="0.25">
      <c r="A1" s="1" t="s">
        <v>0</v>
      </c>
      <c r="B1" s="21" t="s">
        <v>1</v>
      </c>
      <c r="C1" s="1" t="s">
        <v>2</v>
      </c>
      <c r="D1" s="1" t="s">
        <v>3</v>
      </c>
      <c r="E1" s="6" t="s">
        <v>4</v>
      </c>
    </row>
    <row r="2" spans="1:5" ht="45" x14ac:dyDescent="0.25">
      <c r="A2" s="2">
        <v>1</v>
      </c>
      <c r="B2" s="22">
        <v>42394</v>
      </c>
      <c r="C2" s="2" t="s">
        <v>5</v>
      </c>
      <c r="D2" s="2" t="s">
        <v>6</v>
      </c>
      <c r="E2" s="7" t="s">
        <v>11</v>
      </c>
    </row>
    <row r="3" spans="1:5" ht="30" x14ac:dyDescent="0.25">
      <c r="A3" s="2">
        <v>2</v>
      </c>
      <c r="B3" s="22">
        <v>42418</v>
      </c>
      <c r="C3" s="2" t="s">
        <v>5</v>
      </c>
      <c r="D3" s="2" t="s">
        <v>13</v>
      </c>
      <c r="E3" s="7" t="s">
        <v>14</v>
      </c>
    </row>
    <row r="4" spans="1:5" ht="45" x14ac:dyDescent="0.25">
      <c r="A4" s="2">
        <v>3</v>
      </c>
      <c r="B4" s="22">
        <v>42486</v>
      </c>
      <c r="C4" s="2" t="s">
        <v>5</v>
      </c>
      <c r="D4" s="2" t="s">
        <v>21</v>
      </c>
      <c r="E4" s="7" t="s">
        <v>22</v>
      </c>
    </row>
    <row r="5" spans="1:5" ht="75" x14ac:dyDescent="0.25">
      <c r="A5" s="2">
        <v>4</v>
      </c>
      <c r="B5" s="22">
        <v>42550</v>
      </c>
      <c r="C5" s="2" t="s">
        <v>5</v>
      </c>
      <c r="D5" s="2" t="s">
        <v>32</v>
      </c>
      <c r="E5" s="7" t="s">
        <v>35</v>
      </c>
    </row>
    <row r="6" spans="1:5" ht="90" x14ac:dyDescent="0.25">
      <c r="A6" s="2">
        <v>5</v>
      </c>
      <c r="B6" s="22">
        <v>42612</v>
      </c>
      <c r="C6" s="2" t="s">
        <v>5</v>
      </c>
      <c r="D6" s="2" t="s">
        <v>40</v>
      </c>
      <c r="E6" s="7" t="s">
        <v>41</v>
      </c>
    </row>
    <row r="7" spans="1:5" ht="135" x14ac:dyDescent="0.25">
      <c r="A7" s="2">
        <v>6</v>
      </c>
      <c r="B7" s="22">
        <v>42632</v>
      </c>
      <c r="C7" s="2" t="s">
        <v>5</v>
      </c>
      <c r="D7" s="2" t="s">
        <v>44</v>
      </c>
      <c r="E7" s="7" t="s">
        <v>43</v>
      </c>
    </row>
    <row r="8" spans="1:5" x14ac:dyDescent="0.25">
      <c r="A8" s="2">
        <v>7</v>
      </c>
      <c r="B8" s="22">
        <v>42667</v>
      </c>
      <c r="C8" s="2" t="s">
        <v>5</v>
      </c>
      <c r="D8" s="2" t="s">
        <v>45</v>
      </c>
      <c r="E8" s="24" t="s">
        <v>46</v>
      </c>
    </row>
    <row r="9" spans="1:5" ht="135" x14ac:dyDescent="0.25">
      <c r="A9" s="2">
        <v>8</v>
      </c>
      <c r="C9" s="2" t="s">
        <v>5</v>
      </c>
      <c r="D9" s="2" t="s">
        <v>48</v>
      </c>
      <c r="E9" s="7" t="s">
        <v>47</v>
      </c>
    </row>
    <row r="10" spans="1:5" ht="30" x14ac:dyDescent="0.25">
      <c r="A10" s="2">
        <v>9</v>
      </c>
      <c r="B10" s="22">
        <v>42716</v>
      </c>
      <c r="C10" s="2" t="s">
        <v>5</v>
      </c>
      <c r="D10" s="2" t="s">
        <v>55</v>
      </c>
      <c r="E10" s="7" t="s">
        <v>57</v>
      </c>
    </row>
    <row r="11" spans="1:5" x14ac:dyDescent="0.25">
      <c r="A11" s="2">
        <v>10</v>
      </c>
      <c r="B11" s="22">
        <v>42736</v>
      </c>
      <c r="C11" s="2" t="s">
        <v>5</v>
      </c>
      <c r="D11" s="2" t="s">
        <v>63</v>
      </c>
      <c r="E11" s="7" t="s">
        <v>65</v>
      </c>
    </row>
    <row r="12" spans="1:5" ht="30" x14ac:dyDescent="0.25">
      <c r="A12" s="2">
        <v>11</v>
      </c>
      <c r="B12" s="22">
        <v>42811</v>
      </c>
      <c r="C12" s="2" t="s">
        <v>5</v>
      </c>
      <c r="D12" s="2" t="s">
        <v>71</v>
      </c>
      <c r="E12" s="7" t="s">
        <v>69</v>
      </c>
    </row>
    <row r="13" spans="1:5" ht="30" x14ac:dyDescent="0.25">
      <c r="A13" s="2">
        <v>12</v>
      </c>
      <c r="B13" s="22">
        <v>42826</v>
      </c>
      <c r="C13" s="2" t="s">
        <v>5</v>
      </c>
      <c r="D13" s="2" t="s">
        <v>72</v>
      </c>
      <c r="E13" s="7" t="s">
        <v>70</v>
      </c>
    </row>
    <row r="14" spans="1:5" ht="75" x14ac:dyDescent="0.25">
      <c r="A14" s="2">
        <v>13</v>
      </c>
      <c r="B14" s="22">
        <v>42872</v>
      </c>
      <c r="C14" s="2" t="s">
        <v>5</v>
      </c>
      <c r="D14" s="2" t="s">
        <v>73</v>
      </c>
      <c r="E14" s="7" t="s">
        <v>76</v>
      </c>
    </row>
    <row r="15" spans="1:5" ht="105" x14ac:dyDescent="0.25">
      <c r="A15" s="2">
        <v>14</v>
      </c>
      <c r="B15" s="22">
        <v>42933</v>
      </c>
      <c r="C15" s="2" t="s">
        <v>5</v>
      </c>
      <c r="D15" s="2" t="s">
        <v>80</v>
      </c>
      <c r="E15" s="7" t="s">
        <v>111</v>
      </c>
    </row>
    <row r="16" spans="1:5" ht="30" x14ac:dyDescent="0.25">
      <c r="A16" s="2">
        <v>15</v>
      </c>
      <c r="C16" s="2" t="s">
        <v>5</v>
      </c>
      <c r="D16" s="2" t="s">
        <v>115</v>
      </c>
      <c r="E16" s="7" t="s">
        <v>116</v>
      </c>
    </row>
    <row r="17" spans="1:5" ht="45" x14ac:dyDescent="0.25">
      <c r="A17" s="2">
        <v>16</v>
      </c>
      <c r="B17" s="22">
        <v>43068</v>
      </c>
      <c r="C17" s="2" t="s">
        <v>141</v>
      </c>
      <c r="D17" s="2" t="s">
        <v>142</v>
      </c>
      <c r="E17" s="7" t="s">
        <v>144</v>
      </c>
    </row>
    <row r="18" spans="1:5" ht="45" x14ac:dyDescent="0.25">
      <c r="A18" s="2">
        <v>17</v>
      </c>
      <c r="B18" s="22">
        <v>43056</v>
      </c>
      <c r="C18" s="2" t="s">
        <v>141</v>
      </c>
      <c r="D18" s="2" t="s">
        <v>147</v>
      </c>
      <c r="E18" s="7" t="s">
        <v>160</v>
      </c>
    </row>
    <row r="19" spans="1:5" ht="45" x14ac:dyDescent="0.25">
      <c r="A19" s="2">
        <v>18</v>
      </c>
      <c r="B19" s="22">
        <v>43086</v>
      </c>
      <c r="C19" s="2" t="s">
        <v>141</v>
      </c>
      <c r="D19" s="2" t="s">
        <v>152</v>
      </c>
      <c r="E19" s="7" t="s">
        <v>159</v>
      </c>
    </row>
    <row r="20" spans="1:5" ht="30" x14ac:dyDescent="0.25">
      <c r="A20" s="2">
        <v>19</v>
      </c>
      <c r="B20" s="22">
        <v>43086</v>
      </c>
      <c r="C20" s="2" t="s">
        <v>141</v>
      </c>
      <c r="D20" s="2" t="s">
        <v>152</v>
      </c>
      <c r="E20" s="7" t="s">
        <v>155</v>
      </c>
    </row>
    <row r="21" spans="1:5" ht="30" x14ac:dyDescent="0.25">
      <c r="A21" s="2">
        <v>20</v>
      </c>
      <c r="B21" s="22">
        <v>43091</v>
      </c>
      <c r="C21" s="2" t="s">
        <v>141</v>
      </c>
      <c r="D21" s="2" t="s">
        <v>162</v>
      </c>
      <c r="E21" s="7" t="s">
        <v>161</v>
      </c>
    </row>
    <row r="22" spans="1:5" ht="45" x14ac:dyDescent="0.25">
      <c r="A22" s="2">
        <v>21</v>
      </c>
      <c r="B22" s="22">
        <v>43116</v>
      </c>
      <c r="C22" s="2" t="s">
        <v>5</v>
      </c>
      <c r="D22" s="2" t="s">
        <v>165</v>
      </c>
      <c r="E22" s="7" t="s">
        <v>167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sheetPr>
  <dimension ref="A1:E35"/>
  <sheetViews>
    <sheetView topLeftCell="B1" workbookViewId="0">
      <pane ySplit="1" topLeftCell="A31" activePane="bottomLeft" state="frozen"/>
      <selection pane="bottomLeft" activeCell="E39" sqref="E38:E39"/>
    </sheetView>
  </sheetViews>
  <sheetFormatPr defaultColWidth="8.85546875" defaultRowHeight="15" x14ac:dyDescent="0.25"/>
  <cols>
    <col min="1" max="1" width="7.5703125" style="42" customWidth="1"/>
    <col min="2" max="2" width="12.5703125" style="44" customWidth="1"/>
    <col min="3" max="3" width="12.5703125" style="42" customWidth="1"/>
    <col min="4" max="4" width="27.5703125" style="42" customWidth="1"/>
    <col min="5" max="5" width="144.5703125" style="41" customWidth="1"/>
    <col min="6" max="16384" width="8.85546875" style="42"/>
  </cols>
  <sheetData>
    <row r="1" spans="1:5" s="36" customFormat="1" x14ac:dyDescent="0.25">
      <c r="A1" s="36" t="s">
        <v>0</v>
      </c>
      <c r="B1" s="37" t="s">
        <v>1</v>
      </c>
      <c r="C1" s="36" t="s">
        <v>2</v>
      </c>
      <c r="D1" s="36" t="s">
        <v>3</v>
      </c>
      <c r="E1" s="38" t="s">
        <v>4</v>
      </c>
    </row>
    <row r="2" spans="1:5" ht="124.35" customHeight="1" x14ac:dyDescent="0.25">
      <c r="A2" s="39">
        <v>1</v>
      </c>
      <c r="B2" s="40">
        <v>42394</v>
      </c>
      <c r="C2" s="39" t="s">
        <v>5</v>
      </c>
      <c r="D2" s="39" t="s">
        <v>7</v>
      </c>
      <c r="E2" s="41" t="s">
        <v>12</v>
      </c>
    </row>
    <row r="3" spans="1:5" x14ac:dyDescent="0.25">
      <c r="A3" s="39">
        <f>A2+1</f>
        <v>2</v>
      </c>
      <c r="B3" s="40">
        <v>42418</v>
      </c>
      <c r="C3" s="39" t="s">
        <v>5</v>
      </c>
      <c r="D3" s="39" t="s">
        <v>15</v>
      </c>
      <c r="E3" s="43" t="s">
        <v>16</v>
      </c>
    </row>
    <row r="4" spans="1:5" ht="105" x14ac:dyDescent="0.25">
      <c r="A4" s="39">
        <f t="shared" ref="A4:A32" si="0">A3+1</f>
        <v>3</v>
      </c>
      <c r="B4" s="40">
        <v>42446</v>
      </c>
      <c r="C4" s="39" t="s">
        <v>5</v>
      </c>
      <c r="D4" s="39" t="s">
        <v>18</v>
      </c>
      <c r="E4" s="41" t="s">
        <v>119</v>
      </c>
    </row>
    <row r="5" spans="1:5" ht="75" x14ac:dyDescent="0.25">
      <c r="A5" s="39">
        <f t="shared" si="0"/>
        <v>4</v>
      </c>
      <c r="B5" s="40">
        <v>42446</v>
      </c>
      <c r="C5" s="39" t="s">
        <v>5</v>
      </c>
      <c r="D5" s="39" t="s">
        <v>19</v>
      </c>
      <c r="E5" s="41" t="s">
        <v>120</v>
      </c>
    </row>
    <row r="6" spans="1:5" ht="90" x14ac:dyDescent="0.25">
      <c r="A6" s="39">
        <f t="shared" si="0"/>
        <v>5</v>
      </c>
      <c r="B6" s="40">
        <v>42486</v>
      </c>
      <c r="C6" s="39" t="s">
        <v>5</v>
      </c>
      <c r="D6" s="39" t="s">
        <v>20</v>
      </c>
      <c r="E6" s="41" t="s">
        <v>121</v>
      </c>
    </row>
    <row r="7" spans="1:5" ht="105" x14ac:dyDescent="0.25">
      <c r="A7" s="39">
        <f t="shared" si="0"/>
        <v>6</v>
      </c>
      <c r="B7" s="40">
        <v>42550</v>
      </c>
      <c r="C7" s="39" t="s">
        <v>5</v>
      </c>
      <c r="D7" s="39" t="s">
        <v>33</v>
      </c>
      <c r="E7" s="41" t="s">
        <v>34</v>
      </c>
    </row>
    <row r="8" spans="1:5" ht="60" x14ac:dyDescent="0.25">
      <c r="A8" s="39">
        <f t="shared" si="0"/>
        <v>7</v>
      </c>
      <c r="B8" s="40">
        <v>42562</v>
      </c>
      <c r="C8" s="39" t="s">
        <v>5</v>
      </c>
      <c r="D8" s="39" t="s">
        <v>36</v>
      </c>
      <c r="E8" s="41" t="s">
        <v>37</v>
      </c>
    </row>
    <row r="9" spans="1:5" ht="210" x14ac:dyDescent="0.25">
      <c r="A9" s="39">
        <f t="shared" si="0"/>
        <v>8</v>
      </c>
      <c r="B9" s="40">
        <v>42585</v>
      </c>
      <c r="C9" s="39" t="s">
        <v>5</v>
      </c>
      <c r="D9" s="39" t="s">
        <v>38</v>
      </c>
      <c r="E9" s="41" t="s">
        <v>122</v>
      </c>
    </row>
    <row r="10" spans="1:5" ht="210" x14ac:dyDescent="0.25">
      <c r="A10" s="39">
        <f t="shared" si="0"/>
        <v>9</v>
      </c>
      <c r="B10" s="40">
        <v>42612</v>
      </c>
      <c r="C10" s="39" t="s">
        <v>5</v>
      </c>
      <c r="D10" s="39" t="s">
        <v>39</v>
      </c>
      <c r="E10" s="41" t="s">
        <v>42</v>
      </c>
    </row>
    <row r="11" spans="1:5" ht="210" x14ac:dyDescent="0.25">
      <c r="A11" s="39">
        <f t="shared" si="0"/>
        <v>10</v>
      </c>
      <c r="B11" s="40">
        <v>42632</v>
      </c>
      <c r="C11" s="39" t="s">
        <v>5</v>
      </c>
      <c r="D11" s="39" t="s">
        <v>50</v>
      </c>
      <c r="E11" s="41" t="s">
        <v>123</v>
      </c>
    </row>
    <row r="12" spans="1:5" x14ac:dyDescent="0.25">
      <c r="A12" s="39">
        <f t="shared" si="0"/>
        <v>11</v>
      </c>
      <c r="B12" s="40"/>
      <c r="C12" s="39" t="s">
        <v>5</v>
      </c>
      <c r="D12" s="39" t="s">
        <v>49</v>
      </c>
    </row>
    <row r="13" spans="1:5" x14ac:dyDescent="0.25">
      <c r="A13" s="39">
        <f t="shared" si="0"/>
        <v>12</v>
      </c>
      <c r="B13" s="40"/>
      <c r="C13" s="39" t="s">
        <v>5</v>
      </c>
      <c r="D13" s="39" t="s">
        <v>51</v>
      </c>
    </row>
    <row r="14" spans="1:5" ht="30" x14ac:dyDescent="0.25">
      <c r="A14" s="39">
        <f t="shared" si="0"/>
        <v>13</v>
      </c>
      <c r="B14" s="40"/>
      <c r="C14" s="39" t="s">
        <v>5</v>
      </c>
      <c r="D14" s="39" t="s">
        <v>52</v>
      </c>
      <c r="E14" s="41" t="s">
        <v>53</v>
      </c>
    </row>
    <row r="15" spans="1:5" ht="30" x14ac:dyDescent="0.25">
      <c r="A15" s="39">
        <f t="shared" si="0"/>
        <v>14</v>
      </c>
      <c r="B15" s="40">
        <v>42716</v>
      </c>
      <c r="C15" s="39" t="s">
        <v>5</v>
      </c>
      <c r="D15" s="39" t="s">
        <v>54</v>
      </c>
      <c r="E15" s="41" t="s">
        <v>56</v>
      </c>
    </row>
    <row r="16" spans="1:5" ht="105" x14ac:dyDescent="0.25">
      <c r="A16" s="39">
        <f t="shared" si="0"/>
        <v>15</v>
      </c>
      <c r="B16" s="40">
        <v>42736</v>
      </c>
      <c r="C16" s="39" t="s">
        <v>5</v>
      </c>
      <c r="D16" s="39" t="s">
        <v>58</v>
      </c>
      <c r="E16" s="41" t="s">
        <v>124</v>
      </c>
    </row>
    <row r="17" spans="1:5" ht="75" x14ac:dyDescent="0.25">
      <c r="A17" s="39">
        <f t="shared" si="0"/>
        <v>16</v>
      </c>
      <c r="B17" s="40">
        <v>42767</v>
      </c>
      <c r="C17" s="39" t="s">
        <v>5</v>
      </c>
      <c r="D17" s="39" t="s">
        <v>64</v>
      </c>
      <c r="E17" s="41" t="s">
        <v>125</v>
      </c>
    </row>
    <row r="18" spans="1:5" ht="45" x14ac:dyDescent="0.25">
      <c r="A18" s="39">
        <f t="shared" si="0"/>
        <v>17</v>
      </c>
      <c r="B18" s="40">
        <v>42795</v>
      </c>
      <c r="C18" s="39" t="s">
        <v>5</v>
      </c>
      <c r="D18" s="39" t="s">
        <v>68</v>
      </c>
      <c r="E18" s="41" t="s">
        <v>126</v>
      </c>
    </row>
    <row r="19" spans="1:5" ht="135" x14ac:dyDescent="0.25">
      <c r="A19" s="39">
        <f t="shared" si="0"/>
        <v>18</v>
      </c>
      <c r="B19" s="40">
        <v>42842</v>
      </c>
      <c r="C19" s="39" t="s">
        <v>5</v>
      </c>
      <c r="D19" s="39" t="s">
        <v>75</v>
      </c>
      <c r="E19" s="41" t="s">
        <v>127</v>
      </c>
    </row>
    <row r="20" spans="1:5" ht="105" x14ac:dyDescent="0.25">
      <c r="A20" s="39">
        <f t="shared" si="0"/>
        <v>19</v>
      </c>
      <c r="B20" s="40">
        <v>42872</v>
      </c>
      <c r="C20" s="39" t="s">
        <v>5</v>
      </c>
      <c r="D20" s="39" t="s">
        <v>74</v>
      </c>
      <c r="E20" s="41" t="s">
        <v>128</v>
      </c>
    </row>
    <row r="21" spans="1:5" ht="225" x14ac:dyDescent="0.25">
      <c r="A21" s="39">
        <f t="shared" si="0"/>
        <v>20</v>
      </c>
      <c r="B21" s="40">
        <v>42903</v>
      </c>
      <c r="C21" s="39" t="s">
        <v>5</v>
      </c>
      <c r="D21" s="39" t="s">
        <v>79</v>
      </c>
      <c r="E21" s="41" t="s">
        <v>129</v>
      </c>
    </row>
    <row r="22" spans="1:5" ht="409.5" x14ac:dyDescent="0.25">
      <c r="A22" s="39">
        <f t="shared" si="0"/>
        <v>21</v>
      </c>
      <c r="B22" s="40"/>
      <c r="C22" s="39"/>
      <c r="D22" s="39" t="s">
        <v>110</v>
      </c>
      <c r="E22" s="41" t="s">
        <v>130</v>
      </c>
    </row>
    <row r="23" spans="1:5" x14ac:dyDescent="0.25">
      <c r="A23" s="39">
        <f t="shared" si="0"/>
        <v>22</v>
      </c>
      <c r="B23" s="40"/>
      <c r="C23" s="39"/>
      <c r="D23" s="39" t="s">
        <v>112</v>
      </c>
      <c r="E23" s="41" t="s">
        <v>113</v>
      </c>
    </row>
    <row r="24" spans="1:5" ht="210" x14ac:dyDescent="0.25">
      <c r="A24" s="39">
        <f t="shared" si="0"/>
        <v>23</v>
      </c>
      <c r="B24" s="40"/>
      <c r="C24" s="39"/>
      <c r="D24" s="39" t="s">
        <v>114</v>
      </c>
      <c r="E24" s="45" t="s">
        <v>133</v>
      </c>
    </row>
    <row r="25" spans="1:5" ht="75" x14ac:dyDescent="0.25">
      <c r="A25" s="39">
        <f t="shared" si="0"/>
        <v>24</v>
      </c>
      <c r="B25" s="40">
        <v>43025</v>
      </c>
      <c r="C25" s="39" t="s">
        <v>131</v>
      </c>
      <c r="D25" s="39" t="s">
        <v>132</v>
      </c>
      <c r="E25" s="45" t="s">
        <v>134</v>
      </c>
    </row>
    <row r="26" spans="1:5" ht="105" x14ac:dyDescent="0.25">
      <c r="A26" s="39">
        <f t="shared" si="0"/>
        <v>25</v>
      </c>
      <c r="B26" s="40">
        <v>43025</v>
      </c>
      <c r="C26" s="39" t="s">
        <v>131</v>
      </c>
      <c r="D26" s="39" t="s">
        <v>132</v>
      </c>
      <c r="E26" s="45" t="s">
        <v>135</v>
      </c>
    </row>
    <row r="27" spans="1:5" ht="30" x14ac:dyDescent="0.25">
      <c r="A27" s="39">
        <f t="shared" si="0"/>
        <v>26</v>
      </c>
      <c r="B27" s="40">
        <v>43025</v>
      </c>
      <c r="C27" s="39" t="s">
        <v>131</v>
      </c>
      <c r="D27" s="39" t="s">
        <v>132</v>
      </c>
      <c r="E27" s="45" t="s">
        <v>136</v>
      </c>
    </row>
    <row r="28" spans="1:5" ht="240" x14ac:dyDescent="0.25">
      <c r="A28" s="39">
        <f t="shared" si="0"/>
        <v>27</v>
      </c>
      <c r="B28" s="40">
        <v>43068</v>
      </c>
      <c r="C28" s="46" t="s">
        <v>141</v>
      </c>
      <c r="D28" s="46" t="s">
        <v>140</v>
      </c>
      <c r="E28" s="45" t="s">
        <v>143</v>
      </c>
    </row>
    <row r="29" spans="1:5" ht="75" x14ac:dyDescent="0.25">
      <c r="A29" s="39">
        <f t="shared" si="0"/>
        <v>28</v>
      </c>
      <c r="B29" s="40">
        <v>43056</v>
      </c>
      <c r="C29" s="46" t="s">
        <v>141</v>
      </c>
      <c r="D29" s="46" t="s">
        <v>140</v>
      </c>
      <c r="E29" s="45" t="s">
        <v>148</v>
      </c>
    </row>
    <row r="30" spans="1:5" ht="30" x14ac:dyDescent="0.25">
      <c r="A30" s="39">
        <f t="shared" si="0"/>
        <v>29</v>
      </c>
      <c r="B30" s="40">
        <v>43070</v>
      </c>
      <c r="C30" s="46" t="s">
        <v>5</v>
      </c>
      <c r="D30" s="46" t="s">
        <v>149</v>
      </c>
      <c r="E30" s="45" t="s">
        <v>150</v>
      </c>
    </row>
    <row r="31" spans="1:5" ht="45" x14ac:dyDescent="0.25">
      <c r="A31" s="39">
        <f t="shared" si="0"/>
        <v>30</v>
      </c>
      <c r="B31" s="40">
        <v>43086</v>
      </c>
      <c r="C31" s="46" t="s">
        <v>141</v>
      </c>
      <c r="D31" s="46" t="s">
        <v>151</v>
      </c>
      <c r="E31" s="45" t="s">
        <v>158</v>
      </c>
    </row>
    <row r="32" spans="1:5" ht="135" x14ac:dyDescent="0.25">
      <c r="A32" s="39">
        <f t="shared" si="0"/>
        <v>31</v>
      </c>
      <c r="B32" s="40">
        <v>43091</v>
      </c>
      <c r="C32" s="46" t="s">
        <v>141</v>
      </c>
      <c r="D32" s="46" t="s">
        <v>151</v>
      </c>
      <c r="E32" s="45" t="s">
        <v>166</v>
      </c>
    </row>
    <row r="33" spans="1:5" ht="60" x14ac:dyDescent="0.25">
      <c r="A33" s="39">
        <v>32</v>
      </c>
      <c r="B33" s="47">
        <v>43119</v>
      </c>
      <c r="C33" s="46" t="s">
        <v>168</v>
      </c>
      <c r="D33" s="46" t="s">
        <v>169</v>
      </c>
      <c r="E33" s="45" t="s">
        <v>170</v>
      </c>
    </row>
    <row r="34" spans="1:5" ht="30" x14ac:dyDescent="0.25">
      <c r="A34" s="39">
        <v>33</v>
      </c>
      <c r="B34" s="40">
        <v>43150</v>
      </c>
      <c r="C34" s="46" t="s">
        <v>5</v>
      </c>
      <c r="D34" s="46" t="s">
        <v>171</v>
      </c>
      <c r="E34" s="45" t="s">
        <v>172</v>
      </c>
    </row>
    <row r="35" spans="1:5" ht="30" x14ac:dyDescent="0.25">
      <c r="A35" s="39"/>
      <c r="B35" s="40">
        <v>43177</v>
      </c>
      <c r="C35" s="46" t="s">
        <v>168</v>
      </c>
      <c r="D35" s="46" t="s">
        <v>173</v>
      </c>
      <c r="E35" s="45" t="s">
        <v>174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499984740745262"/>
  </sheetPr>
  <dimension ref="A1:E16"/>
  <sheetViews>
    <sheetView tabSelected="1" workbookViewId="0">
      <selection activeCell="E9" sqref="E9"/>
    </sheetView>
  </sheetViews>
  <sheetFormatPr defaultRowHeight="15" x14ac:dyDescent="0.25"/>
  <cols>
    <col min="1" max="1" width="7.5703125" customWidth="1"/>
    <col min="2" max="3" width="12.5703125" customWidth="1"/>
    <col min="4" max="4" width="28.5703125" customWidth="1"/>
    <col min="5" max="5" width="132.5703125" style="7" customWidth="1"/>
  </cols>
  <sheetData>
    <row r="1" spans="1:5" s="1" customFormat="1" x14ac:dyDescent="0.25">
      <c r="A1" s="1" t="s">
        <v>0</v>
      </c>
      <c r="B1" s="1" t="s">
        <v>1</v>
      </c>
      <c r="C1" s="1" t="s">
        <v>2</v>
      </c>
      <c r="D1" s="1" t="s">
        <v>3</v>
      </c>
      <c r="E1" s="6" t="s">
        <v>4</v>
      </c>
    </row>
    <row r="2" spans="1:5" ht="30" x14ac:dyDescent="0.25">
      <c r="A2" s="2">
        <v>1</v>
      </c>
      <c r="B2" s="22">
        <v>42705</v>
      </c>
      <c r="C2" s="2" t="s">
        <v>5</v>
      </c>
      <c r="D2" s="2" t="s">
        <v>8</v>
      </c>
      <c r="E2" s="7" t="s">
        <v>66</v>
      </c>
    </row>
    <row r="3" spans="1:5" ht="30" x14ac:dyDescent="0.25">
      <c r="A3" s="2">
        <v>2</v>
      </c>
      <c r="B3" s="22">
        <v>43086</v>
      </c>
      <c r="C3" s="2" t="s">
        <v>153</v>
      </c>
      <c r="D3" s="2" t="s">
        <v>8</v>
      </c>
      <c r="E3" s="7" t="s">
        <v>154</v>
      </c>
    </row>
    <row r="4" spans="1:5" ht="30" x14ac:dyDescent="0.25">
      <c r="A4" s="2">
        <v>3</v>
      </c>
      <c r="B4" s="22">
        <v>43177</v>
      </c>
      <c r="C4" s="2" t="s">
        <v>175</v>
      </c>
      <c r="D4" s="2" t="s">
        <v>8</v>
      </c>
      <c r="E4" s="7" t="s">
        <v>176</v>
      </c>
    </row>
    <row r="5" spans="1:5" x14ac:dyDescent="0.25">
      <c r="B5" s="23"/>
    </row>
    <row r="6" spans="1:5" x14ac:dyDescent="0.25">
      <c r="B6" s="23"/>
    </row>
    <row r="7" spans="1:5" x14ac:dyDescent="0.25">
      <c r="B7" s="23"/>
    </row>
    <row r="8" spans="1:5" x14ac:dyDescent="0.25">
      <c r="B8" s="23"/>
    </row>
    <row r="9" spans="1:5" x14ac:dyDescent="0.25">
      <c r="B9" s="23"/>
    </row>
    <row r="10" spans="1:5" x14ac:dyDescent="0.25">
      <c r="B10" s="23"/>
    </row>
    <row r="11" spans="1:5" x14ac:dyDescent="0.25">
      <c r="B11" s="23"/>
    </row>
    <row r="12" spans="1:5" x14ac:dyDescent="0.25">
      <c r="B12" s="23"/>
    </row>
    <row r="13" spans="1:5" x14ac:dyDescent="0.25">
      <c r="B13" s="23"/>
    </row>
    <row r="14" spans="1:5" x14ac:dyDescent="0.25">
      <c r="B14" s="23"/>
    </row>
    <row r="15" spans="1:5" x14ac:dyDescent="0.25">
      <c r="B15" s="23"/>
    </row>
    <row r="16" spans="1:5" x14ac:dyDescent="0.25">
      <c r="B16" s="2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E11"/>
  <sheetViews>
    <sheetView workbookViewId="0">
      <selection activeCell="E12" sqref="E12"/>
    </sheetView>
  </sheetViews>
  <sheetFormatPr defaultRowHeight="15" x14ac:dyDescent="0.25"/>
  <cols>
    <col min="1" max="1" width="7.5703125" customWidth="1"/>
    <col min="2" max="2" width="12.5703125" style="23" customWidth="1"/>
    <col min="3" max="3" width="12.5703125" customWidth="1"/>
    <col min="4" max="4" width="37.85546875" customWidth="1"/>
    <col min="5" max="5" width="132.5703125" customWidth="1"/>
  </cols>
  <sheetData>
    <row r="1" spans="1:5" s="1" customFormat="1" x14ac:dyDescent="0.25">
      <c r="A1" s="1" t="s">
        <v>0</v>
      </c>
      <c r="B1" s="21" t="s">
        <v>1</v>
      </c>
      <c r="C1" s="1" t="s">
        <v>2</v>
      </c>
      <c r="D1" s="1" t="s">
        <v>3</v>
      </c>
      <c r="E1" s="1" t="s">
        <v>4</v>
      </c>
    </row>
    <row r="2" spans="1:5" x14ac:dyDescent="0.25">
      <c r="A2" s="2">
        <v>1</v>
      </c>
      <c r="B2" s="22">
        <v>42418</v>
      </c>
      <c r="C2" s="2" t="s">
        <v>5</v>
      </c>
      <c r="D2" s="2" t="s">
        <v>9</v>
      </c>
      <c r="E2" t="s">
        <v>17</v>
      </c>
    </row>
    <row r="3" spans="1:5" x14ac:dyDescent="0.25">
      <c r="A3" s="2">
        <v>2</v>
      </c>
      <c r="B3" s="22">
        <v>42736</v>
      </c>
      <c r="C3" s="2" t="s">
        <v>59</v>
      </c>
      <c r="D3" s="2" t="s">
        <v>62</v>
      </c>
      <c r="E3" t="s">
        <v>60</v>
      </c>
    </row>
    <row r="4" spans="1:5" ht="60" x14ac:dyDescent="0.25">
      <c r="A4" s="2">
        <v>3</v>
      </c>
      <c r="B4" s="22">
        <v>42767</v>
      </c>
      <c r="C4" s="2" t="s">
        <v>5</v>
      </c>
      <c r="D4" s="2" t="s">
        <v>61</v>
      </c>
      <c r="E4" s="7" t="s">
        <v>67</v>
      </c>
    </row>
    <row r="5" spans="1:5" ht="30" x14ac:dyDescent="0.25">
      <c r="A5" s="2">
        <v>4</v>
      </c>
      <c r="B5" s="22">
        <v>42856</v>
      </c>
      <c r="C5" s="2" t="s">
        <v>5</v>
      </c>
      <c r="D5" s="2" t="s">
        <v>77</v>
      </c>
      <c r="E5" s="7" t="s">
        <v>78</v>
      </c>
    </row>
    <row r="6" spans="1:5" x14ac:dyDescent="0.25">
      <c r="A6" s="2">
        <v>5</v>
      </c>
      <c r="B6" s="22">
        <v>42995</v>
      </c>
      <c r="C6" s="2" t="s">
        <v>5</v>
      </c>
      <c r="D6" s="2" t="s">
        <v>117</v>
      </c>
      <c r="E6" t="s">
        <v>118</v>
      </c>
    </row>
    <row r="7" spans="1:5" ht="30" x14ac:dyDescent="0.25">
      <c r="A7" s="2">
        <v>6</v>
      </c>
      <c r="B7" s="40">
        <v>43025</v>
      </c>
      <c r="C7" s="39" t="s">
        <v>131</v>
      </c>
      <c r="D7" s="39" t="s">
        <v>9</v>
      </c>
      <c r="E7" s="45" t="s">
        <v>137</v>
      </c>
    </row>
    <row r="8" spans="1:5" ht="30" x14ac:dyDescent="0.25">
      <c r="A8" s="2">
        <v>7</v>
      </c>
      <c r="B8" s="22">
        <v>43056</v>
      </c>
      <c r="C8" s="2" t="s">
        <v>141</v>
      </c>
      <c r="D8" s="2" t="s">
        <v>138</v>
      </c>
      <c r="E8" s="7" t="s">
        <v>139</v>
      </c>
    </row>
    <row r="9" spans="1:5" ht="45" x14ac:dyDescent="0.25">
      <c r="A9" s="2">
        <v>8</v>
      </c>
      <c r="B9" s="22">
        <v>43056</v>
      </c>
      <c r="C9" s="2" t="s">
        <v>141</v>
      </c>
      <c r="D9" s="2" t="s">
        <v>145</v>
      </c>
      <c r="E9" s="7" t="s">
        <v>146</v>
      </c>
    </row>
    <row r="10" spans="1:5" ht="30" x14ac:dyDescent="0.25">
      <c r="A10" s="2">
        <v>9</v>
      </c>
      <c r="B10" s="22">
        <v>43086</v>
      </c>
      <c r="C10" s="2" t="s">
        <v>141</v>
      </c>
      <c r="D10" s="2" t="s">
        <v>156</v>
      </c>
      <c r="E10" s="7" t="s">
        <v>157</v>
      </c>
    </row>
    <row r="11" spans="1:5" x14ac:dyDescent="0.25">
      <c r="A11" s="2">
        <v>10</v>
      </c>
      <c r="B11" s="22">
        <v>43091</v>
      </c>
      <c r="C11" s="2" t="s">
        <v>141</v>
      </c>
      <c r="D11" s="2" t="s">
        <v>163</v>
      </c>
      <c r="E11" t="s">
        <v>164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sheetPr>
  <dimension ref="A1:E2"/>
  <sheetViews>
    <sheetView workbookViewId="0">
      <selection activeCell="C10" sqref="C10"/>
    </sheetView>
  </sheetViews>
  <sheetFormatPr defaultRowHeight="15" x14ac:dyDescent="0.25"/>
  <cols>
    <col min="1" max="1" width="9.42578125" style="5" customWidth="1"/>
    <col min="2" max="3" width="12.5703125" customWidth="1"/>
    <col min="4" max="4" width="28.5703125" customWidth="1"/>
    <col min="5" max="5" width="132.5703125" customWidth="1"/>
  </cols>
  <sheetData>
    <row r="1" spans="1:5" s="1" customFormat="1" x14ac:dyDescent="0.25">
      <c r="A1" s="3" t="s">
        <v>0</v>
      </c>
      <c r="B1" s="1" t="s">
        <v>1</v>
      </c>
      <c r="C1" s="1" t="s">
        <v>2</v>
      </c>
      <c r="D1" s="1" t="s">
        <v>3</v>
      </c>
      <c r="E1" s="1" t="s">
        <v>4</v>
      </c>
    </row>
    <row r="2" spans="1:5" x14ac:dyDescent="0.25">
      <c r="A2" s="4">
        <v>1</v>
      </c>
      <c r="B2" s="22">
        <v>42501</v>
      </c>
      <c r="C2" s="2" t="s">
        <v>5</v>
      </c>
      <c r="D2" s="2" t="s">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4"/>
  <sheetViews>
    <sheetView workbookViewId="0">
      <selection activeCell="B17" sqref="B17"/>
    </sheetView>
  </sheetViews>
  <sheetFormatPr defaultRowHeight="15" x14ac:dyDescent="0.25"/>
  <sheetData>
    <row r="1" spans="1:2" ht="18.75" x14ac:dyDescent="0.3">
      <c r="A1" s="33" t="s">
        <v>81</v>
      </c>
    </row>
    <row r="2" spans="1:2" x14ac:dyDescent="0.25">
      <c r="A2" s="2">
        <v>1</v>
      </c>
      <c r="B2" t="s">
        <v>94</v>
      </c>
    </row>
    <row r="3" spans="1:2" x14ac:dyDescent="0.25">
      <c r="A3" s="2">
        <v>2</v>
      </c>
      <c r="B3" t="s">
        <v>93</v>
      </c>
    </row>
    <row r="4" spans="1:2" x14ac:dyDescent="0.25">
      <c r="A4" s="2">
        <v>3</v>
      </c>
      <c r="B4" t="s">
        <v>92</v>
      </c>
    </row>
    <row r="5" spans="1:2" x14ac:dyDescent="0.25">
      <c r="A5" s="2">
        <v>4</v>
      </c>
      <c r="B5" t="s">
        <v>91</v>
      </c>
    </row>
    <row r="6" spans="1:2" x14ac:dyDescent="0.25">
      <c r="A6" s="2">
        <v>5</v>
      </c>
      <c r="B6" t="s">
        <v>90</v>
      </c>
    </row>
    <row r="7" spans="1:2" x14ac:dyDescent="0.25">
      <c r="A7" s="2">
        <v>6</v>
      </c>
      <c r="B7" t="s">
        <v>89</v>
      </c>
    </row>
    <row r="8" spans="1:2" x14ac:dyDescent="0.25">
      <c r="A8" s="2">
        <v>7</v>
      </c>
      <c r="B8" t="s">
        <v>88</v>
      </c>
    </row>
    <row r="9" spans="1:2" x14ac:dyDescent="0.25">
      <c r="A9" s="2">
        <v>8</v>
      </c>
      <c r="B9" t="s">
        <v>87</v>
      </c>
    </row>
    <row r="10" spans="1:2" x14ac:dyDescent="0.25">
      <c r="A10" s="2">
        <v>9</v>
      </c>
      <c r="B10" t="s">
        <v>86</v>
      </c>
    </row>
    <row r="11" spans="1:2" x14ac:dyDescent="0.25">
      <c r="A11" s="2">
        <v>10</v>
      </c>
      <c r="B11" t="s">
        <v>85</v>
      </c>
    </row>
    <row r="12" spans="1:2" x14ac:dyDescent="0.25">
      <c r="A12" s="2">
        <v>11</v>
      </c>
      <c r="B12" t="s">
        <v>84</v>
      </c>
    </row>
    <row r="13" spans="1:2" x14ac:dyDescent="0.25">
      <c r="A13" s="2">
        <v>12</v>
      </c>
      <c r="B13" t="s">
        <v>83</v>
      </c>
    </row>
    <row r="14" spans="1:2" x14ac:dyDescent="0.25">
      <c r="A14" s="2">
        <v>13</v>
      </c>
      <c r="B14" t="s">
        <v>82</v>
      </c>
    </row>
    <row r="15" spans="1:2" x14ac:dyDescent="0.25">
      <c r="A15" s="2">
        <v>14</v>
      </c>
      <c r="B15" s="32" t="s">
        <v>102</v>
      </c>
    </row>
    <row r="16" spans="1:2" x14ac:dyDescent="0.25">
      <c r="A16" s="2">
        <v>15</v>
      </c>
      <c r="B16" s="30" t="s">
        <v>103</v>
      </c>
    </row>
    <row r="17" spans="1:3" x14ac:dyDescent="0.25">
      <c r="A17" s="2">
        <v>16</v>
      </c>
      <c r="B17" s="32" t="s">
        <v>104</v>
      </c>
    </row>
    <row r="18" spans="1:3" x14ac:dyDescent="0.25">
      <c r="A18" s="2">
        <v>17</v>
      </c>
      <c r="B18" s="35" t="s">
        <v>107</v>
      </c>
    </row>
    <row r="19" spans="1:3" x14ac:dyDescent="0.25">
      <c r="A19" s="2">
        <v>18</v>
      </c>
      <c r="B19" t="s">
        <v>101</v>
      </c>
    </row>
    <row r="20" spans="1:3" x14ac:dyDescent="0.25">
      <c r="A20" s="2"/>
      <c r="B20" s="31" t="s">
        <v>95</v>
      </c>
      <c r="C20" t="s">
        <v>99</v>
      </c>
    </row>
    <row r="21" spans="1:3" x14ac:dyDescent="0.25">
      <c r="A21" s="2"/>
      <c r="B21" s="31" t="s">
        <v>96</v>
      </c>
      <c r="C21" t="s">
        <v>98</v>
      </c>
    </row>
    <row r="22" spans="1:3" x14ac:dyDescent="0.25">
      <c r="A22" s="2"/>
      <c r="B22" s="31" t="s">
        <v>97</v>
      </c>
      <c r="C22" s="30" t="s">
        <v>100</v>
      </c>
    </row>
    <row r="23" spans="1:3" x14ac:dyDescent="0.25">
      <c r="A23" s="2">
        <v>19</v>
      </c>
      <c r="B23" s="30" t="s">
        <v>105</v>
      </c>
    </row>
    <row r="24" spans="1:3" x14ac:dyDescent="0.25">
      <c r="A24" s="2">
        <v>20</v>
      </c>
      <c r="B24" s="34" t="s">
        <v>106</v>
      </c>
    </row>
    <row r="25" spans="1:3" x14ac:dyDescent="0.25">
      <c r="A25" s="2">
        <v>21</v>
      </c>
      <c r="B25" s="34" t="s">
        <v>108</v>
      </c>
    </row>
    <row r="26" spans="1:3" x14ac:dyDescent="0.25">
      <c r="A26" s="2">
        <v>22</v>
      </c>
      <c r="B26" s="30" t="s">
        <v>109</v>
      </c>
    </row>
    <row r="27" spans="1:3" x14ac:dyDescent="0.25">
      <c r="A27" s="2">
        <v>23</v>
      </c>
    </row>
    <row r="28" spans="1:3" x14ac:dyDescent="0.25">
      <c r="A28" s="2">
        <v>24</v>
      </c>
    </row>
    <row r="30" spans="1:3" x14ac:dyDescent="0.25">
      <c r="A30" s="2"/>
    </row>
    <row r="31" spans="1:3" x14ac:dyDescent="0.25">
      <c r="A31" s="2"/>
    </row>
    <row r="32" spans="1:3" x14ac:dyDescent="0.25">
      <c r="A32" s="2"/>
    </row>
    <row r="33" spans="1:1" x14ac:dyDescent="0.25">
      <c r="A33" s="2"/>
    </row>
    <row r="34" spans="1:1" x14ac:dyDescent="0.25">
      <c r="A3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Model</vt:lpstr>
      <vt:lpstr>Rules</vt:lpstr>
      <vt:lpstr>Ensemble Forecast</vt:lpstr>
      <vt:lpstr>Ensemble Output</vt:lpstr>
      <vt:lpstr>24MS Comparison</vt:lpstr>
      <vt:lpstr>Aspinall_JUL17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2018-03-14T21:59:27Z</dcterms:modified>
</cp:coreProperties>
</file>