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D952F057-0AF9-4AE9-AEAD-CB529EE10910}" xr6:coauthVersionLast="47" xr6:coauthVersionMax="47" xr10:uidLastSave="{00000000-0000-0000-0000-000000000000}"/>
  <bookViews>
    <workbookView xWindow="12885" yWindow="810" windowWidth="26385" windowHeight="14595" activeTab="1" xr2:uid="{59F0FA27-635D-4EC0-813F-B52CA9E5C405}"/>
  </bookViews>
  <sheets>
    <sheet name="Old_SLOAD_Flow" sheetId="2" r:id="rId1"/>
    <sheet name="R_Input" sheetId="1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7" i="2" l="1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26" i="2"/>
  <c r="Y27" i="2" l="1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26" i="2"/>
  <c r="Y26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C3" i="1"/>
  <c r="D3" i="1"/>
  <c r="E3" i="1"/>
  <c r="F3" i="1"/>
  <c r="G3" i="1"/>
  <c r="H3" i="1"/>
  <c r="I3" i="1"/>
  <c r="K3" i="1"/>
  <c r="L3" i="1"/>
  <c r="M3" i="1"/>
  <c r="N3" i="1"/>
  <c r="O3" i="1"/>
  <c r="P3" i="1"/>
  <c r="Q3" i="1"/>
  <c r="W3" i="1"/>
  <c r="C4" i="1"/>
  <c r="D4" i="1"/>
  <c r="E4" i="1"/>
  <c r="F4" i="1"/>
  <c r="G4" i="1"/>
  <c r="H4" i="1"/>
  <c r="I4" i="1"/>
  <c r="K4" i="1"/>
  <c r="L4" i="1"/>
  <c r="M4" i="1"/>
  <c r="N4" i="1"/>
  <c r="O4" i="1"/>
  <c r="P4" i="1"/>
  <c r="Q4" i="1"/>
  <c r="W4" i="1"/>
  <c r="C5" i="1"/>
  <c r="D5" i="1"/>
  <c r="E5" i="1"/>
  <c r="F5" i="1"/>
  <c r="G5" i="1"/>
  <c r="H5" i="1"/>
  <c r="I5" i="1"/>
  <c r="K5" i="1"/>
  <c r="L5" i="1"/>
  <c r="M5" i="1"/>
  <c r="N5" i="1"/>
  <c r="O5" i="1"/>
  <c r="P5" i="1"/>
  <c r="Q5" i="1"/>
  <c r="W5" i="1"/>
  <c r="C6" i="1"/>
  <c r="D6" i="1"/>
  <c r="E6" i="1"/>
  <c r="F6" i="1"/>
  <c r="G6" i="1"/>
  <c r="H6" i="1"/>
  <c r="I6" i="1"/>
  <c r="K6" i="1"/>
  <c r="L6" i="1"/>
  <c r="M6" i="1"/>
  <c r="N6" i="1"/>
  <c r="O6" i="1"/>
  <c r="P6" i="1"/>
  <c r="Q6" i="1"/>
  <c r="W6" i="1"/>
  <c r="C7" i="1"/>
  <c r="D7" i="1"/>
  <c r="E7" i="1"/>
  <c r="F7" i="1"/>
  <c r="G7" i="1"/>
  <c r="H7" i="1"/>
  <c r="I7" i="1"/>
  <c r="K7" i="1"/>
  <c r="L7" i="1"/>
  <c r="M7" i="1"/>
  <c r="N7" i="1"/>
  <c r="O7" i="1"/>
  <c r="P7" i="1"/>
  <c r="Q7" i="1"/>
  <c r="W7" i="1"/>
  <c r="C8" i="1"/>
  <c r="D8" i="1"/>
  <c r="E8" i="1"/>
  <c r="F8" i="1"/>
  <c r="G8" i="1"/>
  <c r="H8" i="1"/>
  <c r="I8" i="1"/>
  <c r="K8" i="1"/>
  <c r="L8" i="1"/>
  <c r="M8" i="1"/>
  <c r="N8" i="1"/>
  <c r="O8" i="1"/>
  <c r="P8" i="1"/>
  <c r="Q8" i="1"/>
  <c r="W8" i="1"/>
  <c r="C9" i="1"/>
  <c r="D9" i="1"/>
  <c r="E9" i="1"/>
  <c r="F9" i="1"/>
  <c r="G9" i="1"/>
  <c r="H9" i="1"/>
  <c r="I9" i="1"/>
  <c r="K9" i="1"/>
  <c r="L9" i="1"/>
  <c r="M9" i="1"/>
  <c r="N9" i="1"/>
  <c r="O9" i="1"/>
  <c r="P9" i="1"/>
  <c r="Q9" i="1"/>
  <c r="W9" i="1"/>
  <c r="C10" i="1"/>
  <c r="D10" i="1"/>
  <c r="E10" i="1"/>
  <c r="F10" i="1"/>
  <c r="G10" i="1"/>
  <c r="H10" i="1"/>
  <c r="I10" i="1"/>
  <c r="K10" i="1"/>
  <c r="L10" i="1"/>
  <c r="M10" i="1"/>
  <c r="N10" i="1"/>
  <c r="O10" i="1"/>
  <c r="P10" i="1"/>
  <c r="Q10" i="1"/>
  <c r="W10" i="1"/>
  <c r="C11" i="1"/>
  <c r="D11" i="1"/>
  <c r="E11" i="1"/>
  <c r="F11" i="1"/>
  <c r="G11" i="1"/>
  <c r="H11" i="1"/>
  <c r="I11" i="1"/>
  <c r="K11" i="1"/>
  <c r="L11" i="1"/>
  <c r="M11" i="1"/>
  <c r="N11" i="1"/>
  <c r="O11" i="1"/>
  <c r="P11" i="1"/>
  <c r="Q11" i="1"/>
  <c r="W11" i="1"/>
  <c r="C12" i="1"/>
  <c r="D12" i="1"/>
  <c r="E12" i="1"/>
  <c r="F12" i="1"/>
  <c r="G12" i="1"/>
  <c r="H12" i="1"/>
  <c r="I12" i="1"/>
  <c r="K12" i="1"/>
  <c r="L12" i="1"/>
  <c r="M12" i="1"/>
  <c r="N12" i="1"/>
  <c r="O12" i="1"/>
  <c r="P12" i="1"/>
  <c r="Q12" i="1"/>
  <c r="W12" i="1"/>
  <c r="C13" i="1"/>
  <c r="D13" i="1"/>
  <c r="E13" i="1"/>
  <c r="F13" i="1"/>
  <c r="G13" i="1"/>
  <c r="H13" i="1"/>
  <c r="I13" i="1"/>
  <c r="K13" i="1"/>
  <c r="L13" i="1"/>
  <c r="M13" i="1"/>
  <c r="N13" i="1"/>
  <c r="O13" i="1"/>
  <c r="P13" i="1"/>
  <c r="Q13" i="1"/>
  <c r="W13" i="1"/>
  <c r="C14" i="1"/>
  <c r="D14" i="1"/>
  <c r="E14" i="1"/>
  <c r="F14" i="1"/>
  <c r="G14" i="1"/>
  <c r="H14" i="1"/>
  <c r="I14" i="1"/>
  <c r="K14" i="1"/>
  <c r="L14" i="1"/>
  <c r="M14" i="1"/>
  <c r="N14" i="1"/>
  <c r="O14" i="1"/>
  <c r="P14" i="1"/>
  <c r="Q14" i="1"/>
  <c r="W14" i="1"/>
  <c r="C15" i="1"/>
  <c r="D15" i="1"/>
  <c r="E15" i="1"/>
  <c r="F15" i="1"/>
  <c r="G15" i="1"/>
  <c r="H15" i="1"/>
  <c r="I15" i="1"/>
  <c r="K15" i="1"/>
  <c r="L15" i="1"/>
  <c r="M15" i="1"/>
  <c r="N15" i="1"/>
  <c r="O15" i="1"/>
  <c r="P15" i="1"/>
  <c r="Q15" i="1"/>
  <c r="W15" i="1"/>
  <c r="C16" i="1"/>
  <c r="D16" i="1"/>
  <c r="E16" i="1"/>
  <c r="F16" i="1"/>
  <c r="G16" i="1"/>
  <c r="H16" i="1"/>
  <c r="I16" i="1"/>
  <c r="K16" i="1"/>
  <c r="L16" i="1"/>
  <c r="M16" i="1"/>
  <c r="N16" i="1"/>
  <c r="O16" i="1"/>
  <c r="P16" i="1"/>
  <c r="Q16" i="1"/>
  <c r="W16" i="1"/>
  <c r="C17" i="1"/>
  <c r="D17" i="1"/>
  <c r="E17" i="1"/>
  <c r="F17" i="1"/>
  <c r="G17" i="1"/>
  <c r="H17" i="1"/>
  <c r="I17" i="1"/>
  <c r="K17" i="1"/>
  <c r="L17" i="1"/>
  <c r="M17" i="1"/>
  <c r="N17" i="1"/>
  <c r="O17" i="1"/>
  <c r="P17" i="1"/>
  <c r="Q17" i="1"/>
  <c r="W17" i="1"/>
  <c r="C18" i="1"/>
  <c r="D18" i="1"/>
  <c r="E18" i="1"/>
  <c r="F18" i="1"/>
  <c r="G18" i="1"/>
  <c r="H18" i="1"/>
  <c r="I18" i="1"/>
  <c r="K18" i="1"/>
  <c r="L18" i="1"/>
  <c r="M18" i="1"/>
  <c r="N18" i="1"/>
  <c r="O18" i="1"/>
  <c r="P18" i="1"/>
  <c r="Q18" i="1"/>
  <c r="W18" i="1"/>
  <c r="C19" i="1"/>
  <c r="D19" i="1"/>
  <c r="E19" i="1"/>
  <c r="F19" i="1"/>
  <c r="G19" i="1"/>
  <c r="H19" i="1"/>
  <c r="I19" i="1"/>
  <c r="K19" i="1"/>
  <c r="L19" i="1"/>
  <c r="M19" i="1"/>
  <c r="N19" i="1"/>
  <c r="O19" i="1"/>
  <c r="P19" i="1"/>
  <c r="Q19" i="1"/>
  <c r="W19" i="1"/>
  <c r="C20" i="1"/>
  <c r="D20" i="1"/>
  <c r="E20" i="1"/>
  <c r="F20" i="1"/>
  <c r="G20" i="1"/>
  <c r="H20" i="1"/>
  <c r="I20" i="1"/>
  <c r="K20" i="1"/>
  <c r="L20" i="1"/>
  <c r="M20" i="1"/>
  <c r="N20" i="1"/>
  <c r="O20" i="1"/>
  <c r="P20" i="1"/>
  <c r="Q20" i="1"/>
  <c r="W20" i="1"/>
  <c r="C21" i="1"/>
  <c r="D21" i="1"/>
  <c r="E21" i="1"/>
  <c r="F21" i="1"/>
  <c r="G21" i="1"/>
  <c r="H21" i="1"/>
  <c r="I21" i="1"/>
  <c r="K21" i="1"/>
  <c r="L21" i="1"/>
  <c r="M21" i="1"/>
  <c r="N21" i="1"/>
  <c r="O21" i="1"/>
  <c r="P21" i="1"/>
  <c r="Q21" i="1"/>
  <c r="W21" i="1"/>
  <c r="C22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W22" i="1"/>
  <c r="L2" i="1"/>
  <c r="M2" i="1"/>
  <c r="N2" i="1"/>
  <c r="O2" i="1"/>
  <c r="P2" i="1"/>
  <c r="Q2" i="1"/>
  <c r="K2" i="1"/>
  <c r="I2" i="1"/>
  <c r="H2" i="1"/>
  <c r="F2" i="1"/>
  <c r="G2" i="1"/>
  <c r="E2" i="1"/>
  <c r="D2" i="1"/>
  <c r="C2" i="1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Q46" i="2" s="1"/>
  <c r="P22" i="2"/>
  <c r="P46" i="2" s="1"/>
  <c r="O22" i="2"/>
  <c r="O46" i="2" s="1"/>
  <c r="N22" i="2"/>
  <c r="N46" i="2" s="1"/>
  <c r="M22" i="2"/>
  <c r="M46" i="2" s="1"/>
  <c r="L22" i="2"/>
  <c r="L46" i="2" s="1"/>
  <c r="K22" i="2"/>
  <c r="K46" i="2" s="1"/>
  <c r="J22" i="2"/>
  <c r="I22" i="2"/>
  <c r="I46" i="2" s="1"/>
  <c r="H22" i="2"/>
  <c r="H46" i="2" s="1"/>
  <c r="G22" i="2"/>
  <c r="G46" i="2" s="1"/>
  <c r="F22" i="2"/>
  <c r="F46" i="2" s="1"/>
  <c r="E22" i="2"/>
  <c r="E46" i="2" s="1"/>
  <c r="D22" i="2"/>
  <c r="D46" i="2" s="1"/>
  <c r="C22" i="2"/>
  <c r="C46" i="2" s="1"/>
  <c r="A22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Q45" i="2" s="1"/>
  <c r="P21" i="2"/>
  <c r="P45" i="2" s="1"/>
  <c r="O21" i="2"/>
  <c r="O45" i="2" s="1"/>
  <c r="N21" i="2"/>
  <c r="N45" i="2" s="1"/>
  <c r="M21" i="2"/>
  <c r="M45" i="2" s="1"/>
  <c r="L21" i="2"/>
  <c r="L45" i="2" s="1"/>
  <c r="K21" i="2"/>
  <c r="K45" i="2" s="1"/>
  <c r="J21" i="2"/>
  <c r="J45" i="2" s="1"/>
  <c r="I21" i="2"/>
  <c r="I45" i="2" s="1"/>
  <c r="H21" i="2"/>
  <c r="H45" i="2" s="1"/>
  <c r="G21" i="2"/>
  <c r="G45" i="2" s="1"/>
  <c r="F21" i="2"/>
  <c r="F45" i="2" s="1"/>
  <c r="E21" i="2"/>
  <c r="E45" i="2" s="1"/>
  <c r="D21" i="2"/>
  <c r="D45" i="2" s="1"/>
  <c r="C21" i="2"/>
  <c r="C45" i="2" s="1"/>
  <c r="A21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Q44" i="2" s="1"/>
  <c r="P20" i="2"/>
  <c r="P44" i="2" s="1"/>
  <c r="O20" i="2"/>
  <c r="O44" i="2" s="1"/>
  <c r="N20" i="2"/>
  <c r="N44" i="2" s="1"/>
  <c r="M20" i="2"/>
  <c r="M44" i="2" s="1"/>
  <c r="L20" i="2"/>
  <c r="L44" i="2" s="1"/>
  <c r="K20" i="2"/>
  <c r="K44" i="2" s="1"/>
  <c r="J20" i="2"/>
  <c r="J44" i="2" s="1"/>
  <c r="I20" i="2"/>
  <c r="I44" i="2" s="1"/>
  <c r="H20" i="2"/>
  <c r="H44" i="2" s="1"/>
  <c r="G20" i="2"/>
  <c r="G44" i="2" s="1"/>
  <c r="F20" i="2"/>
  <c r="F44" i="2" s="1"/>
  <c r="E20" i="2"/>
  <c r="E44" i="2" s="1"/>
  <c r="D20" i="2"/>
  <c r="D44" i="2" s="1"/>
  <c r="C20" i="2"/>
  <c r="C44" i="2" s="1"/>
  <c r="A20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Q43" i="2" s="1"/>
  <c r="P19" i="2"/>
  <c r="P43" i="2" s="1"/>
  <c r="O19" i="2"/>
  <c r="O43" i="2" s="1"/>
  <c r="N19" i="2"/>
  <c r="N43" i="2" s="1"/>
  <c r="M19" i="2"/>
  <c r="M43" i="2" s="1"/>
  <c r="L19" i="2"/>
  <c r="L43" i="2" s="1"/>
  <c r="K19" i="2"/>
  <c r="K43" i="2" s="1"/>
  <c r="J19" i="2"/>
  <c r="J43" i="2" s="1"/>
  <c r="I19" i="2"/>
  <c r="I43" i="2" s="1"/>
  <c r="H19" i="2"/>
  <c r="H43" i="2" s="1"/>
  <c r="G19" i="2"/>
  <c r="G43" i="2" s="1"/>
  <c r="F19" i="2"/>
  <c r="F43" i="2" s="1"/>
  <c r="E19" i="2"/>
  <c r="E43" i="2" s="1"/>
  <c r="D19" i="2"/>
  <c r="D43" i="2" s="1"/>
  <c r="C19" i="2"/>
  <c r="C43" i="2" s="1"/>
  <c r="A19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Q42" i="2" s="1"/>
  <c r="P18" i="2"/>
  <c r="P42" i="2" s="1"/>
  <c r="O18" i="2"/>
  <c r="O42" i="2" s="1"/>
  <c r="N18" i="2"/>
  <c r="N42" i="2" s="1"/>
  <c r="M18" i="2"/>
  <c r="M42" i="2" s="1"/>
  <c r="L18" i="2"/>
  <c r="L42" i="2" s="1"/>
  <c r="K18" i="2"/>
  <c r="K42" i="2" s="1"/>
  <c r="J18" i="2"/>
  <c r="I18" i="2"/>
  <c r="I42" i="2" s="1"/>
  <c r="H18" i="2"/>
  <c r="H42" i="2" s="1"/>
  <c r="G18" i="2"/>
  <c r="G42" i="2" s="1"/>
  <c r="F18" i="2"/>
  <c r="F42" i="2" s="1"/>
  <c r="E18" i="2"/>
  <c r="E42" i="2" s="1"/>
  <c r="D18" i="2"/>
  <c r="D42" i="2" s="1"/>
  <c r="C18" i="2"/>
  <c r="C42" i="2" s="1"/>
  <c r="A18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Q41" i="2" s="1"/>
  <c r="P17" i="2"/>
  <c r="P41" i="2" s="1"/>
  <c r="O17" i="2"/>
  <c r="O41" i="2" s="1"/>
  <c r="N17" i="2"/>
  <c r="N41" i="2" s="1"/>
  <c r="M17" i="2"/>
  <c r="M41" i="2" s="1"/>
  <c r="L17" i="2"/>
  <c r="L41" i="2" s="1"/>
  <c r="K17" i="2"/>
  <c r="K41" i="2" s="1"/>
  <c r="J17" i="2"/>
  <c r="I17" i="2"/>
  <c r="I41" i="2" s="1"/>
  <c r="H17" i="2"/>
  <c r="H41" i="2" s="1"/>
  <c r="G17" i="2"/>
  <c r="G41" i="2" s="1"/>
  <c r="F17" i="2"/>
  <c r="F41" i="2" s="1"/>
  <c r="E17" i="2"/>
  <c r="E41" i="2" s="1"/>
  <c r="D17" i="2"/>
  <c r="D41" i="2" s="1"/>
  <c r="C17" i="2"/>
  <c r="C41" i="2" s="1"/>
  <c r="A17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Q40" i="2" s="1"/>
  <c r="P16" i="2"/>
  <c r="P40" i="2" s="1"/>
  <c r="O16" i="2"/>
  <c r="O40" i="2" s="1"/>
  <c r="N16" i="2"/>
  <c r="N40" i="2" s="1"/>
  <c r="M16" i="2"/>
  <c r="M40" i="2" s="1"/>
  <c r="L16" i="2"/>
  <c r="L40" i="2" s="1"/>
  <c r="K16" i="2"/>
  <c r="K40" i="2" s="1"/>
  <c r="J16" i="2"/>
  <c r="I16" i="2"/>
  <c r="I40" i="2" s="1"/>
  <c r="H16" i="2"/>
  <c r="H40" i="2" s="1"/>
  <c r="G16" i="2"/>
  <c r="G40" i="2" s="1"/>
  <c r="F16" i="2"/>
  <c r="F40" i="2" s="1"/>
  <c r="E16" i="2"/>
  <c r="E40" i="2" s="1"/>
  <c r="D16" i="2"/>
  <c r="D40" i="2" s="1"/>
  <c r="C16" i="2"/>
  <c r="C40" i="2" s="1"/>
  <c r="A16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Q39" i="2" s="1"/>
  <c r="P15" i="2"/>
  <c r="P39" i="2" s="1"/>
  <c r="O15" i="2"/>
  <c r="O39" i="2" s="1"/>
  <c r="N15" i="2"/>
  <c r="N39" i="2" s="1"/>
  <c r="M15" i="2"/>
  <c r="M39" i="2" s="1"/>
  <c r="L15" i="2"/>
  <c r="L39" i="2" s="1"/>
  <c r="K15" i="2"/>
  <c r="K39" i="2" s="1"/>
  <c r="J15" i="2"/>
  <c r="J39" i="2" s="1"/>
  <c r="I15" i="2"/>
  <c r="I39" i="2" s="1"/>
  <c r="H15" i="2"/>
  <c r="H39" i="2" s="1"/>
  <c r="G15" i="2"/>
  <c r="G39" i="2" s="1"/>
  <c r="F15" i="2"/>
  <c r="F39" i="2" s="1"/>
  <c r="E15" i="2"/>
  <c r="E39" i="2" s="1"/>
  <c r="D15" i="2"/>
  <c r="D39" i="2" s="1"/>
  <c r="C15" i="2"/>
  <c r="C39" i="2" s="1"/>
  <c r="A15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Q38" i="2" s="1"/>
  <c r="P14" i="2"/>
  <c r="P38" i="2" s="1"/>
  <c r="O14" i="2"/>
  <c r="O38" i="2" s="1"/>
  <c r="N14" i="2"/>
  <c r="N38" i="2" s="1"/>
  <c r="M14" i="2"/>
  <c r="M38" i="2" s="1"/>
  <c r="L14" i="2"/>
  <c r="L38" i="2" s="1"/>
  <c r="K14" i="2"/>
  <c r="K38" i="2" s="1"/>
  <c r="J14" i="2"/>
  <c r="I14" i="2"/>
  <c r="I38" i="2" s="1"/>
  <c r="H14" i="2"/>
  <c r="H38" i="2" s="1"/>
  <c r="G14" i="2"/>
  <c r="G38" i="2" s="1"/>
  <c r="F14" i="2"/>
  <c r="F38" i="2" s="1"/>
  <c r="E14" i="2"/>
  <c r="E38" i="2" s="1"/>
  <c r="D14" i="2"/>
  <c r="D38" i="2" s="1"/>
  <c r="C14" i="2"/>
  <c r="C38" i="2" s="1"/>
  <c r="A14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Q37" i="2" s="1"/>
  <c r="P13" i="2"/>
  <c r="P37" i="2" s="1"/>
  <c r="O13" i="2"/>
  <c r="O37" i="2" s="1"/>
  <c r="N13" i="2"/>
  <c r="N37" i="2" s="1"/>
  <c r="M13" i="2"/>
  <c r="M37" i="2" s="1"/>
  <c r="L13" i="2"/>
  <c r="L37" i="2" s="1"/>
  <c r="K13" i="2"/>
  <c r="K37" i="2" s="1"/>
  <c r="J13" i="2"/>
  <c r="J37" i="2" s="1"/>
  <c r="I13" i="2"/>
  <c r="I37" i="2" s="1"/>
  <c r="H13" i="2"/>
  <c r="H37" i="2" s="1"/>
  <c r="G13" i="2"/>
  <c r="G37" i="2" s="1"/>
  <c r="F13" i="2"/>
  <c r="F37" i="2" s="1"/>
  <c r="E13" i="2"/>
  <c r="E37" i="2" s="1"/>
  <c r="D13" i="2"/>
  <c r="D37" i="2" s="1"/>
  <c r="C13" i="2"/>
  <c r="C37" i="2" s="1"/>
  <c r="A13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Q36" i="2" s="1"/>
  <c r="P12" i="2"/>
  <c r="P36" i="2" s="1"/>
  <c r="O12" i="2"/>
  <c r="O36" i="2" s="1"/>
  <c r="N12" i="2"/>
  <c r="N36" i="2" s="1"/>
  <c r="M12" i="2"/>
  <c r="M36" i="2" s="1"/>
  <c r="L12" i="2"/>
  <c r="L36" i="2" s="1"/>
  <c r="K12" i="2"/>
  <c r="K36" i="2" s="1"/>
  <c r="J12" i="2"/>
  <c r="J36" i="2" s="1"/>
  <c r="I12" i="2"/>
  <c r="I36" i="2" s="1"/>
  <c r="H12" i="2"/>
  <c r="H36" i="2" s="1"/>
  <c r="G12" i="2"/>
  <c r="G36" i="2" s="1"/>
  <c r="F12" i="2"/>
  <c r="F36" i="2" s="1"/>
  <c r="E12" i="2"/>
  <c r="E36" i="2" s="1"/>
  <c r="D12" i="2"/>
  <c r="D36" i="2" s="1"/>
  <c r="C12" i="2"/>
  <c r="C36" i="2" s="1"/>
  <c r="A12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Q35" i="2" s="1"/>
  <c r="P11" i="2"/>
  <c r="P35" i="2" s="1"/>
  <c r="O11" i="2"/>
  <c r="O35" i="2" s="1"/>
  <c r="N11" i="2"/>
  <c r="N35" i="2" s="1"/>
  <c r="M11" i="2"/>
  <c r="M35" i="2" s="1"/>
  <c r="L11" i="2"/>
  <c r="L35" i="2" s="1"/>
  <c r="K11" i="2"/>
  <c r="K35" i="2" s="1"/>
  <c r="J11" i="2"/>
  <c r="J35" i="2" s="1"/>
  <c r="I11" i="2"/>
  <c r="I35" i="2" s="1"/>
  <c r="H11" i="2"/>
  <c r="H35" i="2" s="1"/>
  <c r="G11" i="2"/>
  <c r="G35" i="2" s="1"/>
  <c r="F11" i="2"/>
  <c r="F35" i="2" s="1"/>
  <c r="E11" i="2"/>
  <c r="E35" i="2" s="1"/>
  <c r="D11" i="2"/>
  <c r="D35" i="2" s="1"/>
  <c r="C11" i="2"/>
  <c r="C35" i="2" s="1"/>
  <c r="A11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Q34" i="2" s="1"/>
  <c r="P10" i="2"/>
  <c r="P34" i="2" s="1"/>
  <c r="O10" i="2"/>
  <c r="O34" i="2" s="1"/>
  <c r="N10" i="2"/>
  <c r="N34" i="2" s="1"/>
  <c r="M10" i="2"/>
  <c r="M34" i="2" s="1"/>
  <c r="L10" i="2"/>
  <c r="L34" i="2" s="1"/>
  <c r="K10" i="2"/>
  <c r="K34" i="2" s="1"/>
  <c r="J10" i="2"/>
  <c r="I10" i="2"/>
  <c r="I34" i="2" s="1"/>
  <c r="H10" i="2"/>
  <c r="H34" i="2" s="1"/>
  <c r="G10" i="2"/>
  <c r="G34" i="2" s="1"/>
  <c r="F10" i="2"/>
  <c r="F34" i="2" s="1"/>
  <c r="E10" i="2"/>
  <c r="E34" i="2" s="1"/>
  <c r="D10" i="2"/>
  <c r="D34" i="2" s="1"/>
  <c r="C10" i="2"/>
  <c r="C34" i="2" s="1"/>
  <c r="A10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Q33" i="2" s="1"/>
  <c r="P9" i="2"/>
  <c r="P33" i="2" s="1"/>
  <c r="O9" i="2"/>
  <c r="O33" i="2" s="1"/>
  <c r="N9" i="2"/>
  <c r="N33" i="2" s="1"/>
  <c r="M9" i="2"/>
  <c r="M33" i="2" s="1"/>
  <c r="L9" i="2"/>
  <c r="L33" i="2" s="1"/>
  <c r="K9" i="2"/>
  <c r="K33" i="2" s="1"/>
  <c r="J9" i="2"/>
  <c r="I9" i="2"/>
  <c r="I33" i="2" s="1"/>
  <c r="H9" i="2"/>
  <c r="H33" i="2" s="1"/>
  <c r="G9" i="2"/>
  <c r="G33" i="2" s="1"/>
  <c r="F9" i="2"/>
  <c r="F33" i="2" s="1"/>
  <c r="E9" i="2"/>
  <c r="E33" i="2" s="1"/>
  <c r="D9" i="2"/>
  <c r="D33" i="2" s="1"/>
  <c r="C9" i="2"/>
  <c r="C33" i="2" s="1"/>
  <c r="A9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Q32" i="2" s="1"/>
  <c r="P8" i="2"/>
  <c r="P32" i="2" s="1"/>
  <c r="O8" i="2"/>
  <c r="O32" i="2" s="1"/>
  <c r="N8" i="2"/>
  <c r="N32" i="2" s="1"/>
  <c r="M8" i="2"/>
  <c r="M32" i="2" s="1"/>
  <c r="L8" i="2"/>
  <c r="L32" i="2" s="1"/>
  <c r="K8" i="2"/>
  <c r="K32" i="2" s="1"/>
  <c r="J8" i="2"/>
  <c r="I8" i="2"/>
  <c r="I32" i="2" s="1"/>
  <c r="H8" i="2"/>
  <c r="H32" i="2" s="1"/>
  <c r="G8" i="2"/>
  <c r="G32" i="2" s="1"/>
  <c r="F8" i="2"/>
  <c r="F32" i="2" s="1"/>
  <c r="E8" i="2"/>
  <c r="E32" i="2" s="1"/>
  <c r="D8" i="2"/>
  <c r="D32" i="2" s="1"/>
  <c r="C8" i="2"/>
  <c r="C32" i="2" s="1"/>
  <c r="A8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Q31" i="2" s="1"/>
  <c r="P7" i="2"/>
  <c r="P31" i="2" s="1"/>
  <c r="O7" i="2"/>
  <c r="O31" i="2" s="1"/>
  <c r="N7" i="2"/>
  <c r="N31" i="2" s="1"/>
  <c r="M7" i="2"/>
  <c r="M31" i="2" s="1"/>
  <c r="L7" i="2"/>
  <c r="L31" i="2" s="1"/>
  <c r="K7" i="2"/>
  <c r="K31" i="2" s="1"/>
  <c r="J7" i="2"/>
  <c r="J31" i="2" s="1"/>
  <c r="I7" i="2"/>
  <c r="I31" i="2" s="1"/>
  <c r="H7" i="2"/>
  <c r="H31" i="2" s="1"/>
  <c r="G7" i="2"/>
  <c r="G31" i="2" s="1"/>
  <c r="F7" i="2"/>
  <c r="F31" i="2" s="1"/>
  <c r="E7" i="2"/>
  <c r="E31" i="2" s="1"/>
  <c r="D7" i="2"/>
  <c r="D31" i="2" s="1"/>
  <c r="C7" i="2"/>
  <c r="C31" i="2" s="1"/>
  <c r="A7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Q30" i="2" s="1"/>
  <c r="P6" i="2"/>
  <c r="P30" i="2" s="1"/>
  <c r="O6" i="2"/>
  <c r="O30" i="2" s="1"/>
  <c r="N6" i="2"/>
  <c r="N30" i="2" s="1"/>
  <c r="M6" i="2"/>
  <c r="M30" i="2" s="1"/>
  <c r="L6" i="2"/>
  <c r="L30" i="2" s="1"/>
  <c r="K6" i="2"/>
  <c r="K30" i="2" s="1"/>
  <c r="J6" i="2"/>
  <c r="I6" i="2"/>
  <c r="I30" i="2" s="1"/>
  <c r="H6" i="2"/>
  <c r="H30" i="2" s="1"/>
  <c r="G6" i="2"/>
  <c r="G30" i="2" s="1"/>
  <c r="F6" i="2"/>
  <c r="F30" i="2" s="1"/>
  <c r="E6" i="2"/>
  <c r="E30" i="2" s="1"/>
  <c r="D6" i="2"/>
  <c r="D30" i="2" s="1"/>
  <c r="C6" i="2"/>
  <c r="C30" i="2" s="1"/>
  <c r="A6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Q29" i="2" s="1"/>
  <c r="P5" i="2"/>
  <c r="P29" i="2" s="1"/>
  <c r="O5" i="2"/>
  <c r="O29" i="2" s="1"/>
  <c r="N5" i="2"/>
  <c r="N29" i="2" s="1"/>
  <c r="M5" i="2"/>
  <c r="M29" i="2" s="1"/>
  <c r="L5" i="2"/>
  <c r="L29" i="2" s="1"/>
  <c r="K5" i="2"/>
  <c r="K29" i="2" s="1"/>
  <c r="J5" i="2"/>
  <c r="J29" i="2" s="1"/>
  <c r="I5" i="2"/>
  <c r="I29" i="2" s="1"/>
  <c r="H5" i="2"/>
  <c r="H29" i="2" s="1"/>
  <c r="G5" i="2"/>
  <c r="G29" i="2" s="1"/>
  <c r="F5" i="2"/>
  <c r="F29" i="2" s="1"/>
  <c r="E5" i="2"/>
  <c r="E29" i="2" s="1"/>
  <c r="D5" i="2"/>
  <c r="D29" i="2" s="1"/>
  <c r="C5" i="2"/>
  <c r="C29" i="2" s="1"/>
  <c r="A5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Q28" i="2" s="1"/>
  <c r="P4" i="2"/>
  <c r="P28" i="2" s="1"/>
  <c r="O4" i="2"/>
  <c r="O28" i="2" s="1"/>
  <c r="N4" i="2"/>
  <c r="N28" i="2" s="1"/>
  <c r="M4" i="2"/>
  <c r="M28" i="2" s="1"/>
  <c r="L4" i="2"/>
  <c r="L28" i="2" s="1"/>
  <c r="K4" i="2"/>
  <c r="K28" i="2" s="1"/>
  <c r="J4" i="2"/>
  <c r="J28" i="2" s="1"/>
  <c r="I4" i="2"/>
  <c r="I28" i="2" s="1"/>
  <c r="H4" i="2"/>
  <c r="H28" i="2" s="1"/>
  <c r="G4" i="2"/>
  <c r="G28" i="2" s="1"/>
  <c r="F4" i="2"/>
  <c r="F28" i="2" s="1"/>
  <c r="E4" i="2"/>
  <c r="E28" i="2" s="1"/>
  <c r="D4" i="2"/>
  <c r="D28" i="2" s="1"/>
  <c r="C4" i="2"/>
  <c r="C28" i="2" s="1"/>
  <c r="A4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Q27" i="2" s="1"/>
  <c r="P3" i="2"/>
  <c r="P27" i="2" s="1"/>
  <c r="O3" i="2"/>
  <c r="O27" i="2" s="1"/>
  <c r="N3" i="2"/>
  <c r="N27" i="2" s="1"/>
  <c r="M3" i="2"/>
  <c r="M27" i="2" s="1"/>
  <c r="L3" i="2"/>
  <c r="L27" i="2" s="1"/>
  <c r="K3" i="2"/>
  <c r="K27" i="2" s="1"/>
  <c r="J3" i="2"/>
  <c r="J27" i="2" s="1"/>
  <c r="I3" i="2"/>
  <c r="I27" i="2" s="1"/>
  <c r="H3" i="2"/>
  <c r="H27" i="2" s="1"/>
  <c r="G3" i="2"/>
  <c r="G27" i="2" s="1"/>
  <c r="F3" i="2"/>
  <c r="F27" i="2" s="1"/>
  <c r="E3" i="2"/>
  <c r="E27" i="2" s="1"/>
  <c r="D3" i="2"/>
  <c r="D27" i="2" s="1"/>
  <c r="C3" i="2"/>
  <c r="C27" i="2" s="1"/>
  <c r="A3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Q26" i="2" s="1"/>
  <c r="P2" i="2"/>
  <c r="P26" i="2" s="1"/>
  <c r="O2" i="2"/>
  <c r="O26" i="2" s="1"/>
  <c r="N2" i="2"/>
  <c r="N26" i="2" s="1"/>
  <c r="M2" i="2"/>
  <c r="M26" i="2" s="1"/>
  <c r="L2" i="2"/>
  <c r="L26" i="2" s="1"/>
  <c r="K2" i="2"/>
  <c r="K26" i="2" s="1"/>
  <c r="J2" i="2"/>
  <c r="J26" i="2" s="1"/>
  <c r="I2" i="2"/>
  <c r="I26" i="2" s="1"/>
  <c r="H2" i="2"/>
  <c r="H26" i="2" s="1"/>
  <c r="G2" i="2"/>
  <c r="G26" i="2" s="1"/>
  <c r="F2" i="2"/>
  <c r="F26" i="2" s="1"/>
  <c r="E2" i="2"/>
  <c r="E26" i="2" s="1"/>
  <c r="D2" i="2"/>
  <c r="D26" i="2" s="1"/>
  <c r="C2" i="2"/>
  <c r="C26" i="2" s="1"/>
  <c r="A2" i="2"/>
  <c r="A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J40" i="2" l="1"/>
  <c r="J32" i="2"/>
  <c r="J46" i="2"/>
  <c r="J38" i="2"/>
  <c r="J30" i="2"/>
  <c r="J42" i="2"/>
  <c r="J34" i="2"/>
  <c r="J41" i="2"/>
  <c r="J33" i="2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" i="1"/>
  <c r="BI2" i="1"/>
  <c r="X3" i="1" l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AR2" i="1"/>
  <c r="AX2" i="1"/>
  <c r="AY2" i="1"/>
  <c r="AU2" i="1"/>
  <c r="A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BH2" i="1"/>
  <c r="BG2" i="1"/>
  <c r="BF2" i="1"/>
  <c r="BE2" i="1"/>
  <c r="BD2" i="1"/>
  <c r="BC2" i="1"/>
  <c r="BB2" i="1"/>
  <c r="BA2" i="1"/>
  <c r="AZ2" i="1"/>
  <c r="AW2" i="1"/>
  <c r="AV2" i="1"/>
  <c r="AT2" i="1"/>
  <c r="AS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A2" i="1"/>
  <c r="S2" i="1"/>
  <c r="S26" i="2" s="1"/>
  <c r="V2" i="1"/>
  <c r="V26" i="2" s="1"/>
  <c r="T3" i="1"/>
  <c r="T27" i="2" s="1"/>
  <c r="R5" i="1"/>
  <c r="R29" i="2" s="1"/>
  <c r="U5" i="1"/>
  <c r="U29" i="2" s="1"/>
  <c r="T7" i="1"/>
  <c r="T31" i="2" s="1"/>
  <c r="R9" i="1"/>
  <c r="R33" i="2" s="1"/>
  <c r="U9" i="1"/>
  <c r="U33" i="2" s="1"/>
  <c r="T11" i="1"/>
  <c r="T35" i="2" s="1"/>
  <c r="R13" i="1"/>
  <c r="R37" i="2" s="1"/>
  <c r="U13" i="1"/>
  <c r="U37" i="2" s="1"/>
  <c r="T15" i="1"/>
  <c r="T39" i="2" s="1"/>
  <c r="R17" i="1"/>
  <c r="R41" i="2" s="1"/>
  <c r="U17" i="1"/>
  <c r="U41" i="2" s="1"/>
  <c r="T19" i="1"/>
  <c r="T43" i="2" s="1"/>
  <c r="R21" i="1"/>
  <c r="R45" i="2" s="1"/>
  <c r="U21" i="1"/>
  <c r="U45" i="2" s="1"/>
  <c r="R22" i="1"/>
  <c r="R46" i="2" s="1"/>
  <c r="S22" i="1"/>
  <c r="S46" i="2" s="1"/>
  <c r="V22" i="1"/>
  <c r="V46" i="2" s="1"/>
  <c r="T22" i="1"/>
  <c r="T46" i="2" s="1"/>
  <c r="U22" i="1"/>
  <c r="U46" i="2" s="1"/>
  <c r="S3" i="1"/>
  <c r="S27" i="2" s="1"/>
  <c r="U3" i="1"/>
  <c r="U27" i="2" s="1"/>
  <c r="V3" i="1"/>
  <c r="V27" i="2" s="1"/>
  <c r="R3" i="1"/>
  <c r="R27" i="2" s="1"/>
  <c r="R4" i="1"/>
  <c r="R28" i="2" s="1"/>
  <c r="S4" i="1"/>
  <c r="S28" i="2" s="1"/>
  <c r="T4" i="1"/>
  <c r="T28" i="2" s="1"/>
  <c r="U4" i="1"/>
  <c r="U28" i="2" s="1"/>
  <c r="V4" i="1"/>
  <c r="V28" i="2" s="1"/>
  <c r="S5" i="1"/>
  <c r="S29" i="2" s="1"/>
  <c r="T5" i="1"/>
  <c r="T29" i="2" s="1"/>
  <c r="V5" i="1"/>
  <c r="V29" i="2" s="1"/>
  <c r="R6" i="1"/>
  <c r="R30" i="2" s="1"/>
  <c r="T6" i="1"/>
  <c r="T30" i="2" s="1"/>
  <c r="U6" i="1"/>
  <c r="U30" i="2" s="1"/>
  <c r="S6" i="1"/>
  <c r="S30" i="2" s="1"/>
  <c r="V6" i="1"/>
  <c r="V30" i="2" s="1"/>
  <c r="R7" i="1"/>
  <c r="R31" i="2" s="1"/>
  <c r="S7" i="1"/>
  <c r="S31" i="2" s="1"/>
  <c r="U7" i="1"/>
  <c r="U31" i="2" s="1"/>
  <c r="V7" i="1"/>
  <c r="V31" i="2" s="1"/>
  <c r="R8" i="1"/>
  <c r="R32" i="2" s="1"/>
  <c r="S8" i="1"/>
  <c r="S32" i="2" s="1"/>
  <c r="T8" i="1"/>
  <c r="T32" i="2" s="1"/>
  <c r="U8" i="1"/>
  <c r="U32" i="2" s="1"/>
  <c r="V8" i="1"/>
  <c r="V32" i="2" s="1"/>
  <c r="S9" i="1"/>
  <c r="S33" i="2" s="1"/>
  <c r="T9" i="1"/>
  <c r="T33" i="2" s="1"/>
  <c r="V9" i="1"/>
  <c r="V33" i="2" s="1"/>
  <c r="R10" i="1"/>
  <c r="R34" i="2" s="1"/>
  <c r="T10" i="1"/>
  <c r="T34" i="2" s="1"/>
  <c r="U10" i="1"/>
  <c r="U34" i="2" s="1"/>
  <c r="S10" i="1"/>
  <c r="S34" i="2" s="1"/>
  <c r="V10" i="1"/>
  <c r="V34" i="2" s="1"/>
  <c r="R11" i="1"/>
  <c r="R35" i="2" s="1"/>
  <c r="S11" i="1"/>
  <c r="S35" i="2" s="1"/>
  <c r="U11" i="1"/>
  <c r="U35" i="2" s="1"/>
  <c r="V11" i="1"/>
  <c r="V35" i="2" s="1"/>
  <c r="R12" i="1"/>
  <c r="R36" i="2" s="1"/>
  <c r="S12" i="1"/>
  <c r="S36" i="2" s="1"/>
  <c r="T12" i="1"/>
  <c r="T36" i="2" s="1"/>
  <c r="U12" i="1"/>
  <c r="U36" i="2" s="1"/>
  <c r="V12" i="1"/>
  <c r="V36" i="2" s="1"/>
  <c r="S13" i="1"/>
  <c r="S37" i="2" s="1"/>
  <c r="T13" i="1"/>
  <c r="T37" i="2" s="1"/>
  <c r="V13" i="1"/>
  <c r="V37" i="2" s="1"/>
  <c r="R14" i="1"/>
  <c r="R38" i="2" s="1"/>
  <c r="T14" i="1"/>
  <c r="T38" i="2" s="1"/>
  <c r="U14" i="1"/>
  <c r="U38" i="2" s="1"/>
  <c r="S14" i="1"/>
  <c r="S38" i="2" s="1"/>
  <c r="V14" i="1"/>
  <c r="V38" i="2" s="1"/>
  <c r="R15" i="1"/>
  <c r="R39" i="2" s="1"/>
  <c r="S15" i="1"/>
  <c r="S39" i="2" s="1"/>
  <c r="U15" i="1"/>
  <c r="U39" i="2" s="1"/>
  <c r="V15" i="1"/>
  <c r="V39" i="2" s="1"/>
  <c r="R16" i="1"/>
  <c r="R40" i="2" s="1"/>
  <c r="S16" i="1"/>
  <c r="S40" i="2" s="1"/>
  <c r="T16" i="1"/>
  <c r="T40" i="2" s="1"/>
  <c r="U16" i="1"/>
  <c r="U40" i="2" s="1"/>
  <c r="V16" i="1"/>
  <c r="V40" i="2" s="1"/>
  <c r="S17" i="1"/>
  <c r="S41" i="2" s="1"/>
  <c r="T17" i="1"/>
  <c r="T41" i="2" s="1"/>
  <c r="V17" i="1"/>
  <c r="V41" i="2" s="1"/>
  <c r="R18" i="1"/>
  <c r="R42" i="2" s="1"/>
  <c r="T18" i="1"/>
  <c r="T42" i="2" s="1"/>
  <c r="U18" i="1"/>
  <c r="U42" i="2" s="1"/>
  <c r="S18" i="1"/>
  <c r="S42" i="2" s="1"/>
  <c r="V18" i="1"/>
  <c r="V42" i="2" s="1"/>
  <c r="R19" i="1"/>
  <c r="R43" i="2" s="1"/>
  <c r="S19" i="1"/>
  <c r="S43" i="2" s="1"/>
  <c r="U19" i="1"/>
  <c r="U43" i="2" s="1"/>
  <c r="V19" i="1"/>
  <c r="V43" i="2" s="1"/>
  <c r="R20" i="1"/>
  <c r="R44" i="2" s="1"/>
  <c r="S20" i="1"/>
  <c r="S44" i="2" s="1"/>
  <c r="T20" i="1"/>
  <c r="T44" i="2" s="1"/>
  <c r="U20" i="1"/>
  <c r="U44" i="2" s="1"/>
  <c r="V20" i="1"/>
  <c r="V44" i="2" s="1"/>
  <c r="S21" i="1"/>
  <c r="S45" i="2" s="1"/>
  <c r="T21" i="1"/>
  <c r="T45" i="2" s="1"/>
  <c r="V21" i="1"/>
  <c r="V45" i="2" s="1"/>
  <c r="U2" i="1"/>
  <c r="U26" i="2" s="1"/>
  <c r="T2" i="1"/>
  <c r="T26" i="2" s="1"/>
  <c r="R2" i="1"/>
  <c r="R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Conor Felletter</author>
  </authors>
  <commentList>
    <comment ref="BK1" authorId="0" shapeId="0" xr:uid="{89779D8F-3B8D-4DB0-9B26-C28928922FA6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These come from 2020 NFSM 20231002 run for v6</t>
        </r>
      </text>
    </comment>
    <comment ref="X25" authorId="0" shapeId="0" xr:uid="{BCA59ADC-02E6-475A-ACB7-22D583601817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These come from 2020 NFSM 20231002 run for v6</t>
        </r>
      </text>
    </comment>
    <comment ref="Z25" authorId="0" shapeId="0" xr:uid="{C94489CB-7E25-4CE9-9832-7611D9D794A8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These come from 2020 NFSM 20231002 run for v6</t>
        </r>
      </text>
    </comment>
    <comment ref="AD25" authorId="0" shapeId="0" xr:uid="{DA0BF249-A872-46F3-9C40-DF8C05064E2E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These come from 2020 NFSM 20231002 run for v6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Conor Felletter</author>
    <author>Felletter, Conor Kent</author>
  </authors>
  <commentList>
    <comment ref="BK1" authorId="0" shapeId="0" xr:uid="{E270F929-90A7-4CBF-B3AB-06A6C50FAE85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The flow comes from HDB SDI 1840 via Verificaiton Viewers Reservoir_Obs.xlsx</t>
        </r>
      </text>
    </comment>
    <comment ref="BL1" authorId="1" shapeId="0" xr:uid="{0CFE0A07-E3D9-4B47-B603-F8E1A6BBFD9C}">
      <text>
        <r>
          <rPr>
            <b/>
            <sz val="9"/>
            <color indexed="81"/>
            <rFont val="Tahoma"/>
            <family val="2"/>
          </rPr>
          <t>Felletter, Conor Kent:</t>
        </r>
        <r>
          <rPr>
            <sz val="9"/>
            <color indexed="81"/>
            <rFont val="Tahoma"/>
            <family val="2"/>
          </rPr>
          <t xml:space="preserve">
These come from 2020 NFSM 20231002 run for v6</t>
        </r>
      </text>
    </comment>
  </commentList>
</comments>
</file>

<file path=xl/sharedStrings.xml><?xml version="1.0" encoding="utf-8"?>
<sst xmlns="http://schemas.openxmlformats.org/spreadsheetml/2006/main" count="228" uniqueCount="77">
  <si>
    <t>Year</t>
  </si>
  <si>
    <t>1_flow_glen</t>
  </si>
  <si>
    <t>2_flow_cameo</t>
  </si>
  <si>
    <t>6_flow_gunn</t>
  </si>
  <si>
    <t>7_flow_dolor</t>
  </si>
  <si>
    <t>8_flow_cisco</t>
  </si>
  <si>
    <t>10_flow_grwy</t>
  </si>
  <si>
    <t>11_flow_gdale</t>
  </si>
  <si>
    <t>12_flow_yampa</t>
  </si>
  <si>
    <t>14_flow_duch</t>
  </si>
  <si>
    <t>15_flow_white</t>
  </si>
  <si>
    <t>16_flow_grut</t>
  </si>
  <si>
    <t>17_flow_sanraf</t>
  </si>
  <si>
    <t>18_flow_arch</t>
  </si>
  <si>
    <t>19_flow_bluf</t>
  </si>
  <si>
    <t>20_flow_lees</t>
  </si>
  <si>
    <t>23_flow_grcan</t>
  </si>
  <si>
    <t>24_flow_virgin</t>
  </si>
  <si>
    <t>25_flow_hoover</t>
  </si>
  <si>
    <t>28_flow_parker</t>
  </si>
  <si>
    <t>29_flow_imper</t>
  </si>
  <si>
    <t>1_mass_glen</t>
  </si>
  <si>
    <t>2_mass_cameo</t>
  </si>
  <si>
    <t>6_mass_gunn</t>
  </si>
  <si>
    <t>7_mass_dolor</t>
  </si>
  <si>
    <t>8_mass_cisco</t>
  </si>
  <si>
    <t>10_mass_grwy</t>
  </si>
  <si>
    <t>11_mass_gdale</t>
  </si>
  <si>
    <t>12_mass_yampa</t>
  </si>
  <si>
    <t>14_mass_duch</t>
  </si>
  <si>
    <t>15_mass_white</t>
  </si>
  <si>
    <t>16_mass_grut</t>
  </si>
  <si>
    <t>17_mass_sanraf</t>
  </si>
  <si>
    <t>18_mass_arch</t>
  </si>
  <si>
    <t>19_mass_bluf</t>
  </si>
  <si>
    <t>20_mass_lees</t>
  </si>
  <si>
    <t>23_mass_grcan</t>
  </si>
  <si>
    <t>24_mass_virgin</t>
  </si>
  <si>
    <t>25_mass_hoover</t>
  </si>
  <si>
    <t>28_mass_parker</t>
  </si>
  <si>
    <t>29_mass_imper</t>
  </si>
  <si>
    <t>DataType</t>
  </si>
  <si>
    <t>Obs</t>
  </si>
  <si>
    <t>1_conc_glen</t>
  </si>
  <si>
    <t>2_conc_cameo</t>
  </si>
  <si>
    <t>6_conc_gunn</t>
  </si>
  <si>
    <t>7_conc_dolor</t>
  </si>
  <si>
    <t>8_conc_cisco</t>
  </si>
  <si>
    <t>10_conc_grwy</t>
  </si>
  <si>
    <t>11_conc_gdale</t>
  </si>
  <si>
    <t>12_conc_yampa</t>
  </si>
  <si>
    <t>14_conc_duch</t>
  </si>
  <si>
    <t>15_conc_white</t>
  </si>
  <si>
    <t>16_conc_grut</t>
  </si>
  <si>
    <t>17_conc_sanraf</t>
  </si>
  <si>
    <t>18_conc_arch</t>
  </si>
  <si>
    <t>19_conc_bluf</t>
  </si>
  <si>
    <t>20_conc_lees</t>
  </si>
  <si>
    <t>23_conc_grcan</t>
  </si>
  <si>
    <t>24_conc_virgin</t>
  </si>
  <si>
    <t>25_conc_hoover</t>
  </si>
  <si>
    <t>28_conc_parker</t>
  </si>
  <si>
    <t>29_conc_imper</t>
  </si>
  <si>
    <t>20_flow_powellin</t>
  </si>
  <si>
    <t>20_mass_powellin</t>
  </si>
  <si>
    <t>20_conc_powellin</t>
  </si>
  <si>
    <t>Compare</t>
  </si>
  <si>
    <t>What was in old NF</t>
  </si>
  <si>
    <t>What's currently being used by Salt Verificaiton Calcs</t>
  </si>
  <si>
    <t>Powell.Inflow</t>
  </si>
  <si>
    <t>Powell.Inflow Salt Mass</t>
  </si>
  <si>
    <t>acre-ft/month</t>
  </si>
  <si>
    <t>tons</t>
  </si>
  <si>
    <t>This is whats in NFS!</t>
  </si>
  <si>
    <t>Whats in CRSSv6</t>
  </si>
  <si>
    <t>Latest NFSM</t>
  </si>
  <si>
    <t xml:space="preserve">This sheet has it correct, CRSS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</si>
</sst>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2" fontId="0" fillId="2" borderId="0" xfId="0" applyNumberFormat="1" applyFill="1" applyBorder="1"/>
    <xf numFmtId="0" fontId="0" fillId="3" borderId="0" xfId="0" applyFill="1"/>
    <xf numFmtId="3" fontId="0" fillId="2" borderId="0" xfId="0" applyNumberFormat="1" applyFill="1" applyBorder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/>
    <xf numFmtId="9" fontId="0" fillId="0" borderId="0" xfId="1" applyFont="1" applyFill="1"/>
    <xf numFmtId="14" fontId="0" fillId="0" borderId="0" xfId="0" applyNumberFormat="1"/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natflowsaltmodel/inputSpreadsheets/HistoricalSLOAD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felletter\Documents\CRSSVerificationViewer\Verification_Obs_Gage_Data.xlsx" TargetMode="External"/><Relationship Id="rId1" Type="http://schemas.openxmlformats.org/officeDocument/2006/relationships/externalLinkPath" Target="/Users/cfelletter/Documents/CRSSVerificationViewer/Verification_Obs_Gage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felletter\Documents\RW-RDF-Process-Plot\data\HistFlowMassConcAnn%20-%2020221115%20PowIn.xlsx" TargetMode="External"/><Relationship Id="rId1" Type="http://schemas.openxmlformats.org/officeDocument/2006/relationships/externalLinkPath" Target="HistFlowMassConcAnn%20-%2020221115%20Pow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ncFlowLoad Figures"/>
      <sheetName val="NewvOldConc Figures"/>
      <sheetName val="monthlyFlow"/>
      <sheetName val="OldFlow"/>
      <sheetName val="CompareFlow"/>
      <sheetName val="monthlyConc"/>
      <sheetName val="old_monthlyConc"/>
      <sheetName val="monthlyConcExcelToRW"/>
      <sheetName val="old_RWInput"/>
      <sheetName val="Compare_RWInput"/>
      <sheetName val="monthlySaltMass"/>
      <sheetName val="annualCYFlow"/>
      <sheetName val="compareParkerAnnual"/>
      <sheetName val="annualCYSaltMass"/>
      <sheetName val="annualCYConc"/>
      <sheetName val="FactSheet"/>
      <sheetName val="LeesHooverAnnual"/>
    </sheetNames>
    <sheetDataSet>
      <sheetData sheetId="0"/>
      <sheetData sheetId="1"/>
      <sheetData sheetId="2"/>
      <sheetData sheetId="3">
        <row r="905">
          <cell r="B905">
            <v>36556</v>
          </cell>
        </row>
      </sheetData>
      <sheetData sheetId="4"/>
      <sheetData sheetId="5"/>
      <sheetData sheetId="6">
        <row r="905">
          <cell r="C905">
            <v>406.1</v>
          </cell>
        </row>
      </sheetData>
      <sheetData sheetId="7"/>
      <sheetData sheetId="8"/>
      <sheetData sheetId="9"/>
      <sheetData sheetId="10"/>
      <sheetData sheetId="11">
        <row r="905">
          <cell r="C905">
            <v>34607.781265313439</v>
          </cell>
        </row>
      </sheetData>
      <sheetData sheetId="12">
        <row r="80">
          <cell r="A80">
            <v>2000</v>
          </cell>
          <cell r="B80">
            <v>1318427</v>
          </cell>
          <cell r="C80">
            <v>2257839</v>
          </cell>
          <cell r="G80">
            <v>1337374</v>
          </cell>
          <cell r="H80">
            <v>314498</v>
          </cell>
          <cell r="I80">
            <v>3605230</v>
          </cell>
          <cell r="K80">
            <v>783600</v>
          </cell>
          <cell r="L80">
            <v>1200256</v>
          </cell>
          <cell r="M80">
            <v>916701</v>
          </cell>
          <cell r="O80">
            <v>124466</v>
          </cell>
          <cell r="P80">
            <v>388994</v>
          </cell>
          <cell r="Q80">
            <v>2929234</v>
          </cell>
          <cell r="R80">
            <v>28588</v>
          </cell>
          <cell r="S80">
            <v>478029</v>
          </cell>
          <cell r="T80">
            <v>836591</v>
          </cell>
          <cell r="U80">
            <v>8655796</v>
          </cell>
          <cell r="V80">
            <v>9065665</v>
          </cell>
          <cell r="W80">
            <v>110901</v>
          </cell>
          <cell r="X80">
            <v>10692374</v>
          </cell>
          <cell r="Y80">
            <v>7895680</v>
          </cell>
          <cell r="Z80">
            <v>6509232</v>
          </cell>
        </row>
        <row r="81">
          <cell r="A81">
            <v>2001</v>
          </cell>
          <cell r="B81">
            <v>1017693</v>
          </cell>
          <cell r="C81">
            <v>1902955</v>
          </cell>
          <cell r="G81">
            <v>1153261</v>
          </cell>
          <cell r="H81">
            <v>229042</v>
          </cell>
          <cell r="I81">
            <v>2958414</v>
          </cell>
          <cell r="K81">
            <v>482704</v>
          </cell>
          <cell r="L81">
            <v>759893</v>
          </cell>
          <cell r="M81">
            <v>719834</v>
          </cell>
          <cell r="O81">
            <v>140183</v>
          </cell>
          <cell r="P81">
            <v>372434</v>
          </cell>
          <cell r="Q81">
            <v>2365023</v>
          </cell>
          <cell r="R81">
            <v>24707</v>
          </cell>
          <cell r="S81">
            <v>688075</v>
          </cell>
          <cell r="T81">
            <v>1123703</v>
          </cell>
          <cell r="U81">
            <v>8090783</v>
          </cell>
          <cell r="V81">
            <v>8504609</v>
          </cell>
          <cell r="W81">
            <v>103534</v>
          </cell>
          <cell r="X81">
            <v>10209550</v>
          </cell>
          <cell r="Y81">
            <v>7699451</v>
          </cell>
          <cell r="Z81">
            <v>6097241</v>
          </cell>
        </row>
        <row r="82">
          <cell r="A82">
            <v>2002</v>
          </cell>
          <cell r="B82">
            <v>682877</v>
          </cell>
          <cell r="C82">
            <v>1198079</v>
          </cell>
          <cell r="G82">
            <v>710924</v>
          </cell>
          <cell r="H82">
            <v>76471</v>
          </cell>
          <cell r="I82">
            <v>1739672</v>
          </cell>
          <cell r="K82">
            <v>444212</v>
          </cell>
          <cell r="L82">
            <v>686507.7605546501</v>
          </cell>
          <cell r="M82">
            <v>363334</v>
          </cell>
          <cell r="O82">
            <v>42923</v>
          </cell>
          <cell r="P82">
            <v>209023</v>
          </cell>
          <cell r="Q82">
            <v>1465348</v>
          </cell>
          <cell r="R82">
            <v>13517</v>
          </cell>
          <cell r="S82">
            <v>440572</v>
          </cell>
          <cell r="T82">
            <v>524185</v>
          </cell>
          <cell r="U82">
            <v>7912550</v>
          </cell>
          <cell r="V82">
            <v>8215598</v>
          </cell>
          <cell r="W82">
            <v>77081</v>
          </cell>
          <cell r="X82">
            <v>10447813</v>
          </cell>
          <cell r="Y82">
            <v>7565419</v>
          </cell>
          <cell r="Z82">
            <v>6140916</v>
          </cell>
        </row>
        <row r="83">
          <cell r="A83">
            <v>2003</v>
          </cell>
          <cell r="B83">
            <v>1121773</v>
          </cell>
          <cell r="C83">
            <v>2009922</v>
          </cell>
          <cell r="G83">
            <v>862647</v>
          </cell>
          <cell r="H83">
            <v>178397</v>
          </cell>
          <cell r="I83">
            <v>2797204</v>
          </cell>
          <cell r="K83">
            <v>628130</v>
          </cell>
          <cell r="L83">
            <v>737309.61667180003</v>
          </cell>
          <cell r="M83">
            <v>1009708</v>
          </cell>
          <cell r="O83">
            <v>33427</v>
          </cell>
          <cell r="P83">
            <v>398348</v>
          </cell>
          <cell r="Q83">
            <v>2436193</v>
          </cell>
          <cell r="R83">
            <v>6073</v>
          </cell>
          <cell r="S83">
            <v>317855</v>
          </cell>
          <cell r="T83">
            <v>646855</v>
          </cell>
          <cell r="U83">
            <v>8365822</v>
          </cell>
          <cell r="V83">
            <v>8688617</v>
          </cell>
          <cell r="W83">
            <v>78503</v>
          </cell>
          <cell r="X83">
            <v>9381874</v>
          </cell>
          <cell r="Y83">
            <v>7303335</v>
          </cell>
          <cell r="Z83">
            <v>5775140</v>
          </cell>
        </row>
        <row r="84">
          <cell r="A84">
            <v>2004</v>
          </cell>
          <cell r="B84">
            <v>901477</v>
          </cell>
          <cell r="C84">
            <v>1653137</v>
          </cell>
          <cell r="G84">
            <v>943464</v>
          </cell>
          <cell r="H84">
            <v>230091</v>
          </cell>
          <cell r="I84">
            <v>2645255</v>
          </cell>
          <cell r="K84">
            <v>760158</v>
          </cell>
          <cell r="L84">
            <v>787944.81406620005</v>
          </cell>
          <cell r="M84">
            <v>748896</v>
          </cell>
          <cell r="O84">
            <v>57150</v>
          </cell>
          <cell r="P84">
            <v>304892</v>
          </cell>
          <cell r="Q84">
            <v>2051867</v>
          </cell>
          <cell r="R84">
            <v>15664</v>
          </cell>
          <cell r="S84">
            <v>275200</v>
          </cell>
          <cell r="T84">
            <v>758490</v>
          </cell>
          <cell r="U84">
            <v>8557930</v>
          </cell>
          <cell r="V84">
            <v>8976822</v>
          </cell>
          <cell r="W84">
            <v>131876</v>
          </cell>
          <cell r="X84">
            <v>9345461</v>
          </cell>
          <cell r="Y84">
            <v>6779789</v>
          </cell>
          <cell r="Z84">
            <v>5528967</v>
          </cell>
        </row>
        <row r="85">
          <cell r="A85">
            <v>2005</v>
          </cell>
          <cell r="B85">
            <v>1254380</v>
          </cell>
          <cell r="C85">
            <v>2647566</v>
          </cell>
          <cell r="G85">
            <v>1876327</v>
          </cell>
          <cell r="H85">
            <v>691379</v>
          </cell>
          <cell r="I85">
            <v>5046150</v>
          </cell>
          <cell r="K85">
            <v>1217479</v>
          </cell>
          <cell r="L85">
            <v>1176787.8611401999</v>
          </cell>
          <cell r="M85">
            <v>1198834</v>
          </cell>
          <cell r="O85">
            <v>620942</v>
          </cell>
          <cell r="P85">
            <v>509322</v>
          </cell>
          <cell r="Q85">
            <v>4377578</v>
          </cell>
          <cell r="R85">
            <v>110328</v>
          </cell>
          <cell r="S85">
            <v>689862</v>
          </cell>
          <cell r="T85">
            <v>1696798</v>
          </cell>
          <cell r="U85">
            <v>8431731</v>
          </cell>
          <cell r="V85">
            <v>9040711</v>
          </cell>
          <cell r="W85">
            <v>565810</v>
          </cell>
          <cell r="X85">
            <v>8274646</v>
          </cell>
          <cell r="Y85">
            <v>6370120</v>
          </cell>
          <cell r="Z85">
            <v>5270598</v>
          </cell>
        </row>
        <row r="86">
          <cell r="A86">
            <v>2006</v>
          </cell>
          <cell r="B86">
            <v>1413975</v>
          </cell>
          <cell r="C86">
            <v>2611556</v>
          </cell>
          <cell r="G86">
            <v>1599069</v>
          </cell>
          <cell r="H86">
            <v>257906</v>
          </cell>
          <cell r="I86">
            <v>4136423</v>
          </cell>
          <cell r="K86">
            <v>864873</v>
          </cell>
          <cell r="L86">
            <v>929919.82228999992</v>
          </cell>
          <cell r="M86">
            <v>1155928</v>
          </cell>
          <cell r="O86">
            <v>250657</v>
          </cell>
          <cell r="P86">
            <v>504889</v>
          </cell>
          <cell r="Q86">
            <v>3311385</v>
          </cell>
          <cell r="R86">
            <v>101434</v>
          </cell>
          <cell r="S86">
            <v>458705.52638000005</v>
          </cell>
          <cell r="T86">
            <v>1044331</v>
          </cell>
          <cell r="U86">
            <v>8676794</v>
          </cell>
          <cell r="V86">
            <v>9098803</v>
          </cell>
          <cell r="W86">
            <v>157055</v>
          </cell>
          <cell r="X86">
            <v>9259950</v>
          </cell>
          <cell r="Y86">
            <v>6592938</v>
          </cell>
          <cell r="Z86">
            <v>5672989</v>
          </cell>
        </row>
        <row r="87">
          <cell r="A87">
            <v>2007</v>
          </cell>
          <cell r="B87">
            <v>1310074</v>
          </cell>
          <cell r="C87">
            <v>2299160</v>
          </cell>
          <cell r="G87">
            <v>1535468</v>
          </cell>
          <cell r="H87">
            <v>342919</v>
          </cell>
          <cell r="I87">
            <v>3764634</v>
          </cell>
          <cell r="K87">
            <v>548524</v>
          </cell>
          <cell r="L87">
            <v>767924.10451500013</v>
          </cell>
          <cell r="M87">
            <v>789572</v>
          </cell>
          <cell r="O87">
            <v>71026</v>
          </cell>
          <cell r="P87">
            <v>368263</v>
          </cell>
          <cell r="Q87">
            <v>2446978</v>
          </cell>
          <cell r="R87">
            <v>14143</v>
          </cell>
          <cell r="S87">
            <v>702962.39684000006</v>
          </cell>
          <cell r="T87">
            <v>1265980</v>
          </cell>
          <cell r="U87">
            <v>8365968</v>
          </cell>
          <cell r="V87">
            <v>8840828</v>
          </cell>
          <cell r="W87">
            <v>105398</v>
          </cell>
          <cell r="X87">
            <v>9362637</v>
          </cell>
          <cell r="Y87">
            <v>6565027</v>
          </cell>
          <cell r="Z87">
            <v>5673094</v>
          </cell>
        </row>
        <row r="88">
          <cell r="A88">
            <v>2008</v>
          </cell>
          <cell r="B88">
            <v>1874786</v>
          </cell>
          <cell r="C88">
            <v>3502972</v>
          </cell>
          <cell r="G88">
            <v>2460531</v>
          </cell>
          <cell r="H88">
            <v>575499</v>
          </cell>
          <cell r="I88">
            <v>6305275</v>
          </cell>
          <cell r="K88">
            <v>784108</v>
          </cell>
          <cell r="L88">
            <v>1014064.156815</v>
          </cell>
          <cell r="M88">
            <v>1501571</v>
          </cell>
          <cell r="O88">
            <v>110430</v>
          </cell>
          <cell r="P88">
            <v>527568</v>
          </cell>
          <cell r="Q88">
            <v>3651200</v>
          </cell>
          <cell r="R88">
            <v>35118</v>
          </cell>
          <cell r="S88">
            <v>1153080.7814550002</v>
          </cell>
          <cell r="T88">
            <v>1810555</v>
          </cell>
          <cell r="U88">
            <v>9313839</v>
          </cell>
          <cell r="V88">
            <v>9800340</v>
          </cell>
          <cell r="W88">
            <v>103354</v>
          </cell>
          <cell r="X88">
            <v>9540895</v>
          </cell>
          <cell r="Y88">
            <v>6848048</v>
          </cell>
          <cell r="Z88">
            <v>5672660</v>
          </cell>
        </row>
        <row r="89">
          <cell r="A89">
            <v>2009</v>
          </cell>
          <cell r="B89">
            <v>1841987</v>
          </cell>
          <cell r="C89">
            <v>3194021</v>
          </cell>
          <cell r="G89">
            <v>1880056</v>
          </cell>
          <cell r="H89">
            <v>315162</v>
          </cell>
          <cell r="I89">
            <v>5202581</v>
          </cell>
          <cell r="K89">
            <v>1256252</v>
          </cell>
          <cell r="L89">
            <v>1169272.317755</v>
          </cell>
          <cell r="M89">
            <v>1296364</v>
          </cell>
          <cell r="O89">
            <v>157367</v>
          </cell>
          <cell r="P89">
            <v>488134</v>
          </cell>
          <cell r="Q89">
            <v>3714299</v>
          </cell>
          <cell r="R89">
            <v>37634</v>
          </cell>
          <cell r="S89">
            <v>529701</v>
          </cell>
          <cell r="T89">
            <v>917824</v>
          </cell>
          <cell r="U89">
            <v>8466135</v>
          </cell>
          <cell r="V89">
            <v>8890543</v>
          </cell>
          <cell r="W89">
            <v>88693</v>
          </cell>
          <cell r="X89">
            <v>9481070</v>
          </cell>
          <cell r="Y89">
            <v>6535570</v>
          </cell>
          <cell r="Z89">
            <v>5407376</v>
          </cell>
        </row>
        <row r="90">
          <cell r="A90">
            <v>2010</v>
          </cell>
          <cell r="B90">
            <v>1551173</v>
          </cell>
          <cell r="C90">
            <v>2585360</v>
          </cell>
          <cell r="G90">
            <v>1439996</v>
          </cell>
          <cell r="H90">
            <v>336701</v>
          </cell>
          <cell r="I90">
            <v>4056417</v>
          </cell>
          <cell r="K90">
            <v>718197</v>
          </cell>
          <cell r="L90">
            <v>1054925.367575</v>
          </cell>
          <cell r="M90">
            <v>1031511</v>
          </cell>
          <cell r="O90">
            <v>134467</v>
          </cell>
          <cell r="P90">
            <v>415363</v>
          </cell>
          <cell r="Q90">
            <v>3350516</v>
          </cell>
          <cell r="R90">
            <v>31086</v>
          </cell>
          <cell r="S90">
            <v>417921</v>
          </cell>
          <cell r="T90">
            <v>880909</v>
          </cell>
          <cell r="U90">
            <v>8351825</v>
          </cell>
          <cell r="V90">
            <v>8889880</v>
          </cell>
          <cell r="W90">
            <v>284473</v>
          </cell>
          <cell r="X90">
            <v>9452548</v>
          </cell>
          <cell r="Y90">
            <v>6451901</v>
          </cell>
          <cell r="Z90">
            <v>5479000</v>
          </cell>
        </row>
        <row r="91">
          <cell r="A91">
            <v>2011</v>
          </cell>
          <cell r="B91">
            <v>2980377</v>
          </cell>
          <cell r="C91">
            <v>4737952</v>
          </cell>
          <cell r="G91">
            <v>2276964</v>
          </cell>
          <cell r="H91">
            <v>409120</v>
          </cell>
          <cell r="I91">
            <v>7079019</v>
          </cell>
          <cell r="K91">
            <v>1619583</v>
          </cell>
          <cell r="L91">
            <v>2150033.9856099999</v>
          </cell>
          <cell r="M91">
            <v>2259349</v>
          </cell>
          <cell r="O91">
            <v>1115030</v>
          </cell>
          <cell r="P91">
            <v>835144</v>
          </cell>
          <cell r="Q91">
            <v>7564704</v>
          </cell>
          <cell r="R91">
            <v>197832</v>
          </cell>
          <cell r="S91">
            <v>464137</v>
          </cell>
          <cell r="T91">
            <v>887561</v>
          </cell>
          <cell r="U91">
            <v>13844356</v>
          </cell>
          <cell r="V91">
            <v>14237446</v>
          </cell>
          <cell r="W91">
            <v>272921</v>
          </cell>
          <cell r="X91">
            <v>9207507</v>
          </cell>
          <cell r="Y91">
            <v>6686897</v>
          </cell>
          <cell r="Z91">
            <v>5720870.205000001</v>
          </cell>
        </row>
        <row r="92">
          <cell r="A92">
            <v>2012</v>
          </cell>
          <cell r="B92">
            <v>892117</v>
          </cell>
          <cell r="C92">
            <v>1471298</v>
          </cell>
          <cell r="G92">
            <v>806788</v>
          </cell>
          <cell r="H92">
            <v>151586</v>
          </cell>
          <cell r="I92">
            <v>2173377</v>
          </cell>
          <cell r="K92">
            <v>733457</v>
          </cell>
          <cell r="L92">
            <v>1280381.045505</v>
          </cell>
          <cell r="M92">
            <v>497778</v>
          </cell>
          <cell r="O92">
            <v>105583</v>
          </cell>
          <cell r="P92">
            <v>258313</v>
          </cell>
          <cell r="Q92">
            <v>2257036</v>
          </cell>
          <cell r="R92">
            <v>18756</v>
          </cell>
          <cell r="S92">
            <v>517722</v>
          </cell>
          <cell r="T92">
            <v>672483</v>
          </cell>
          <cell r="U92">
            <v>8248261</v>
          </cell>
          <cell r="V92">
            <v>8611920</v>
          </cell>
          <cell r="W92">
            <v>122103</v>
          </cell>
          <cell r="X92">
            <v>9386795</v>
          </cell>
          <cell r="Y92">
            <v>6646432</v>
          </cell>
          <cell r="Z92">
            <v>5717379.2449999992</v>
          </cell>
        </row>
        <row r="93">
          <cell r="A93">
            <v>2013</v>
          </cell>
          <cell r="B93">
            <v>1108944</v>
          </cell>
          <cell r="C93">
            <v>1785849</v>
          </cell>
          <cell r="G93">
            <v>857771</v>
          </cell>
          <cell r="H93">
            <v>164146</v>
          </cell>
          <cell r="I93">
            <v>2652907</v>
          </cell>
          <cell r="K93">
            <v>571109</v>
          </cell>
          <cell r="L93">
            <v>815140</v>
          </cell>
          <cell r="M93">
            <v>709832</v>
          </cell>
          <cell r="O93">
            <v>53701</v>
          </cell>
          <cell r="P93">
            <v>306722</v>
          </cell>
          <cell r="Q93">
            <v>1979984</v>
          </cell>
          <cell r="R93">
            <v>29332</v>
          </cell>
          <cell r="S93">
            <v>317485</v>
          </cell>
          <cell r="T93">
            <v>689168</v>
          </cell>
          <cell r="U93">
            <v>8008293</v>
          </cell>
          <cell r="V93">
            <v>8501941</v>
          </cell>
          <cell r="W93">
            <v>111572</v>
          </cell>
          <cell r="X93">
            <v>9375806</v>
          </cell>
          <cell r="Y93">
            <v>6335191</v>
          </cell>
          <cell r="Z93">
            <v>5311384</v>
          </cell>
        </row>
        <row r="94">
          <cell r="A94">
            <v>2014</v>
          </cell>
          <cell r="B94">
            <v>2288921</v>
          </cell>
          <cell r="C94">
            <v>3496220</v>
          </cell>
          <cell r="G94">
            <v>1685366</v>
          </cell>
          <cell r="H94">
            <v>257650</v>
          </cell>
          <cell r="I94">
            <v>5132754</v>
          </cell>
          <cell r="K94">
            <v>1413520</v>
          </cell>
          <cell r="L94">
            <v>1198089</v>
          </cell>
          <cell r="M94">
            <v>1313989</v>
          </cell>
          <cell r="O94">
            <v>86490</v>
          </cell>
          <cell r="P94">
            <v>511666</v>
          </cell>
          <cell r="Q94">
            <v>3354933</v>
          </cell>
          <cell r="R94">
            <v>37747</v>
          </cell>
          <cell r="S94">
            <v>270220</v>
          </cell>
          <cell r="T94">
            <v>696839</v>
          </cell>
          <cell r="U94">
            <v>8066266</v>
          </cell>
          <cell r="V94">
            <v>8438780</v>
          </cell>
          <cell r="W94">
            <v>104903</v>
          </cell>
          <cell r="X94">
            <v>9615156</v>
          </cell>
          <cell r="Y94">
            <v>6335907</v>
          </cell>
          <cell r="Z94">
            <v>5472565</v>
          </cell>
        </row>
        <row r="95">
          <cell r="A95">
            <v>2015</v>
          </cell>
          <cell r="B95">
            <v>1892737</v>
          </cell>
          <cell r="C95">
            <v>2957081</v>
          </cell>
          <cell r="G95">
            <v>1612131</v>
          </cell>
          <cell r="H95">
            <v>272877</v>
          </cell>
          <cell r="I95">
            <v>4761293</v>
          </cell>
          <cell r="K95">
            <v>1200007</v>
          </cell>
          <cell r="L95">
            <v>1544928</v>
          </cell>
          <cell r="M95">
            <v>965907</v>
          </cell>
          <cell r="O95">
            <v>119166</v>
          </cell>
          <cell r="P95">
            <v>471146</v>
          </cell>
          <cell r="Q95">
            <v>3393630</v>
          </cell>
          <cell r="R95">
            <v>38594</v>
          </cell>
          <cell r="S95">
            <v>296432</v>
          </cell>
          <cell r="T95">
            <v>1021710</v>
          </cell>
          <cell r="U95">
            <v>8918927</v>
          </cell>
          <cell r="V95">
            <v>9321596</v>
          </cell>
          <cell r="W95">
            <v>93311</v>
          </cell>
          <cell r="X95">
            <v>9413492</v>
          </cell>
          <cell r="Y95">
            <v>6276391</v>
          </cell>
          <cell r="Z95">
            <v>5360230</v>
          </cell>
        </row>
        <row r="96">
          <cell r="A96">
            <v>2016</v>
          </cell>
          <cell r="B96">
            <v>1623803</v>
          </cell>
          <cell r="C96">
            <v>2640394</v>
          </cell>
          <cell r="G96">
            <v>1623475</v>
          </cell>
          <cell r="H96">
            <v>354443</v>
          </cell>
          <cell r="I96">
            <v>4482570</v>
          </cell>
          <cell r="K96">
            <v>968314</v>
          </cell>
          <cell r="L96">
            <v>1551699</v>
          </cell>
          <cell r="M96">
            <v>1193421</v>
          </cell>
          <cell r="O96">
            <v>186204</v>
          </cell>
          <cell r="P96">
            <v>458469</v>
          </cell>
          <cell r="Q96">
            <v>3887065</v>
          </cell>
          <cell r="R96">
            <v>25590</v>
          </cell>
          <cell r="S96">
            <v>651186</v>
          </cell>
          <cell r="T96">
            <v>1214506</v>
          </cell>
          <cell r="U96">
            <v>9339231</v>
          </cell>
          <cell r="V96">
            <v>9738628</v>
          </cell>
          <cell r="W96">
            <v>117856</v>
          </cell>
          <cell r="X96">
            <v>9276628</v>
          </cell>
          <cell r="Y96">
            <v>6306713</v>
          </cell>
          <cell r="Z96">
            <v>5408231</v>
          </cell>
        </row>
        <row r="97">
          <cell r="A97">
            <v>2017</v>
          </cell>
          <cell r="B97">
            <v>1591488</v>
          </cell>
          <cell r="C97">
            <v>2535528</v>
          </cell>
          <cell r="G97">
            <v>2074920</v>
          </cell>
          <cell r="H97">
            <v>505419</v>
          </cell>
          <cell r="I97">
            <v>4747687</v>
          </cell>
          <cell r="K97">
            <v>2375536</v>
          </cell>
          <cell r="L97">
            <v>2986137</v>
          </cell>
          <cell r="M97">
            <v>1002618</v>
          </cell>
          <cell r="O97">
            <v>447039</v>
          </cell>
          <cell r="P97">
            <v>381667</v>
          </cell>
          <cell r="Q97">
            <v>5230787</v>
          </cell>
          <cell r="R97">
            <v>94758</v>
          </cell>
          <cell r="S97">
            <v>798350</v>
          </cell>
          <cell r="T97">
            <v>1429032</v>
          </cell>
          <cell r="U97">
            <v>8861425</v>
          </cell>
          <cell r="V97">
            <v>9300493</v>
          </cell>
          <cell r="W97">
            <v>157535</v>
          </cell>
          <cell r="X97">
            <v>8731564</v>
          </cell>
          <cell r="Y97">
            <v>6255692</v>
          </cell>
          <cell r="Z97">
            <v>5350274</v>
          </cell>
        </row>
        <row r="98">
          <cell r="A98">
            <v>2018</v>
          </cell>
          <cell r="B98">
            <v>1034601</v>
          </cell>
          <cell r="C98">
            <v>1560798</v>
          </cell>
          <cell r="G98">
            <v>833129</v>
          </cell>
          <cell r="H98">
            <v>73727</v>
          </cell>
          <cell r="I98">
            <v>2269679</v>
          </cell>
          <cell r="K98">
            <v>1382092.74</v>
          </cell>
          <cell r="L98">
            <v>1585054</v>
          </cell>
          <cell r="M98">
            <v>700507</v>
          </cell>
          <cell r="O98">
            <v>76613</v>
          </cell>
          <cell r="P98">
            <v>259526</v>
          </cell>
          <cell r="Q98">
            <v>2756351</v>
          </cell>
          <cell r="R98">
            <v>21505</v>
          </cell>
          <cell r="S98">
            <v>395480</v>
          </cell>
          <cell r="T98">
            <v>438354</v>
          </cell>
          <cell r="U98">
            <v>9234721</v>
          </cell>
          <cell r="V98">
            <v>9627472</v>
          </cell>
          <cell r="W98">
            <v>91523</v>
          </cell>
          <cell r="X98">
            <v>9116511</v>
          </cell>
          <cell r="Y98">
            <v>6285954</v>
          </cell>
          <cell r="Z98">
            <v>5317008</v>
          </cell>
        </row>
        <row r="99">
          <cell r="A99">
            <v>2019</v>
          </cell>
          <cell r="B99">
            <v>1862187</v>
          </cell>
          <cell r="C99">
            <v>3334653</v>
          </cell>
          <cell r="G99">
            <v>2156261</v>
          </cell>
          <cell r="H99">
            <v>649943</v>
          </cell>
          <cell r="I99">
            <v>6005759</v>
          </cell>
          <cell r="K99">
            <v>1051946.6800000002</v>
          </cell>
          <cell r="L99">
            <v>1432500</v>
          </cell>
          <cell r="M99">
            <v>1392421</v>
          </cell>
          <cell r="O99">
            <v>456104</v>
          </cell>
          <cell r="P99">
            <v>553633</v>
          </cell>
          <cell r="Q99">
            <v>4354814</v>
          </cell>
          <cell r="R99">
            <v>120617</v>
          </cell>
          <cell r="S99">
            <v>508728</v>
          </cell>
          <cell r="T99">
            <v>1364129</v>
          </cell>
          <cell r="U99">
            <v>9197627</v>
          </cell>
          <cell r="V99">
            <v>9693783</v>
          </cell>
          <cell r="W99">
            <v>231863</v>
          </cell>
          <cell r="X99">
            <v>8514707</v>
          </cell>
          <cell r="Y99">
            <v>6151190</v>
          </cell>
          <cell r="Z99">
            <v>5289855</v>
          </cell>
        </row>
        <row r="100">
          <cell r="A100">
            <v>2020</v>
          </cell>
          <cell r="B100">
            <v>1207832</v>
          </cell>
          <cell r="C100">
            <v>1864343</v>
          </cell>
          <cell r="G100">
            <v>939557</v>
          </cell>
          <cell r="H100">
            <v>118465</v>
          </cell>
          <cell r="I100">
            <v>2680203</v>
          </cell>
          <cell r="K100">
            <v>957163.75000000012</v>
          </cell>
          <cell r="L100">
            <v>1338279</v>
          </cell>
          <cell r="M100">
            <v>953454</v>
          </cell>
          <cell r="O100">
            <v>119694</v>
          </cell>
          <cell r="P100">
            <v>312618</v>
          </cell>
          <cell r="Q100">
            <v>2972988</v>
          </cell>
          <cell r="R100">
            <v>28716</v>
          </cell>
          <cell r="S100">
            <v>403185</v>
          </cell>
          <cell r="T100">
            <v>595913</v>
          </cell>
          <cell r="U100">
            <v>8439058</v>
          </cell>
          <cell r="V100">
            <v>8805412</v>
          </cell>
          <cell r="W100">
            <v>126032</v>
          </cell>
          <cell r="X100">
            <v>8782929</v>
          </cell>
          <cell r="Y100">
            <v>6243045</v>
          </cell>
          <cell r="Z100">
            <v>5310524</v>
          </cell>
        </row>
        <row r="104">
          <cell r="A104"/>
        </row>
        <row r="106">
          <cell r="A106"/>
        </row>
        <row r="108">
          <cell r="A108"/>
        </row>
        <row r="109">
          <cell r="A109"/>
        </row>
        <row r="110">
          <cell r="A110"/>
        </row>
        <row r="111">
          <cell r="A111"/>
        </row>
        <row r="112">
          <cell r="A112"/>
        </row>
        <row r="113">
          <cell r="A113"/>
        </row>
        <row r="114">
          <cell r="A114"/>
        </row>
        <row r="115">
          <cell r="A115"/>
        </row>
        <row r="116">
          <cell r="A116"/>
        </row>
        <row r="117">
          <cell r="A117"/>
        </row>
        <row r="118">
          <cell r="A118"/>
        </row>
        <row r="119">
          <cell r="A119"/>
        </row>
        <row r="120">
          <cell r="A120"/>
        </row>
        <row r="121">
          <cell r="A121"/>
        </row>
        <row r="122">
          <cell r="A122"/>
        </row>
        <row r="123">
          <cell r="A123"/>
        </row>
        <row r="124">
          <cell r="A124"/>
        </row>
      </sheetData>
      <sheetData sheetId="13"/>
      <sheetData sheetId="14">
        <row r="80">
          <cell r="B80">
            <v>492244.46959392144</v>
          </cell>
          <cell r="C80">
            <v>1240986.0108748635</v>
          </cell>
          <cell r="G80">
            <v>928371.75128998316</v>
          </cell>
          <cell r="H80">
            <v>198282.74668671022</v>
          </cell>
          <cell r="I80">
            <v>2730994.3843081268</v>
          </cell>
          <cell r="K80">
            <v>348952.43537252297</v>
          </cell>
          <cell r="L80">
            <v>639278.52434897784</v>
          </cell>
          <cell r="M80">
            <v>191023.38651711348</v>
          </cell>
          <cell r="O80">
            <v>124227.08959463514</v>
          </cell>
          <cell r="P80">
            <v>206241.9961398716</v>
          </cell>
          <cell r="Q80">
            <v>1613722.8419080868</v>
          </cell>
          <cell r="R80">
            <v>86982.837952619229</v>
          </cell>
          <cell r="S80">
            <v>90931.568528892618</v>
          </cell>
          <cell r="T80">
            <v>441720.18051868415</v>
          </cell>
          <cell r="U80">
            <v>5127211.3995086402</v>
          </cell>
          <cell r="V80">
            <v>6123291.1997774262</v>
          </cell>
          <cell r="W80">
            <v>252221.20957424596</v>
          </cell>
          <cell r="X80">
            <v>7868226.0652301963</v>
          </cell>
          <cell r="Y80">
            <v>5848131.4128093822</v>
          </cell>
          <cell r="Z80">
            <v>5940319.7869741572</v>
          </cell>
        </row>
        <row r="81">
          <cell r="B81">
            <v>459415.98477130727</v>
          </cell>
          <cell r="C81">
            <v>1159450.8557709206</v>
          </cell>
          <cell r="G81">
            <v>864995.5999733659</v>
          </cell>
          <cell r="H81">
            <v>149195.96598691982</v>
          </cell>
          <cell r="I81">
            <v>2501777.0090748542</v>
          </cell>
          <cell r="K81">
            <v>226663.93305972847</v>
          </cell>
          <cell r="L81">
            <v>449801.90429101349</v>
          </cell>
          <cell r="M81">
            <v>195673.29833256346</v>
          </cell>
          <cell r="O81">
            <v>119935.74277792149</v>
          </cell>
          <cell r="P81">
            <v>193280.45526977707</v>
          </cell>
          <cell r="Q81">
            <v>1269922.4862147316</v>
          </cell>
          <cell r="R81">
            <v>77722.24003570342</v>
          </cell>
          <cell r="S81">
            <v>126667.14872664129</v>
          </cell>
          <cell r="T81">
            <v>496019.8322903908</v>
          </cell>
          <cell r="U81">
            <v>4968702.7607654538</v>
          </cell>
          <cell r="V81">
            <v>5972867.2782495013</v>
          </cell>
          <cell r="W81">
            <v>251708.53039665165</v>
          </cell>
          <cell r="X81">
            <v>7633490.238926732</v>
          </cell>
          <cell r="Y81">
            <v>5748702.7495726738</v>
          </cell>
          <cell r="Z81">
            <v>5639433.4532403192</v>
          </cell>
        </row>
        <row r="82">
          <cell r="B82">
            <v>393747.73478453042</v>
          </cell>
          <cell r="C82">
            <v>966772.20027792454</v>
          </cell>
          <cell r="G82">
            <v>694927.86618602625</v>
          </cell>
          <cell r="H82">
            <v>82332.746117254457</v>
          </cell>
          <cell r="I82">
            <v>2016414.499864259</v>
          </cell>
          <cell r="K82">
            <v>209459.45495785912</v>
          </cell>
          <cell r="L82">
            <v>415808.42878331721</v>
          </cell>
          <cell r="M82">
            <v>107842.1401897407</v>
          </cell>
          <cell r="O82">
            <v>63734.883418431513</v>
          </cell>
          <cell r="P82">
            <v>132372.55442136768</v>
          </cell>
          <cell r="Q82">
            <v>952738.36058792868</v>
          </cell>
          <cell r="R82">
            <v>44331.593537302688</v>
          </cell>
          <cell r="S82">
            <v>92862.832236209215</v>
          </cell>
          <cell r="T82">
            <v>353420.06628288666</v>
          </cell>
          <cell r="U82">
            <v>5038227.3146989336</v>
          </cell>
          <cell r="V82">
            <v>5971964.690484927</v>
          </cell>
          <cell r="W82">
            <v>216279.62758443761</v>
          </cell>
          <cell r="X82">
            <v>8007066.0034168828</v>
          </cell>
          <cell r="Y82">
            <v>5850102.4220313886</v>
          </cell>
          <cell r="Z82">
            <v>5764784.4282377772</v>
          </cell>
        </row>
        <row r="83">
          <cell r="B83">
            <v>460751.52138269931</v>
          </cell>
          <cell r="C83">
            <v>1093944.3485108409</v>
          </cell>
          <cell r="G83">
            <v>691333.27897130745</v>
          </cell>
          <cell r="H83">
            <v>131250.42067757994</v>
          </cell>
          <cell r="I83">
            <v>2323739.7419927712</v>
          </cell>
          <cell r="K83">
            <v>261272.98683741537</v>
          </cell>
          <cell r="L83">
            <v>466964.85336503043</v>
          </cell>
          <cell r="M83">
            <v>242374.334111298</v>
          </cell>
          <cell r="O83">
            <v>54061.076164674152</v>
          </cell>
          <cell r="P83">
            <v>196555.10059531603</v>
          </cell>
          <cell r="Q83">
            <v>1221214.2396714147</v>
          </cell>
          <cell r="R83">
            <v>18172.184127582001</v>
          </cell>
          <cell r="S83">
            <v>74017.058048625084</v>
          </cell>
          <cell r="T83">
            <v>462124.0229897048</v>
          </cell>
          <cell r="U83">
            <v>5810740.0821776548</v>
          </cell>
          <cell r="V83">
            <v>6740209.4963321183</v>
          </cell>
          <cell r="W83">
            <v>224000.66446166343</v>
          </cell>
          <cell r="X83">
            <v>7454018.1182190785</v>
          </cell>
          <cell r="Y83">
            <v>5874374.1911548181</v>
          </cell>
          <cell r="Z83">
            <v>5457178.5066450797</v>
          </cell>
        </row>
        <row r="84">
          <cell r="B84">
            <v>432643.19910777826</v>
          </cell>
          <cell r="C84">
            <v>1067478.9537861038</v>
          </cell>
          <cell r="G84">
            <v>820565.1654413119</v>
          </cell>
          <cell r="H84">
            <v>148053.78735194122</v>
          </cell>
          <cell r="I84">
            <v>2355457.3326231358</v>
          </cell>
          <cell r="K84">
            <v>296323.61913259287</v>
          </cell>
          <cell r="L84">
            <v>489247.10915944236</v>
          </cell>
          <cell r="M84">
            <v>170436.32021192124</v>
          </cell>
          <cell r="O84">
            <v>78126.156184361098</v>
          </cell>
          <cell r="P84">
            <v>168512.97357378734</v>
          </cell>
          <cell r="Q84">
            <v>1126299.9112277203</v>
          </cell>
          <cell r="R84">
            <v>39146.430439958756</v>
          </cell>
          <cell r="S84">
            <v>66513.496105792074</v>
          </cell>
          <cell r="T84">
            <v>422722.12579919887</v>
          </cell>
          <cell r="U84">
            <v>6115793.1665126709</v>
          </cell>
          <cell r="V84">
            <v>7102537.1057197908</v>
          </cell>
          <cell r="W84">
            <v>283605.46301181638</v>
          </cell>
          <cell r="X84">
            <v>7913580.7520533809</v>
          </cell>
          <cell r="Y84">
            <v>5723228.9896537112</v>
          </cell>
          <cell r="Z84">
            <v>5464104.3808743097</v>
          </cell>
        </row>
        <row r="85">
          <cell r="B85">
            <v>484675.12097763841</v>
          </cell>
          <cell r="C85">
            <v>1299607.0723811525</v>
          </cell>
          <cell r="G85">
            <v>1084812.2434792018</v>
          </cell>
          <cell r="H85">
            <v>274230.27834014071</v>
          </cell>
          <cell r="I85">
            <v>2852089.6159139201</v>
          </cell>
          <cell r="K85">
            <v>408629.96971834986</v>
          </cell>
          <cell r="L85">
            <v>695692.72184790531</v>
          </cell>
          <cell r="M85">
            <v>235626.10078744727</v>
          </cell>
          <cell r="O85">
            <v>362111.32905673201</v>
          </cell>
          <cell r="P85">
            <v>232388.45798433168</v>
          </cell>
          <cell r="Q85">
            <v>2147896.3485152614</v>
          </cell>
          <cell r="R85">
            <v>147706.8465545451</v>
          </cell>
          <cell r="S85">
            <v>134209.66757728663</v>
          </cell>
          <cell r="T85">
            <v>764836.68948747939</v>
          </cell>
          <cell r="U85">
            <v>5795080.7665357394</v>
          </cell>
          <cell r="V85">
            <v>6905496.6587893199</v>
          </cell>
          <cell r="W85">
            <v>800328.7292540354</v>
          </cell>
          <cell r="X85">
            <v>7237575.4055086859</v>
          </cell>
          <cell r="Y85">
            <v>5787871.3933008034</v>
          </cell>
          <cell r="Z85">
            <v>5087862.5712100528</v>
          </cell>
        </row>
        <row r="86">
          <cell r="B86">
            <v>516883.60157757293</v>
          </cell>
          <cell r="C86">
            <v>1329879.7033888116</v>
          </cell>
          <cell r="G86">
            <v>1045568.3288562207</v>
          </cell>
          <cell r="H86">
            <v>208404.94819684658</v>
          </cell>
          <cell r="I86">
            <v>2736391.7054979098</v>
          </cell>
          <cell r="K86">
            <v>325504.901025592</v>
          </cell>
          <cell r="L86">
            <v>563882.15786679927</v>
          </cell>
          <cell r="M86">
            <v>241381.46663139356</v>
          </cell>
          <cell r="O86">
            <v>218944.41968940984</v>
          </cell>
          <cell r="P86">
            <v>236751.4833196367</v>
          </cell>
          <cell r="Q86">
            <v>1659267.6547791555</v>
          </cell>
          <cell r="R86">
            <v>155896.57833270921</v>
          </cell>
          <cell r="S86">
            <v>90864.558973652995</v>
          </cell>
          <cell r="T86">
            <v>494687.1373830915</v>
          </cell>
          <cell r="U86">
            <v>5574265.1117585571</v>
          </cell>
          <cell r="V86">
            <v>6572112.33857687</v>
          </cell>
          <cell r="W86">
            <v>344250.00193113508</v>
          </cell>
          <cell r="X86">
            <v>8151710.2663379349</v>
          </cell>
          <cell r="Y86">
            <v>6035859.4639477609</v>
          </cell>
          <cell r="Z86">
            <v>5494268.8340537203</v>
          </cell>
        </row>
        <row r="87">
          <cell r="B87">
            <v>481632.337495271</v>
          </cell>
          <cell r="C87">
            <v>1320318.6817388993</v>
          </cell>
          <cell r="G87">
            <v>992740.23954442958</v>
          </cell>
          <cell r="H87">
            <v>189565.885733623</v>
          </cell>
          <cell r="I87">
            <v>2730133.1676761433</v>
          </cell>
          <cell r="K87">
            <v>238215.163245912</v>
          </cell>
          <cell r="L87">
            <v>480175.49240840931</v>
          </cell>
          <cell r="M87">
            <v>184951.16713167939</v>
          </cell>
          <cell r="O87">
            <v>85632.512786807754</v>
          </cell>
          <cell r="P87">
            <v>193574.40902721102</v>
          </cell>
          <cell r="Q87">
            <v>1299927.9055320709</v>
          </cell>
          <cell r="R87">
            <v>45776.256344695168</v>
          </cell>
          <cell r="S87">
            <v>145592.38268643484</v>
          </cell>
          <cell r="T87">
            <v>522749.34260765335</v>
          </cell>
          <cell r="U87">
            <v>5401399.7760381475</v>
          </cell>
          <cell r="V87">
            <v>6437256.9322230592</v>
          </cell>
          <cell r="W87">
            <v>278970.18243731029</v>
          </cell>
          <cell r="X87">
            <v>8042075.5298505072</v>
          </cell>
          <cell r="Y87">
            <v>5866052.958228074</v>
          </cell>
          <cell r="Z87">
            <v>5516565.3346622083</v>
          </cell>
        </row>
        <row r="88">
          <cell r="B88">
            <v>578940.9654770745</v>
          </cell>
          <cell r="C88">
            <v>1516442.5508828235</v>
          </cell>
          <cell r="G88">
            <v>1091448.1899250739</v>
          </cell>
          <cell r="H88">
            <v>225294.14453231488</v>
          </cell>
          <cell r="I88">
            <v>3293792.090848539</v>
          </cell>
          <cell r="K88">
            <v>285790.8877814312</v>
          </cell>
          <cell r="L88">
            <v>610526.52429985697</v>
          </cell>
          <cell r="M88">
            <v>346758.03217764175</v>
          </cell>
          <cell r="O88">
            <v>113190.21532742734</v>
          </cell>
          <cell r="P88">
            <v>247980.90628944177</v>
          </cell>
          <cell r="Q88">
            <v>1744751.1843625766</v>
          </cell>
          <cell r="R88">
            <v>71949.123330779403</v>
          </cell>
          <cell r="S88">
            <v>236734.67159258065</v>
          </cell>
          <cell r="T88">
            <v>613354.05656421836</v>
          </cell>
          <cell r="U88">
            <v>5862971.4103667457</v>
          </cell>
          <cell r="V88">
            <v>6895742.1926881699</v>
          </cell>
          <cell r="W88">
            <v>285965.97604792833</v>
          </cell>
          <cell r="X88">
            <v>8069007.8538125781</v>
          </cell>
          <cell r="Y88">
            <v>6015760.8576152222</v>
          </cell>
          <cell r="Z88">
            <v>5532292.9342780067</v>
          </cell>
        </row>
        <row r="89">
          <cell r="B89">
            <v>569797.34664905805</v>
          </cell>
          <cell r="C89">
            <v>1465392.1648918721</v>
          </cell>
          <cell r="G89">
            <v>1002527.6348775133</v>
          </cell>
          <cell r="H89">
            <v>176877.57947089136</v>
          </cell>
          <cell r="I89">
            <v>3012407.6174168433</v>
          </cell>
          <cell r="K89">
            <v>388306.66018955369</v>
          </cell>
          <cell r="L89">
            <v>690210.32036825875</v>
          </cell>
          <cell r="M89">
            <v>269075.75819462031</v>
          </cell>
          <cell r="O89">
            <v>127138.26750599404</v>
          </cell>
          <cell r="P89">
            <v>227283.39776653075</v>
          </cell>
          <cell r="Q89">
            <v>1518153.7569682235</v>
          </cell>
          <cell r="R89">
            <v>69043.085368694286</v>
          </cell>
          <cell r="S89">
            <v>106810.41981655176</v>
          </cell>
          <cell r="T89">
            <v>408493.4630915646</v>
          </cell>
          <cell r="U89">
            <v>4863567.6885357173</v>
          </cell>
          <cell r="V89">
            <v>5879142.3080709279</v>
          </cell>
          <cell r="W89">
            <v>249345.89179307161</v>
          </cell>
          <cell r="X89">
            <v>7781075.9305829955</v>
          </cell>
          <cell r="Y89">
            <v>5542598.4441936035</v>
          </cell>
          <cell r="Z89">
            <v>5273435.5995976413</v>
          </cell>
        </row>
        <row r="90">
          <cell r="B90">
            <v>560228.67075359984</v>
          </cell>
          <cell r="C90">
            <v>1409729.9381702133</v>
          </cell>
          <cell r="G90">
            <v>989415.52053747396</v>
          </cell>
          <cell r="H90">
            <v>193970.8271560646</v>
          </cell>
          <cell r="I90">
            <v>2826478.68761823</v>
          </cell>
          <cell r="K90">
            <v>280998.14076900459</v>
          </cell>
          <cell r="L90">
            <v>632036.76379043388</v>
          </cell>
          <cell r="M90">
            <v>200538.13883395903</v>
          </cell>
          <cell r="O90">
            <v>113719.5502901733</v>
          </cell>
          <cell r="P90">
            <v>204094.22476528733</v>
          </cell>
          <cell r="Q90">
            <v>1654511.3692776405</v>
          </cell>
          <cell r="R90">
            <v>68621.934488663464</v>
          </cell>
          <cell r="S90">
            <v>84409.665106934786</v>
          </cell>
          <cell r="T90">
            <v>509288.4511039271</v>
          </cell>
          <cell r="U90">
            <v>4813786.367890358</v>
          </cell>
          <cell r="V90">
            <v>5900983.7680986589</v>
          </cell>
          <cell r="W90">
            <v>384948.05515297432</v>
          </cell>
          <cell r="X90">
            <v>7401680.8378407042</v>
          </cell>
          <cell r="Y90">
            <v>5227143.99844814</v>
          </cell>
          <cell r="Z90">
            <v>5138821.9404101772</v>
          </cell>
        </row>
        <row r="91">
          <cell r="B91">
            <v>763787.22749904869</v>
          </cell>
          <cell r="C91">
            <v>1762130.0559410907</v>
          </cell>
          <cell r="G91">
            <v>1167152.5908149877</v>
          </cell>
          <cell r="H91">
            <v>204183.1703753272</v>
          </cell>
          <cell r="I91">
            <v>3328206.9435202871</v>
          </cell>
          <cell r="K91">
            <v>511347.80985794723</v>
          </cell>
          <cell r="L91">
            <v>1202757.5555332112</v>
          </cell>
          <cell r="M91">
            <v>515745.11810968188</v>
          </cell>
          <cell r="O91">
            <v>445485.26263677242</v>
          </cell>
          <cell r="P91">
            <v>340967.5552440777</v>
          </cell>
          <cell r="Q91">
            <v>2855993.1561888815</v>
          </cell>
          <cell r="R91">
            <v>211473.76277643821</v>
          </cell>
          <cell r="S91">
            <v>94918.279908017386</v>
          </cell>
          <cell r="T91">
            <v>425789.72932336689</v>
          </cell>
          <cell r="U91">
            <v>8184689.4804483373</v>
          </cell>
          <cell r="V91">
            <v>9110960.2146900315</v>
          </cell>
          <cell r="W91">
            <v>430838.81055390585</v>
          </cell>
          <cell r="X91">
            <v>7108184.9614679683</v>
          </cell>
          <cell r="Y91">
            <v>5371056.0934543665</v>
          </cell>
          <cell r="Z91">
            <v>5300369.3382932562</v>
          </cell>
        </row>
        <row r="92">
          <cell r="B92">
            <v>462422.99242284597</v>
          </cell>
          <cell r="C92">
            <v>1155395.1173598799</v>
          </cell>
          <cell r="G92">
            <v>669128.85827729932</v>
          </cell>
          <cell r="H92">
            <v>117137.49758638025</v>
          </cell>
          <cell r="I92">
            <v>2133009.9697242342</v>
          </cell>
          <cell r="K92">
            <v>282907.24163179751</v>
          </cell>
          <cell r="L92">
            <v>747500.56936601724</v>
          </cell>
          <cell r="M92">
            <v>142071.09660176947</v>
          </cell>
          <cell r="O92">
            <v>94308.781152645432</v>
          </cell>
          <cell r="P92">
            <v>146164.19689522957</v>
          </cell>
          <cell r="Q92">
            <v>1221916.3516026735</v>
          </cell>
          <cell r="R92">
            <v>53096.428030112103</v>
          </cell>
          <cell r="S92">
            <v>108342.17867892305</v>
          </cell>
          <cell r="T92">
            <v>327524.4193601638</v>
          </cell>
          <cell r="U92">
            <v>4702331.5172121227</v>
          </cell>
          <cell r="V92">
            <v>5680062.8459964748</v>
          </cell>
          <cell r="W92">
            <v>295305.96546659694</v>
          </cell>
          <cell r="X92">
            <v>6991508.754307813</v>
          </cell>
          <cell r="Y92">
            <v>5156062.8408645475</v>
          </cell>
          <cell r="Z92">
            <v>5251977.3485417254</v>
          </cell>
        </row>
        <row r="93">
          <cell r="B93">
            <v>449353.89114930294</v>
          </cell>
          <cell r="C93">
            <v>1072002.5143278162</v>
          </cell>
          <cell r="G93">
            <v>742761.01960758353</v>
          </cell>
          <cell r="H93">
            <v>127781.67921239683</v>
          </cell>
          <cell r="I93">
            <v>2323569.5834710253</v>
          </cell>
          <cell r="K93">
            <v>230941.02431149856</v>
          </cell>
          <cell r="L93">
            <v>424896.29728463921</v>
          </cell>
          <cell r="M93">
            <v>184259.64496708443</v>
          </cell>
          <cell r="O93">
            <v>73813.497946618081</v>
          </cell>
          <cell r="P93">
            <v>160245.90502268617</v>
          </cell>
          <cell r="Q93">
            <v>1060635.0594567517</v>
          </cell>
          <cell r="R93">
            <v>62782.245766612934</v>
          </cell>
          <cell r="S93">
            <v>69471.823054786204</v>
          </cell>
          <cell r="T93">
            <v>461235.40825126477</v>
          </cell>
          <cell r="U93">
            <v>5149603.960864733</v>
          </cell>
          <cell r="V93">
            <v>6201603.8410932971</v>
          </cell>
          <cell r="W93">
            <v>279888.26306382584</v>
          </cell>
          <cell r="X93">
            <v>7025222.3264846941</v>
          </cell>
          <cell r="Y93">
            <v>4888219.0878432151</v>
          </cell>
          <cell r="Z93">
            <v>4890953.0387318386</v>
          </cell>
        </row>
        <row r="94">
          <cell r="B94">
            <v>659473.92809672083</v>
          </cell>
          <cell r="C94">
            <v>1489141.1001644938</v>
          </cell>
          <cell r="G94">
            <v>958825.39205002168</v>
          </cell>
          <cell r="H94">
            <v>152988.87600221252</v>
          </cell>
          <cell r="I94">
            <v>2982074.6379959551</v>
          </cell>
          <cell r="K94">
            <v>457150.5933607858</v>
          </cell>
          <cell r="L94">
            <v>645026.81394183275</v>
          </cell>
          <cell r="M94">
            <v>262265.19365510985</v>
          </cell>
          <cell r="O94">
            <v>90689.966439017808</v>
          </cell>
          <cell r="P94">
            <v>231831.26344413948</v>
          </cell>
          <cell r="Q94">
            <v>1551610.1239242901</v>
          </cell>
          <cell r="R94">
            <v>78130.39317876022</v>
          </cell>
          <cell r="S94">
            <v>60677.989991459443</v>
          </cell>
          <cell r="T94">
            <v>367304.36884114787</v>
          </cell>
          <cell r="U94">
            <v>5748811.7256614342</v>
          </cell>
          <cell r="V94">
            <v>6711173.9605472423</v>
          </cell>
          <cell r="W94">
            <v>271648.54299133434</v>
          </cell>
          <cell r="X94">
            <v>7589950.3574744361</v>
          </cell>
          <cell r="Y94">
            <v>5154935.5790005885</v>
          </cell>
          <cell r="Z94">
            <v>5171207.9243171867</v>
          </cell>
        </row>
        <row r="95">
          <cell r="B95">
            <v>569861.60396903253</v>
          </cell>
          <cell r="C95">
            <v>1331810.4880854331</v>
          </cell>
          <cell r="G95">
            <v>970632.48655339214</v>
          </cell>
          <cell r="H95">
            <v>176564.65006441902</v>
          </cell>
          <cell r="I95">
            <v>2963500.7001341595</v>
          </cell>
          <cell r="K95">
            <v>434139.73729136912</v>
          </cell>
          <cell r="L95">
            <v>780439.2107498151</v>
          </cell>
          <cell r="M95">
            <v>214218.32613816488</v>
          </cell>
          <cell r="O95">
            <v>107016.81754365056</v>
          </cell>
          <cell r="P95">
            <v>223153.72895636331</v>
          </cell>
          <cell r="Q95">
            <v>1735196.2129590146</v>
          </cell>
          <cell r="R95">
            <v>72547.852027639427</v>
          </cell>
          <cell r="S95">
            <v>64330.811473142974</v>
          </cell>
          <cell r="T95">
            <v>496020.35100336274</v>
          </cell>
          <cell r="U95">
            <v>5669651.8147700727</v>
          </cell>
          <cell r="V95">
            <v>6652187.4727544831</v>
          </cell>
          <cell r="W95">
            <v>261308.22192866626</v>
          </cell>
          <cell r="X95">
            <v>7864639.088887644</v>
          </cell>
          <cell r="Y95">
            <v>5412244.5349286404</v>
          </cell>
          <cell r="Z95">
            <v>5294084.3098068088</v>
          </cell>
        </row>
        <row r="96">
          <cell r="B96">
            <v>546483.20393174631</v>
          </cell>
          <cell r="C96">
            <v>1293190.225263874</v>
          </cell>
          <cell r="G96">
            <v>922244.94358472549</v>
          </cell>
          <cell r="H96">
            <v>201474.13946403092</v>
          </cell>
          <cell r="I96">
            <v>2831575.886649163</v>
          </cell>
          <cell r="K96">
            <v>369427.78300458862</v>
          </cell>
          <cell r="L96">
            <v>749842.92473828397</v>
          </cell>
          <cell r="M96">
            <v>289967.55864922784</v>
          </cell>
          <cell r="O96">
            <v>129371.33582414289</v>
          </cell>
          <cell r="P96">
            <v>218108.24594865282</v>
          </cell>
          <cell r="Q96">
            <v>1877671.510831618</v>
          </cell>
          <cell r="R96">
            <v>55513.767397979114</v>
          </cell>
          <cell r="S96">
            <v>130471.06157544146</v>
          </cell>
          <cell r="T96">
            <v>541854.29421307635</v>
          </cell>
          <cell r="U96">
            <v>5936280.7777702883</v>
          </cell>
          <cell r="V96">
            <v>6911986.8974696798</v>
          </cell>
          <cell r="W96">
            <v>308745.98091467697</v>
          </cell>
          <cell r="X96">
            <v>7542794.2850579806</v>
          </cell>
          <cell r="Y96">
            <v>5355317.3273011474</v>
          </cell>
          <cell r="Z96">
            <v>5254607.9436530657</v>
          </cell>
        </row>
        <row r="97">
          <cell r="B97">
            <v>537995.38827157766</v>
          </cell>
          <cell r="C97">
            <v>1221579.7702443465</v>
          </cell>
          <cell r="G97">
            <v>871964.25966083154</v>
          </cell>
          <cell r="H97">
            <v>234247.20602606641</v>
          </cell>
          <cell r="I97">
            <v>2790793.2581950184</v>
          </cell>
          <cell r="K97">
            <v>694841.61897117423</v>
          </cell>
          <cell r="L97">
            <v>1521913.2212140772</v>
          </cell>
          <cell r="M97">
            <v>207441.01211990818</v>
          </cell>
          <cell r="O97">
            <v>237836.85860123308</v>
          </cell>
          <cell r="P97">
            <v>187308.57781552881</v>
          </cell>
          <cell r="Q97">
            <v>2198358.2677602954</v>
          </cell>
          <cell r="R97">
            <v>119702.66063359054</v>
          </cell>
          <cell r="S97">
            <v>156381.82160510379</v>
          </cell>
          <cell r="T97">
            <v>584209.67141154746</v>
          </cell>
          <cell r="U97">
            <v>5536408.118147403</v>
          </cell>
          <cell r="V97">
            <v>6543433.2993292753</v>
          </cell>
          <cell r="W97">
            <v>362896.37387849012</v>
          </cell>
          <cell r="X97">
            <v>7062809.1621430404</v>
          </cell>
          <cell r="Y97">
            <v>5229946.966579075</v>
          </cell>
          <cell r="Z97">
            <v>5106608.3046326963</v>
          </cell>
        </row>
        <row r="98">
          <cell r="B98">
            <v>452810.27256134909</v>
          </cell>
          <cell r="C98">
            <v>1051298.0180681378</v>
          </cell>
          <cell r="G98">
            <v>520302.227755528</v>
          </cell>
          <cell r="H98">
            <v>104452.41808544435</v>
          </cell>
          <cell r="I98">
            <v>2119269.7675331212</v>
          </cell>
          <cell r="K98">
            <v>442729.14372603362</v>
          </cell>
          <cell r="L98">
            <v>730671.02979066852</v>
          </cell>
          <cell r="M98">
            <v>157395.56378098755</v>
          </cell>
          <cell r="O98">
            <v>74936.951383225183</v>
          </cell>
          <cell r="P98">
            <v>133132.97254597698</v>
          </cell>
          <cell r="Q98">
            <v>1380567.0590985329</v>
          </cell>
          <cell r="R98">
            <v>41012.422243762987</v>
          </cell>
          <cell r="S98">
            <v>80303.430565930801</v>
          </cell>
          <cell r="T98">
            <v>245360.05413598035</v>
          </cell>
          <cell r="U98">
            <v>5431329.1242965879</v>
          </cell>
          <cell r="V98">
            <v>6415387.9063059613</v>
          </cell>
          <cell r="W98">
            <v>252985.76380596071</v>
          </cell>
          <cell r="X98">
            <v>7074655.7049378864</v>
          </cell>
          <cell r="Y98">
            <v>5057595.2514697118</v>
          </cell>
          <cell r="Z98">
            <v>4896714.8662573779</v>
          </cell>
        </row>
        <row r="99">
          <cell r="B99">
            <v>581871.84469176584</v>
          </cell>
          <cell r="C99">
            <v>1389429.8815309987</v>
          </cell>
          <cell r="G99">
            <v>839808.66412583238</v>
          </cell>
          <cell r="H99">
            <v>287697.70385974681</v>
          </cell>
          <cell r="I99">
            <v>3111342.1526369485</v>
          </cell>
          <cell r="K99">
            <v>363891.08685548854</v>
          </cell>
          <cell r="L99">
            <v>646988.88580051693</v>
          </cell>
          <cell r="M99">
            <v>278289.06131759525</v>
          </cell>
          <cell r="O99">
            <v>229154.41557951164</v>
          </cell>
          <cell r="P99">
            <v>219672.33062273072</v>
          </cell>
          <cell r="Q99">
            <v>1736319.9051531523</v>
          </cell>
          <cell r="R99">
            <v>104885.28535224003</v>
          </cell>
          <cell r="S99">
            <v>105049.33149085252</v>
          </cell>
          <cell r="T99">
            <v>550739.88712526183</v>
          </cell>
          <cell r="U99">
            <v>5686983.6014872361</v>
          </cell>
          <cell r="V99">
            <v>6729916.6537544075</v>
          </cell>
          <cell r="W99">
            <v>562879.31348362367</v>
          </cell>
          <cell r="X99">
            <v>6470274.3584156726</v>
          </cell>
          <cell r="Y99">
            <v>4809931.4616813622</v>
          </cell>
          <cell r="Z99">
            <v>4709643.0826131385</v>
          </cell>
        </row>
        <row r="100">
          <cell r="B100">
            <v>466139.91962163011</v>
          </cell>
          <cell r="C100">
            <v>1131820.7478337155</v>
          </cell>
          <cell r="G100">
            <v>543736.84540163982</v>
          </cell>
          <cell r="H100">
            <v>128711.82185303635</v>
          </cell>
          <cell r="I100">
            <v>2205214.7575011472</v>
          </cell>
          <cell r="K100">
            <v>335924.83828601392</v>
          </cell>
          <cell r="L100">
            <v>641354.09686039831</v>
          </cell>
          <cell r="M100">
            <v>225067.71809406285</v>
          </cell>
          <cell r="O100">
            <v>101143.88401094775</v>
          </cell>
          <cell r="P100">
            <v>149702.49593440385</v>
          </cell>
          <cell r="Q100">
            <v>1335901.5684575534</v>
          </cell>
          <cell r="R100">
            <v>43723.937674623296</v>
          </cell>
          <cell r="S100">
            <v>81428.424369316315</v>
          </cell>
          <cell r="T100">
            <v>287866.40984920476</v>
          </cell>
          <cell r="U100">
            <v>4871140.7608720958</v>
          </cell>
          <cell r="V100">
            <v>5847130.1987414807</v>
          </cell>
          <cell r="W100">
            <v>360955.80501791986</v>
          </cell>
          <cell r="X100">
            <v>6692791.8232992422</v>
          </cell>
          <cell r="Y100">
            <v>4892031.5842699753</v>
          </cell>
          <cell r="Z100">
            <v>4765537.0758653097</v>
          </cell>
        </row>
      </sheetData>
      <sheetData sheetId="15">
        <row r="80">
          <cell r="C80">
            <v>274.59472522938319</v>
          </cell>
          <cell r="D80">
            <v>404.24192079240362</v>
          </cell>
          <cell r="H80">
            <v>510.54787710842294</v>
          </cell>
          <cell r="I80">
            <v>463.69719807439157</v>
          </cell>
          <cell r="J80">
            <v>557.12835724766512</v>
          </cell>
          <cell r="L80">
            <v>327.52106661562027</v>
          </cell>
          <cell r="M80">
            <v>391.72714095992853</v>
          </cell>
          <cell r="N80">
            <v>153.25909909556117</v>
          </cell>
          <cell r="P80">
            <v>734.06245400350303</v>
          </cell>
          <cell r="Q80">
            <v>389.94345388360745</v>
          </cell>
          <cell r="R80">
            <v>405.17469447643998</v>
          </cell>
          <cell r="S80">
            <v>2237.779201063383</v>
          </cell>
          <cell r="T80">
            <v>139.90327197722317</v>
          </cell>
          <cell r="U80">
            <v>388.33048586465787</v>
          </cell>
          <cell r="V80">
            <v>435.65393896760042</v>
          </cell>
          <cell r="W80">
            <v>496.76693336892549</v>
          </cell>
          <cell r="X80">
            <v>1672.6827386588041</v>
          </cell>
          <cell r="Y80">
            <v>541.21536975792276</v>
          </cell>
          <cell r="Z80">
            <v>544.7472138055241</v>
          </cell>
          <cell r="AA80">
            <v>671.19313774651141</v>
          </cell>
        </row>
        <row r="81">
          <cell r="C81">
            <v>332.01426825182057</v>
          </cell>
          <cell r="D81">
            <v>448.11683539547698</v>
          </cell>
          <cell r="H81">
            <v>551.6374293416668</v>
          </cell>
          <cell r="I81">
            <v>479.08148461854159</v>
          </cell>
          <cell r="J81">
            <v>621.95230461321501</v>
          </cell>
          <cell r="L81">
            <v>345.35755100434221</v>
          </cell>
          <cell r="M81">
            <v>435.34772487705504</v>
          </cell>
          <cell r="N81">
            <v>199.92478752045611</v>
          </cell>
          <cell r="P81">
            <v>629.24636082834581</v>
          </cell>
          <cell r="Q81">
            <v>381.68584286074844</v>
          </cell>
          <cell r="R81">
            <v>394.92013599867738</v>
          </cell>
          <cell r="S81">
            <v>2313.6237139272271</v>
          </cell>
          <cell r="T81">
            <v>135.39282476474222</v>
          </cell>
          <cell r="U81">
            <v>324.6496463923296</v>
          </cell>
          <cell r="V81">
            <v>451.66859752634576</v>
          </cell>
          <cell r="W81">
            <v>516.53047071299807</v>
          </cell>
          <cell r="X81">
            <v>1788.0611789363879</v>
          </cell>
          <cell r="Y81">
            <v>549.90033915304787</v>
          </cell>
          <cell r="Z81">
            <v>549.1329792344934</v>
          </cell>
          <cell r="AA81">
            <v>680.25156287901359</v>
          </cell>
        </row>
        <row r="82">
          <cell r="C82">
            <v>424.07533728621701</v>
          </cell>
          <cell r="D82">
            <v>593.4800589109733</v>
          </cell>
          <cell r="H82">
            <v>718.92565956417286</v>
          </cell>
          <cell r="I82">
            <v>791.85062703508504</v>
          </cell>
          <cell r="J82">
            <v>852.47150595054688</v>
          </cell>
          <cell r="L82">
            <v>346.7984246260794</v>
          </cell>
          <cell r="M82">
            <v>445.46672681307712</v>
          </cell>
          <cell r="N82">
            <v>218.29806761822456</v>
          </cell>
          <cell r="P82">
            <v>1092.0802693194789</v>
          </cell>
          <cell r="Q82">
            <v>465.76977892385054</v>
          </cell>
          <cell r="R82">
            <v>478.18980112573939</v>
          </cell>
          <cell r="S82">
            <v>2412.1286232152111</v>
          </cell>
          <cell r="T82">
            <v>155.02168953088258</v>
          </cell>
          <cell r="U82">
            <v>495.87709491877865</v>
          </cell>
          <cell r="V82">
            <v>468.30492383618434</v>
          </cell>
          <cell r="W82">
            <v>534.6203477823525</v>
          </cell>
          <cell r="X82">
            <v>2063.6484049246897</v>
          </cell>
          <cell r="Y82">
            <v>563.65770887170356</v>
          </cell>
          <cell r="Z82">
            <v>568.71923518049698</v>
          </cell>
          <cell r="AA82">
            <v>690.4263347031615</v>
          </cell>
        </row>
        <row r="83">
          <cell r="C83">
            <v>302.08504697474439</v>
          </cell>
          <cell r="D83">
            <v>400.29803519738584</v>
          </cell>
          <cell r="H83">
            <v>589.41580913166104</v>
          </cell>
          <cell r="I83">
            <v>541.10380836000616</v>
          </cell>
          <cell r="J83">
            <v>610.98532373756075</v>
          </cell>
          <cell r="L83">
            <v>305.92319567605432</v>
          </cell>
          <cell r="M83">
            <v>465.80240770816863</v>
          </cell>
          <cell r="N83">
            <v>176.5461556212291</v>
          </cell>
          <cell r="P83">
            <v>1189.4733568672034</v>
          </cell>
          <cell r="Q83">
            <v>362.90179014329181</v>
          </cell>
          <cell r="R83">
            <v>368.6783218324656</v>
          </cell>
          <cell r="S83">
            <v>2200.7528898402761</v>
          </cell>
          <cell r="T83">
            <v>171.26562552107089</v>
          </cell>
          <cell r="U83">
            <v>525.43504943148002</v>
          </cell>
          <cell r="V83">
            <v>510.84631285485153</v>
          </cell>
          <cell r="W83">
            <v>570.54535629778593</v>
          </cell>
          <cell r="X83">
            <v>2098.603951441346</v>
          </cell>
          <cell r="Y83">
            <v>584.343585940293</v>
          </cell>
          <cell r="Z83">
            <v>591.57228404557634</v>
          </cell>
          <cell r="AA83">
            <v>694.98123184892495</v>
          </cell>
        </row>
        <row r="84">
          <cell r="C84">
            <v>352.97395718359979</v>
          </cell>
          <cell r="D84">
            <v>474.91721067279963</v>
          </cell>
          <cell r="H84">
            <v>639.66881174056448</v>
          </cell>
          <cell r="I84">
            <v>473.24640468336446</v>
          </cell>
          <cell r="J84">
            <v>654.90021211565625</v>
          </cell>
          <cell r="L84">
            <v>286.70141220640966</v>
          </cell>
          <cell r="M84">
            <v>456.66728450460647</v>
          </cell>
          <cell r="N84">
            <v>167.38173738409606</v>
          </cell>
          <cell r="P84">
            <v>1005.4203149606298</v>
          </cell>
          <cell r="Q84">
            <v>406.49456791257234</v>
          </cell>
          <cell r="R84">
            <v>403.71257425554387</v>
          </cell>
          <cell r="S84">
            <v>1838.0483273748723</v>
          </cell>
          <cell r="T84">
            <v>177.75784629360467</v>
          </cell>
          <cell r="U84">
            <v>409.89493691413202</v>
          </cell>
          <cell r="V84">
            <v>525.59532399774253</v>
          </cell>
          <cell r="W84">
            <v>581.91336366032431</v>
          </cell>
          <cell r="X84">
            <v>1581.6713928235617</v>
          </cell>
          <cell r="Y84">
            <v>622.78729206616981</v>
          </cell>
          <cell r="Z84">
            <v>620.85813781225329</v>
          </cell>
          <cell r="AA84">
            <v>726.84602982799504</v>
          </cell>
        </row>
        <row r="85">
          <cell r="C85">
            <v>284.17707496930751</v>
          </cell>
          <cell r="D85">
            <v>361.02119894272698</v>
          </cell>
          <cell r="H85">
            <v>425.21980443707315</v>
          </cell>
          <cell r="I85">
            <v>291.72030145549689</v>
          </cell>
          <cell r="J85">
            <v>415.69083045490117</v>
          </cell>
          <cell r="L85">
            <v>246.85172697023935</v>
          </cell>
          <cell r="M85">
            <v>434.79717465673764</v>
          </cell>
          <cell r="N85">
            <v>144.55455409172578</v>
          </cell>
          <cell r="P85">
            <v>428.90243275539422</v>
          </cell>
          <cell r="Q85">
            <v>335.57496357903256</v>
          </cell>
          <cell r="R85">
            <v>360.86674300263758</v>
          </cell>
          <cell r="S85">
            <v>984.65097255456476</v>
          </cell>
          <cell r="T85">
            <v>143.08332072211545</v>
          </cell>
          <cell r="U85">
            <v>331.51715195326727</v>
          </cell>
          <cell r="V85">
            <v>505.48722442639593</v>
          </cell>
          <cell r="W85">
            <v>561.77158223506979</v>
          </cell>
          <cell r="X85">
            <v>1040.3158646895602</v>
          </cell>
          <cell r="Y85">
            <v>643.29638614147359</v>
          </cell>
          <cell r="Z85">
            <v>668.24957652289129</v>
          </cell>
          <cell r="AA85">
            <v>709.97476470411902</v>
          </cell>
        </row>
        <row r="86">
          <cell r="C86">
            <v>268.85520981629804</v>
          </cell>
          <cell r="D86">
            <v>374.52468574290583</v>
          </cell>
          <cell r="H86">
            <v>480.89764350381375</v>
          </cell>
          <cell r="I86">
            <v>594.31133552534641</v>
          </cell>
          <cell r="J86">
            <v>486.5424686498456</v>
          </cell>
          <cell r="L86">
            <v>276.8041684732903</v>
          </cell>
          <cell r="M86">
            <v>445.97476063421692</v>
          </cell>
          <cell r="N86">
            <v>153.58208928237744</v>
          </cell>
          <cell r="P86">
            <v>642.42358481909537</v>
          </cell>
          <cell r="Q86">
            <v>344.87700088534308</v>
          </cell>
          <cell r="R86">
            <v>368.53115089305538</v>
          </cell>
          <cell r="S86">
            <v>1130.3695881065521</v>
          </cell>
          <cell r="T86">
            <v>145.68940978193308</v>
          </cell>
          <cell r="U86">
            <v>348.38534803620689</v>
          </cell>
          <cell r="V86">
            <v>472.49342172927004</v>
          </cell>
          <cell r="W86">
            <v>531.23679697208524</v>
          </cell>
          <cell r="X86">
            <v>1612.0912381013022</v>
          </cell>
          <cell r="Y86">
            <v>647.45192572314102</v>
          </cell>
          <cell r="Z86">
            <v>673.32937400594403</v>
          </cell>
          <cell r="AA86">
            <v>712.30402343455967</v>
          </cell>
        </row>
        <row r="87">
          <cell r="C87">
            <v>270.38789457694753</v>
          </cell>
          <cell r="D87">
            <v>422.35438403590882</v>
          </cell>
          <cell r="H87">
            <v>475.51288467099283</v>
          </cell>
          <cell r="I87">
            <v>406.57069220428144</v>
          </cell>
          <cell r="J87">
            <v>533.3699012440519</v>
          </cell>
          <cell r="L87">
            <v>319.40462568638742</v>
          </cell>
          <cell r="M87">
            <v>459.88487217885597</v>
          </cell>
          <cell r="N87">
            <v>172.27916998069838</v>
          </cell>
          <cell r="P87">
            <v>886.72461492974412</v>
          </cell>
          <cell r="Q87">
            <v>386.59593985819924</v>
          </cell>
          <cell r="R87">
            <v>390.71189691938389</v>
          </cell>
          <cell r="S87">
            <v>2380.4889203139364</v>
          </cell>
          <cell r="T87">
            <v>152.32598413870846</v>
          </cell>
          <cell r="U87">
            <v>303.69251204600391</v>
          </cell>
          <cell r="V87">
            <v>474.85121804195273</v>
          </cell>
          <cell r="W87">
            <v>535.51955676549767</v>
          </cell>
          <cell r="X87">
            <v>1946.6723030797546</v>
          </cell>
          <cell r="Y87">
            <v>631.73857335278512</v>
          </cell>
          <cell r="Z87">
            <v>657.16873900137807</v>
          </cell>
          <cell r="AA87">
            <v>715.18141426882767</v>
          </cell>
        </row>
        <row r="88">
          <cell r="C88">
            <v>227.11719332233113</v>
          </cell>
          <cell r="D88">
            <v>318.38802830853348</v>
          </cell>
          <cell r="H88">
            <v>326.24338701686753</v>
          </cell>
          <cell r="I88">
            <v>287.92061706449539</v>
          </cell>
          <cell r="J88">
            <v>384.20196606809378</v>
          </cell>
          <cell r="L88">
            <v>268.06488404658546</v>
          </cell>
          <cell r="M88">
            <v>442.79890428660707</v>
          </cell>
          <cell r="N88">
            <v>169.84317151836314</v>
          </cell>
          <cell r="P88">
            <v>753.85747804038772</v>
          </cell>
          <cell r="Q88">
            <v>345.70624981045097</v>
          </cell>
          <cell r="R88">
            <v>351.4514281058282</v>
          </cell>
          <cell r="S88">
            <v>1506.8262087818212</v>
          </cell>
          <cell r="T88">
            <v>150.99743427260475</v>
          </cell>
          <cell r="U88">
            <v>249.15347752484735</v>
          </cell>
          <cell r="V88">
            <v>462.97387320094322</v>
          </cell>
          <cell r="W88">
            <v>517.49636900352425</v>
          </cell>
          <cell r="X88">
            <v>2034.9535867020147</v>
          </cell>
          <cell r="Y88">
            <v>622.01155868500814</v>
          </cell>
          <cell r="Z88">
            <v>646.08729528472929</v>
          </cell>
          <cell r="AA88">
            <v>717.27525247414792</v>
          </cell>
        </row>
        <row r="89">
          <cell r="C89">
            <v>227.51042151763289</v>
          </cell>
          <cell r="D89">
            <v>337.42987516362604</v>
          </cell>
          <cell r="H89">
            <v>392.18682560519483</v>
          </cell>
          <cell r="I89">
            <v>412.76833342852251</v>
          </cell>
          <cell r="J89">
            <v>425.8555581354716</v>
          </cell>
          <cell r="L89">
            <v>227.33458271111203</v>
          </cell>
          <cell r="M89">
            <v>434.14341101648569</v>
          </cell>
          <cell r="N89">
            <v>152.65640961952042</v>
          </cell>
          <cell r="P89">
            <v>594.19645541949706</v>
          </cell>
          <cell r="Q89">
            <v>342.44914634096375</v>
          </cell>
          <cell r="R89">
            <v>300.61201217241802</v>
          </cell>
          <cell r="S89">
            <v>1349.2960328426425</v>
          </cell>
          <cell r="T89">
            <v>148.3031113779283</v>
          </cell>
          <cell r="U89">
            <v>327.33552031762076</v>
          </cell>
          <cell r="V89">
            <v>422.51021026714079</v>
          </cell>
          <cell r="W89">
            <v>486.35470229433668</v>
          </cell>
          <cell r="X89">
            <v>2067.6656150992749</v>
          </cell>
          <cell r="Y89">
            <v>603.60069842327925</v>
          </cell>
          <cell r="Z89">
            <v>623.73107015914445</v>
          </cell>
          <cell r="AA89">
            <v>717.25653008039399</v>
          </cell>
        </row>
        <row r="90">
          <cell r="C90">
            <v>265.62718968161511</v>
          </cell>
          <cell r="D90">
            <v>401.03504985766006</v>
          </cell>
          <cell r="H90">
            <v>505.34138497606943</v>
          </cell>
          <cell r="I90">
            <v>423.70095693211476</v>
          </cell>
          <cell r="J90">
            <v>512.47248680300868</v>
          </cell>
          <cell r="L90">
            <v>287.75792491475187</v>
          </cell>
          <cell r="M90">
            <v>440.6441798135416</v>
          </cell>
          <cell r="N90">
            <v>142.98502303901751</v>
          </cell>
          <cell r="P90">
            <v>621.994939278782</v>
          </cell>
          <cell r="Q90">
            <v>361.3851823585635</v>
          </cell>
          <cell r="R90">
            <v>363.18298432241477</v>
          </cell>
          <cell r="S90">
            <v>1623.5495496364922</v>
          </cell>
          <cell r="T90">
            <v>148.54752357502974</v>
          </cell>
          <cell r="U90">
            <v>425.20681273548126</v>
          </cell>
          <cell r="V90">
            <v>423.9092177817422</v>
          </cell>
          <cell r="W90">
            <v>488.19795362817047</v>
          </cell>
          <cell r="X90">
            <v>995.24157617770413</v>
          </cell>
          <cell r="Y90">
            <v>575.90241037654619</v>
          </cell>
          <cell r="Z90">
            <v>595.85995956850559</v>
          </cell>
          <cell r="AA90">
            <v>689.81034411388953</v>
          </cell>
        </row>
        <row r="91">
          <cell r="C91">
            <v>188.48145325239057</v>
          </cell>
          <cell r="D91">
            <v>273.53615353215906</v>
          </cell>
          <cell r="H91">
            <v>376.9978795448676</v>
          </cell>
          <cell r="I91">
            <v>367.05966635705909</v>
          </cell>
          <cell r="J91">
            <v>345.78382785806906</v>
          </cell>
          <cell r="L91">
            <v>232.20984253354106</v>
          </cell>
          <cell r="M91">
            <v>411.43402295371232</v>
          </cell>
          <cell r="N91">
            <v>167.88783853224976</v>
          </cell>
          <cell r="P91">
            <v>293.84223760795675</v>
          </cell>
          <cell r="Q91">
            <v>300.2749640780512</v>
          </cell>
          <cell r="R91">
            <v>277.67236328083686</v>
          </cell>
          <cell r="S91">
            <v>786.18976303125862</v>
          </cell>
          <cell r="T91">
            <v>150.40805731928288</v>
          </cell>
          <cell r="U91">
            <v>352.82910571780423</v>
          </cell>
          <cell r="V91">
            <v>434.80735544506371</v>
          </cell>
          <cell r="W91">
            <v>470.6515503553095</v>
          </cell>
          <cell r="X91">
            <v>1161.0349617654927</v>
          </cell>
          <cell r="Y91">
            <v>567.78523623169656</v>
          </cell>
          <cell r="Z91">
            <v>590.74830967188518</v>
          </cell>
          <cell r="AA91">
            <v>681.41465833168638</v>
          </cell>
        </row>
        <row r="92">
          <cell r="C92">
            <v>381.22821692670362</v>
          </cell>
          <cell r="D92">
            <v>577.56027779552471</v>
          </cell>
          <cell r="H92">
            <v>609.98304548406759</v>
          </cell>
          <cell r="I92">
            <v>568.33484292744697</v>
          </cell>
          <cell r="J92">
            <v>721.81391806391616</v>
          </cell>
          <cell r="L92">
            <v>283.68530506900885</v>
          </cell>
          <cell r="M92">
            <v>429.37793676582532</v>
          </cell>
          <cell r="N92">
            <v>209.91209715977809</v>
          </cell>
          <cell r="P92">
            <v>656.93979049657605</v>
          </cell>
          <cell r="Q92">
            <v>416.16176305489847</v>
          </cell>
          <cell r="R92">
            <v>398.17173146551488</v>
          </cell>
          <cell r="S92">
            <v>2082.0565205800813</v>
          </cell>
          <cell r="T92">
            <v>153.91054562100896</v>
          </cell>
          <cell r="U92">
            <v>358.20348648218624</v>
          </cell>
          <cell r="V92">
            <v>419.29364715786767</v>
          </cell>
          <cell r="W92">
            <v>485.08806270843201</v>
          </cell>
          <cell r="X92">
            <v>1778.7434714953765</v>
          </cell>
          <cell r="Y92">
            <v>547.79871072075173</v>
          </cell>
          <cell r="Z92">
            <v>570.55441364629928</v>
          </cell>
          <cell r="AA92">
            <v>675.60565626008258</v>
          </cell>
        </row>
        <row r="93">
          <cell r="C93">
            <v>298.02062737162561</v>
          </cell>
          <cell r="D93">
            <v>441.48759212005046</v>
          </cell>
          <cell r="H93">
            <v>636.86176741811028</v>
          </cell>
          <cell r="I93">
            <v>572.53985049894607</v>
          </cell>
          <cell r="J93">
            <v>644.17088284662827</v>
          </cell>
          <cell r="L93">
            <v>297.40585685044357</v>
          </cell>
          <cell r="M93">
            <v>383.37004404151435</v>
          </cell>
          <cell r="N93">
            <v>190.91589573307485</v>
          </cell>
          <cell r="P93">
            <v>1010.9294463790247</v>
          </cell>
          <cell r="Q93">
            <v>384.24608048982458</v>
          </cell>
          <cell r="R93">
            <v>393.97778229521043</v>
          </cell>
          <cell r="S93">
            <v>1574.2097708986771</v>
          </cell>
          <cell r="T93">
            <v>160.93589429421863</v>
          </cell>
          <cell r="U93">
            <v>492.22647554732663</v>
          </cell>
          <cell r="V93">
            <v>472.93484055840599</v>
          </cell>
          <cell r="W93">
            <v>536.47979055606243</v>
          </cell>
          <cell r="X93">
            <v>1845.0022586311975</v>
          </cell>
          <cell r="Y93">
            <v>551.08538517115232</v>
          </cell>
          <cell r="Z93">
            <v>567.49022196805129</v>
          </cell>
          <cell r="AA93">
            <v>677.25656761025016</v>
          </cell>
        </row>
        <row r="94">
          <cell r="C94">
            <v>211.90161189486227</v>
          </cell>
          <cell r="D94">
            <v>313.25970222125608</v>
          </cell>
          <cell r="H94">
            <v>418.42028568275373</v>
          </cell>
          <cell r="I94">
            <v>436.71402600426927</v>
          </cell>
          <cell r="J94">
            <v>427.3025576912512</v>
          </cell>
          <cell r="L94">
            <v>237.86183414454695</v>
          </cell>
          <cell r="M94">
            <v>395.96438152758265</v>
          </cell>
          <cell r="N94">
            <v>146.7967231080321</v>
          </cell>
          <cell r="P94">
            <v>771.18891316915244</v>
          </cell>
          <cell r="Q94">
            <v>333.23673920096314</v>
          </cell>
          <cell r="R94">
            <v>340.14664090162159</v>
          </cell>
          <cell r="S94">
            <v>1522.3166662251303</v>
          </cell>
          <cell r="T94">
            <v>165.15097032047959</v>
          </cell>
          <cell r="U94">
            <v>387.6690040310603</v>
          </cell>
          <cell r="V94">
            <v>524.17098756723374</v>
          </cell>
          <cell r="W94">
            <v>584.90625362907917</v>
          </cell>
          <cell r="X94">
            <v>1904.525996396671</v>
          </cell>
          <cell r="Y94">
            <v>580.5639085626899</v>
          </cell>
          <cell r="Z94">
            <v>598.38663045401381</v>
          </cell>
          <cell r="AA94">
            <v>694.97391634452947</v>
          </cell>
        </row>
        <row r="95">
          <cell r="C95">
            <v>221.43514835922795</v>
          </cell>
          <cell r="D95">
            <v>331.24294955058718</v>
          </cell>
          <cell r="H95">
            <v>442.81459533995695</v>
          </cell>
          <cell r="I95">
            <v>475.8874584519765</v>
          </cell>
          <cell r="J95">
            <v>457.77024442730158</v>
          </cell>
          <cell r="L95">
            <v>266.08058886323164</v>
          </cell>
          <cell r="M95">
            <v>371.53374914559123</v>
          </cell>
          <cell r="N95">
            <v>163.11306233415849</v>
          </cell>
          <cell r="P95">
            <v>660.49130288840786</v>
          </cell>
          <cell r="Q95">
            <v>348.35020736671856</v>
          </cell>
          <cell r="R95">
            <v>376.05514434396207</v>
          </cell>
          <cell r="S95">
            <v>1382.522472405037</v>
          </cell>
          <cell r="T95">
            <v>159.61047086684297</v>
          </cell>
          <cell r="U95">
            <v>357.05842469976801</v>
          </cell>
          <cell r="V95">
            <v>467.531861657798</v>
          </cell>
          <cell r="W95">
            <v>524.85777714460062</v>
          </cell>
          <cell r="X95">
            <v>2059.6226747114488</v>
          </cell>
          <cell r="Y95">
            <v>614.46262656833392</v>
          </cell>
          <cell r="Z95">
            <v>634.21258094022483</v>
          </cell>
          <cell r="AA95">
            <v>726.39837094676898</v>
          </cell>
        </row>
        <row r="96">
          <cell r="C96">
            <v>247.5203511140206</v>
          </cell>
          <cell r="D96">
            <v>360.21443246727574</v>
          </cell>
          <cell r="H96">
            <v>417.7996875221362</v>
          </cell>
          <cell r="I96">
            <v>418.06165843309083</v>
          </cell>
          <cell r="J96">
            <v>464.58861006074642</v>
          </cell>
          <cell r="L96">
            <v>280.59554793176591</v>
          </cell>
          <cell r="M96">
            <v>355.41049746117</v>
          </cell>
          <cell r="N96">
            <v>178.69943104738397</v>
          </cell>
          <cell r="P96">
            <v>510.99481053038602</v>
          </cell>
          <cell r="Q96">
            <v>349.88839877941592</v>
          </cell>
          <cell r="R96">
            <v>355.27549011915158</v>
          </cell>
          <cell r="S96">
            <v>1595.5038218053926</v>
          </cell>
          <cell r="T96">
            <v>147.35896901960422</v>
          </cell>
          <cell r="U96">
            <v>328.13328637322496</v>
          </cell>
          <cell r="V96">
            <v>467.48830427258952</v>
          </cell>
          <cell r="W96">
            <v>522.0024757080771</v>
          </cell>
          <cell r="X96">
            <v>1926.7130947936464</v>
          </cell>
          <cell r="Y96">
            <v>598.01152691473669</v>
          </cell>
          <cell r="Z96">
            <v>624.52463644690977</v>
          </cell>
          <cell r="AA96">
            <v>714.58273355927281</v>
          </cell>
        </row>
        <row r="97">
          <cell r="C97">
            <v>248.62375299091158</v>
          </cell>
          <cell r="D97">
            <v>354.34054966066248</v>
          </cell>
          <cell r="H97">
            <v>309.07562831338072</v>
          </cell>
          <cell r="I97">
            <v>340.87118371094073</v>
          </cell>
          <cell r="J97">
            <v>432.32765668840426</v>
          </cell>
          <cell r="L97">
            <v>215.1253750732466</v>
          </cell>
          <cell r="M97">
            <v>374.84143731516679</v>
          </cell>
          <cell r="N97">
            <v>152.1691304165694</v>
          </cell>
          <cell r="P97">
            <v>391.29219061424175</v>
          </cell>
          <cell r="Q97">
            <v>360.94454983008751</v>
          </cell>
          <cell r="R97">
            <v>309.09990294003558</v>
          </cell>
          <cell r="S97">
            <v>929.08479178539005</v>
          </cell>
          <cell r="T97">
            <v>144.06562622909752</v>
          </cell>
          <cell r="U97">
            <v>300.67285519148618</v>
          </cell>
          <cell r="V97">
            <v>459.50682257086191</v>
          </cell>
          <cell r="W97">
            <v>517.44851256809716</v>
          </cell>
          <cell r="X97">
            <v>1694.2324854794172</v>
          </cell>
          <cell r="Y97">
            <v>594.91218389970004</v>
          </cell>
          <cell r="Z97">
            <v>614.87857453659797</v>
          </cell>
          <cell r="AA97">
            <v>701.97873564980023</v>
          </cell>
        </row>
        <row r="98">
          <cell r="C98">
            <v>321.89246472794821</v>
          </cell>
          <cell r="D98">
            <v>495.3892511394813</v>
          </cell>
          <cell r="H98">
            <v>459.31525201979531</v>
          </cell>
          <cell r="I98">
            <v>1041.9799666336621</v>
          </cell>
          <cell r="J98">
            <v>686.7350862390673</v>
          </cell>
          <cell r="L98">
            <v>235.59624218271705</v>
          </cell>
          <cell r="M98">
            <v>339.03556579144941</v>
          </cell>
          <cell r="N98">
            <v>165.25227285380447</v>
          </cell>
          <cell r="P98">
            <v>719.38434991450526</v>
          </cell>
          <cell r="Q98">
            <v>377.28730223561422</v>
          </cell>
          <cell r="R98">
            <v>368.37522935213985</v>
          </cell>
          <cell r="S98">
            <v>1402.6309137409905</v>
          </cell>
          <cell r="T98">
            <v>149.34029559016886</v>
          </cell>
          <cell r="U98">
            <v>411.66724998517179</v>
          </cell>
          <cell r="V98">
            <v>432.563404774221</v>
          </cell>
          <cell r="W98">
            <v>490.0925381034607</v>
          </cell>
          <cell r="X98">
            <v>2032.9807622127773</v>
          </cell>
          <cell r="Y98">
            <v>570.74758473938095</v>
          </cell>
          <cell r="Z98">
            <v>591.75277811450724</v>
          </cell>
          <cell r="AA98">
            <v>677.33721154829936</v>
          </cell>
        </row>
        <row r="99">
          <cell r="C99">
            <v>229.81135643198024</v>
          </cell>
          <cell r="D99">
            <v>306.44562084870597</v>
          </cell>
          <cell r="H99">
            <v>286.44843657609169</v>
          </cell>
          <cell r="I99">
            <v>325.55813986764997</v>
          </cell>
          <cell r="J99">
            <v>381.01959004682004</v>
          </cell>
          <cell r="L99">
            <v>254.41641235606158</v>
          </cell>
          <cell r="M99">
            <v>332.17704928446767</v>
          </cell>
          <cell r="N99">
            <v>146.99176499061701</v>
          </cell>
          <cell r="P99">
            <v>369.51475299493092</v>
          </cell>
          <cell r="Q99">
            <v>291.82387646690137</v>
          </cell>
          <cell r="R99">
            <v>293.24294128291132</v>
          </cell>
          <cell r="S99">
            <v>639.5484857026787</v>
          </cell>
          <cell r="T99">
            <v>151.87108120646002</v>
          </cell>
          <cell r="U99">
            <v>296.93303881084563</v>
          </cell>
          <cell r="V99">
            <v>454.75095108770984</v>
          </cell>
          <cell r="W99">
            <v>510.60354476678503</v>
          </cell>
          <cell r="X99">
            <v>1785.4647097639556</v>
          </cell>
          <cell r="Y99">
            <v>558.88238510144868</v>
          </cell>
          <cell r="Z99">
            <v>575.10504777124424</v>
          </cell>
          <cell r="AA99">
            <v>654.8045088192398</v>
          </cell>
        </row>
        <row r="100">
          <cell r="C100">
            <v>283.84235324117924</v>
          </cell>
          <cell r="D100">
            <v>446.4977428509668</v>
          </cell>
          <cell r="H100">
            <v>425.63081633152638</v>
          </cell>
          <cell r="I100">
            <v>799.09021398725361</v>
          </cell>
          <cell r="J100">
            <v>605.13271763370165</v>
          </cell>
          <cell r="L100">
            <v>258.12098134525877</v>
          </cell>
          <cell r="M100">
            <v>352.46714720921426</v>
          </cell>
          <cell r="N100">
            <v>173.61246205899812</v>
          </cell>
          <cell r="P100">
            <v>621.49076478353129</v>
          </cell>
          <cell r="Q100">
            <v>352.19443889987139</v>
          </cell>
          <cell r="R100">
            <v>330.48270511014505</v>
          </cell>
          <cell r="S100">
            <v>1119.857480150439</v>
          </cell>
          <cell r="T100">
            <v>148.53852201842827</v>
          </cell>
          <cell r="U100">
            <v>355.28393070800604</v>
          </cell>
          <cell r="V100">
            <v>424.52585089473257</v>
          </cell>
          <cell r="W100">
            <v>488.38297560636585</v>
          </cell>
          <cell r="X100">
            <v>2106.3989804176722</v>
          </cell>
          <cell r="Y100">
            <v>560.44807006865244</v>
          </cell>
          <cell r="Z100">
            <v>576.31539409054392</v>
          </cell>
          <cell r="AA100">
            <v>659.99692197982711</v>
          </cell>
        </row>
      </sheetData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_Input"/>
      <sheetName val="Annual"/>
      <sheetName val="CRSS Check"/>
    </sheetNames>
    <sheetDataSet>
      <sheetData sheetId="0"/>
      <sheetData sheetId="1">
        <row r="2">
          <cell r="B2">
            <v>1318425.1239400003</v>
          </cell>
          <cell r="C2">
            <v>2257804.9586790004</v>
          </cell>
          <cell r="E2">
            <v>1337355.3719400002</v>
          </cell>
          <cell r="F2">
            <v>314493.22314099997</v>
          </cell>
          <cell r="G2">
            <v>3605176.8594900002</v>
          </cell>
          <cell r="I2">
            <v>783594.04952</v>
          </cell>
          <cell r="J2">
            <v>1200238.0167699999</v>
          </cell>
          <cell r="L2">
            <v>916688.92559</v>
          </cell>
          <cell r="M2">
            <v>124464.79333</v>
          </cell>
          <cell r="N2">
            <v>388988.42969000008</v>
          </cell>
          <cell r="O2">
            <v>2929190.0826499993</v>
          </cell>
          <cell r="P2">
            <v>28587.173560000003</v>
          </cell>
          <cell r="Q2">
            <v>478022.47946999996</v>
          </cell>
          <cell r="R2">
            <v>836578.51244000008</v>
          </cell>
          <cell r="S2">
            <v>8655669.4214399997</v>
          </cell>
          <cell r="T2">
            <v>9065528.9737999998</v>
          </cell>
          <cell r="U2">
            <v>110899.77464</v>
          </cell>
          <cell r="V2">
            <v>10675984.840129999</v>
          </cell>
          <cell r="X2">
            <v>7616896.2292449996</v>
          </cell>
          <cell r="Y2">
            <v>6509669.2012</v>
          </cell>
        </row>
        <row r="3">
          <cell r="B3">
            <v>1017750.7437800001</v>
          </cell>
          <cell r="C3">
            <v>1902961.9834709999</v>
          </cell>
          <cell r="E3">
            <v>1153251.57015</v>
          </cell>
          <cell r="F3">
            <v>229039.33884500002</v>
          </cell>
          <cell r="G3">
            <v>2958366.9421299999</v>
          </cell>
          <cell r="I3">
            <v>482693.55386000004</v>
          </cell>
          <cell r="J3">
            <v>759877.68608000001</v>
          </cell>
          <cell r="L3">
            <v>719825.45462999982</v>
          </cell>
          <cell r="M3">
            <v>140180.62803999998</v>
          </cell>
          <cell r="N3">
            <v>372432.39674000005</v>
          </cell>
          <cell r="O3">
            <v>2364944.13215</v>
          </cell>
          <cell r="P3">
            <v>24703.933949999991</v>
          </cell>
          <cell r="Q3">
            <v>688062.14878999989</v>
          </cell>
          <cell r="R3">
            <v>1123685.95037</v>
          </cell>
          <cell r="S3">
            <v>8090737.1901000012</v>
          </cell>
          <cell r="T3">
            <v>8504563.9884000011</v>
          </cell>
          <cell r="U3">
            <v>103536.14226499999</v>
          </cell>
          <cell r="V3">
            <v>10205835.72631</v>
          </cell>
          <cell r="X3">
            <v>7087490.3194419993</v>
          </cell>
          <cell r="Y3">
            <v>6097186.7800000003</v>
          </cell>
        </row>
        <row r="4">
          <cell r="B4">
            <v>682726.61152999988</v>
          </cell>
          <cell r="C4">
            <v>1198068.0991720001</v>
          </cell>
          <cell r="E4">
            <v>711006.94221000001</v>
          </cell>
          <cell r="F4">
            <v>76478.876035000008</v>
          </cell>
          <cell r="G4">
            <v>1739563.63638</v>
          </cell>
          <cell r="I4">
            <v>444182.47963999998</v>
          </cell>
          <cell r="J4">
            <v>686532.89243999997</v>
          </cell>
          <cell r="L4">
            <v>363320.52906999999</v>
          </cell>
          <cell r="M4">
            <v>42928.800009999999</v>
          </cell>
          <cell r="N4">
            <v>209006.28098000004</v>
          </cell>
          <cell r="O4">
            <v>1465196.0329999998</v>
          </cell>
          <cell r="P4">
            <v>13518.644640000002</v>
          </cell>
          <cell r="Q4">
            <v>440558.67765000009</v>
          </cell>
          <cell r="R4">
            <v>524211.57024000003</v>
          </cell>
          <cell r="S4">
            <v>7911867.7687400002</v>
          </cell>
          <cell r="T4">
            <v>8214977.3684</v>
          </cell>
          <cell r="U4">
            <v>77089.545020000005</v>
          </cell>
          <cell r="V4">
            <v>10442237.66148</v>
          </cell>
          <cell r="X4">
            <v>7247326.1708239997</v>
          </cell>
          <cell r="Y4">
            <v>6140961.9629000006</v>
          </cell>
        </row>
        <row r="5">
          <cell r="B5">
            <v>1121861.15701</v>
          </cell>
          <cell r="C5">
            <v>2010234.0495880002</v>
          </cell>
          <cell r="E5">
            <v>862641.32235000003</v>
          </cell>
          <cell r="F5">
            <v>178391.404958</v>
          </cell>
          <cell r="G5">
            <v>2797328.9256500001</v>
          </cell>
          <cell r="I5">
            <v>628113.71924000001</v>
          </cell>
          <cell r="J5">
            <v>737280.00002000004</v>
          </cell>
          <cell r="L5">
            <v>1009414.2148800001</v>
          </cell>
          <cell r="M5">
            <v>33419.702539999998</v>
          </cell>
          <cell r="N5">
            <v>398370.24790999992</v>
          </cell>
          <cell r="O5">
            <v>2436495.8676700001</v>
          </cell>
          <cell r="P5">
            <v>6069.7785600000016</v>
          </cell>
          <cell r="Q5">
            <v>317861.15697999997</v>
          </cell>
          <cell r="R5">
            <v>646829.75205000001</v>
          </cell>
          <cell r="S5">
            <v>8365269.4217499997</v>
          </cell>
          <cell r="T5">
            <v>8688570.5003000014</v>
          </cell>
          <cell r="U5">
            <v>78490.866575000022</v>
          </cell>
          <cell r="V5">
            <v>9365253.7418300007</v>
          </cell>
          <cell r="X5">
            <v>6819441.9758599978</v>
          </cell>
          <cell r="Y5">
            <v>5774416.7069000006</v>
          </cell>
        </row>
        <row r="6">
          <cell r="B6">
            <v>901564.95868000004</v>
          </cell>
          <cell r="C6">
            <v>1653024.79339</v>
          </cell>
          <cell r="E6">
            <v>943297.19010999997</v>
          </cell>
          <cell r="F6">
            <v>230092.56198200001</v>
          </cell>
          <cell r="G6">
            <v>2645097.5205899994</v>
          </cell>
          <cell r="I6">
            <v>760143.47117999999</v>
          </cell>
          <cell r="J6">
            <v>788122.31434000004</v>
          </cell>
          <cell r="L6">
            <v>748877.3554</v>
          </cell>
          <cell r="M6">
            <v>57155.702560000005</v>
          </cell>
          <cell r="N6">
            <v>304899.17351000005</v>
          </cell>
          <cell r="O6">
            <v>2051765.95047</v>
          </cell>
          <cell r="P6">
            <v>15681.837939999996</v>
          </cell>
          <cell r="Q6">
            <v>275216.52898</v>
          </cell>
          <cell r="R6">
            <v>758620.16535000002</v>
          </cell>
          <cell r="S6">
            <v>8558360.3303899989</v>
          </cell>
          <cell r="T6">
            <v>8978514.1448999997</v>
          </cell>
          <cell r="U6">
            <v>131845.21784000003</v>
          </cell>
          <cell r="V6">
            <v>9345125.5607100017</v>
          </cell>
          <cell r="X6">
            <v>6552708.2606699998</v>
          </cell>
          <cell r="Y6">
            <v>5527454.8572000014</v>
          </cell>
        </row>
        <row r="7">
          <cell r="B7">
            <v>1254547.43796</v>
          </cell>
          <cell r="C7">
            <v>2647517.355366</v>
          </cell>
          <cell r="E7">
            <v>1876292.2313899999</v>
          </cell>
          <cell r="F7">
            <v>691358.6777</v>
          </cell>
          <cell r="G7">
            <v>5045811.5702699991</v>
          </cell>
          <cell r="I7">
            <v>1217500.1653700003</v>
          </cell>
          <cell r="J7">
            <v>1176725.9500699998</v>
          </cell>
          <cell r="L7">
            <v>1198534.2149099999</v>
          </cell>
          <cell r="M7">
            <v>620887.93382999988</v>
          </cell>
          <cell r="N7">
            <v>509305.78519000008</v>
          </cell>
          <cell r="O7">
            <v>4377679.3388499999</v>
          </cell>
          <cell r="P7">
            <v>110350.41326000002</v>
          </cell>
          <cell r="Q7">
            <v>689825.45458999998</v>
          </cell>
          <cell r="R7">
            <v>1696849.5867699999</v>
          </cell>
          <cell r="S7">
            <v>8430386.7769799996</v>
          </cell>
          <cell r="T7">
            <v>9039843.0373</v>
          </cell>
          <cell r="U7">
            <v>565828.8505340002</v>
          </cell>
          <cell r="V7">
            <v>8275510.1789799994</v>
          </cell>
          <cell r="X7">
            <v>6185430.7238099994</v>
          </cell>
          <cell r="Y7">
            <v>5283428.5430999994</v>
          </cell>
        </row>
        <row r="8">
          <cell r="B8">
            <v>1414365.6198400001</v>
          </cell>
          <cell r="C8">
            <v>2611438.0165259996</v>
          </cell>
          <cell r="E8">
            <v>1599000.9917399997</v>
          </cell>
          <cell r="F8">
            <v>257938.51243400003</v>
          </cell>
          <cell r="G8">
            <v>4135914.0496100001</v>
          </cell>
          <cell r="I8">
            <v>864868.76020999998</v>
          </cell>
          <cell r="J8">
            <v>952508.42975999997</v>
          </cell>
          <cell r="L8">
            <v>1156032.3966900001</v>
          </cell>
          <cell r="M8">
            <v>250633.38837</v>
          </cell>
          <cell r="N8">
            <v>504902.47943999991</v>
          </cell>
          <cell r="O8">
            <v>3310909.0909600002</v>
          </cell>
          <cell r="P8">
            <v>101426.77674000002</v>
          </cell>
          <cell r="Q8">
            <v>458705.45447999996</v>
          </cell>
          <cell r="R8">
            <v>1044509.7520000001</v>
          </cell>
          <cell r="S8">
            <v>8676872.7272799984</v>
          </cell>
          <cell r="T8">
            <v>9099981.8476999998</v>
          </cell>
          <cell r="U8">
            <v>157061.46864400001</v>
          </cell>
          <cell r="V8">
            <v>9260297.2726699989</v>
          </cell>
          <cell r="X8">
            <v>6721389.7854499994</v>
          </cell>
          <cell r="Y8">
            <v>5672684.5305999992</v>
          </cell>
        </row>
        <row r="9">
          <cell r="B9">
            <v>1310035.0412400002</v>
          </cell>
          <cell r="C9">
            <v>2282137.4261839995</v>
          </cell>
          <cell r="E9">
            <v>1535682.6446300002</v>
          </cell>
          <cell r="F9">
            <v>343015.53724099998</v>
          </cell>
          <cell r="G9">
            <v>3765262.8098999998</v>
          </cell>
          <cell r="I9">
            <v>548517.02485000005</v>
          </cell>
          <cell r="J9">
            <v>766302.14882000012</v>
          </cell>
          <cell r="L9">
            <v>789578.18183999986</v>
          </cell>
          <cell r="M9">
            <v>71016.198260000005</v>
          </cell>
          <cell r="N9">
            <v>368271.07437999995</v>
          </cell>
          <cell r="O9">
            <v>2447597.3552899999</v>
          </cell>
          <cell r="P9">
            <v>14130.347100000001</v>
          </cell>
          <cell r="Q9">
            <v>700748.42958</v>
          </cell>
          <cell r="R9">
            <v>1266057.5207</v>
          </cell>
          <cell r="S9">
            <v>8365785.1239700019</v>
          </cell>
          <cell r="T9">
            <v>8840127.4430000018</v>
          </cell>
          <cell r="U9">
            <v>105403.18257600002</v>
          </cell>
          <cell r="V9">
            <v>9362972.6949199997</v>
          </cell>
          <cell r="X9">
            <v>6711345.4026200008</v>
          </cell>
          <cell r="Y9">
            <v>5673001.8858000003</v>
          </cell>
        </row>
        <row r="10">
          <cell r="B10">
            <v>1874943.4712600003</v>
          </cell>
          <cell r="C10">
            <v>3503424.7934000003</v>
          </cell>
          <cell r="E10">
            <v>2460337.1900599995</v>
          </cell>
          <cell r="F10">
            <v>575498.18175999995</v>
          </cell>
          <cell r="G10">
            <v>6305752.0661700005</v>
          </cell>
          <cell r="I10">
            <v>783980.82657999999</v>
          </cell>
          <cell r="J10">
            <v>1014184.4625199998</v>
          </cell>
          <cell r="L10">
            <v>1501459.8346800001</v>
          </cell>
          <cell r="M10">
            <v>110421.81822</v>
          </cell>
          <cell r="N10">
            <v>527569.58686000004</v>
          </cell>
          <cell r="O10">
            <v>3651242.9752400001</v>
          </cell>
          <cell r="P10">
            <v>35111.404840000003</v>
          </cell>
          <cell r="Q10">
            <v>1153015.53721</v>
          </cell>
          <cell r="R10">
            <v>1810345.78513</v>
          </cell>
          <cell r="S10">
            <v>9314082.6444199998</v>
          </cell>
          <cell r="T10">
            <v>9800622.790500002</v>
          </cell>
          <cell r="U10">
            <v>103364.77045700002</v>
          </cell>
          <cell r="V10">
            <v>9545338.8429499995</v>
          </cell>
          <cell r="X10">
            <v>6698509.2752799997</v>
          </cell>
          <cell r="Y10">
            <v>5677365.5198000008</v>
          </cell>
        </row>
        <row r="11">
          <cell r="B11">
            <v>1842115.0413599999</v>
          </cell>
          <cell r="C11">
            <v>3194717.3554400001</v>
          </cell>
          <cell r="E11">
            <v>1880072.72719</v>
          </cell>
          <cell r="F11">
            <v>315209.25610000006</v>
          </cell>
          <cell r="G11">
            <v>5202029.7519700006</v>
          </cell>
          <cell r="I11">
            <v>1256302.8099100001</v>
          </cell>
          <cell r="J11">
            <v>1170854.8760200001</v>
          </cell>
          <cell r="L11">
            <v>1296388.7603400003</v>
          </cell>
          <cell r="M11">
            <v>157368.59499999997</v>
          </cell>
          <cell r="N11">
            <v>488132.23154000001</v>
          </cell>
          <cell r="O11">
            <v>3714009.9173699999</v>
          </cell>
          <cell r="P11">
            <v>37647.27274</v>
          </cell>
          <cell r="Q11">
            <v>529662.14881000004</v>
          </cell>
          <cell r="R11">
            <v>917803.63636000012</v>
          </cell>
          <cell r="S11">
            <v>8465176.8595599998</v>
          </cell>
          <cell r="T11">
            <v>8888980.3091000002</v>
          </cell>
          <cell r="U11">
            <v>88690.266008999999</v>
          </cell>
          <cell r="V11">
            <v>9480056.28101</v>
          </cell>
          <cell r="X11">
            <v>6389984.0838800007</v>
          </cell>
          <cell r="Y11">
            <v>5407871.4508999996</v>
          </cell>
        </row>
        <row r="12">
          <cell r="B12">
            <v>1551431.4049499999</v>
          </cell>
          <cell r="C12">
            <v>2585057.8511399999</v>
          </cell>
          <cell r="E12">
            <v>1439980.1653600002</v>
          </cell>
          <cell r="F12">
            <v>336755.70245999994</v>
          </cell>
          <cell r="G12">
            <v>4056535.5372599997</v>
          </cell>
          <cell r="I12">
            <v>718202.97526000009</v>
          </cell>
          <cell r="J12">
            <v>1054756.36381</v>
          </cell>
          <cell r="L12">
            <v>1031347.4380199999</v>
          </cell>
          <cell r="M12">
            <v>134489.2562</v>
          </cell>
          <cell r="N12">
            <v>415356.69419000001</v>
          </cell>
          <cell r="O12">
            <v>3350598.3470500004</v>
          </cell>
          <cell r="P12">
            <v>31100.231200000002</v>
          </cell>
          <cell r="Q12">
            <v>417923.30576000002</v>
          </cell>
          <cell r="R12">
            <v>881024.13206999993</v>
          </cell>
          <cell r="S12">
            <v>8351484.2975399997</v>
          </cell>
          <cell r="T12">
            <v>8889337.3337000012</v>
          </cell>
          <cell r="U12">
            <v>284467.48227700003</v>
          </cell>
          <cell r="V12">
            <v>9450794.0288699996</v>
          </cell>
          <cell r="X12">
            <v>6371203.6910100002</v>
          </cell>
          <cell r="Y12">
            <v>5422509.4594999989</v>
          </cell>
        </row>
        <row r="13">
          <cell r="B13">
            <v>2980482.6446600002</v>
          </cell>
          <cell r="C13">
            <v>4737538.5124500012</v>
          </cell>
          <cell r="E13">
            <v>2277165.6198499994</v>
          </cell>
          <cell r="F13">
            <v>409051.23972999997</v>
          </cell>
          <cell r="G13">
            <v>7079166.9421399999</v>
          </cell>
          <cell r="I13">
            <v>1619613.2231200002</v>
          </cell>
          <cell r="J13">
            <v>2149858.5126100001</v>
          </cell>
          <cell r="L13">
            <v>2259328.2644499997</v>
          </cell>
          <cell r="M13">
            <v>1114974.5454300002</v>
          </cell>
          <cell r="N13">
            <v>835102.8098899998</v>
          </cell>
          <cell r="O13">
            <v>7564780.1652500005</v>
          </cell>
          <cell r="P13">
            <v>198071.40495</v>
          </cell>
          <cell r="Q13">
            <v>464120.33062000002</v>
          </cell>
          <cell r="R13">
            <v>887521.98342999991</v>
          </cell>
          <cell r="S13">
            <v>13846413.22308</v>
          </cell>
          <cell r="T13">
            <v>14235364.189999998</v>
          </cell>
          <cell r="U13">
            <v>272913.76952699997</v>
          </cell>
          <cell r="V13">
            <v>9206305.1891099978</v>
          </cell>
          <cell r="X13">
            <v>6714205.950389999</v>
          </cell>
          <cell r="Y13">
            <v>5720783.6781000011</v>
          </cell>
        </row>
        <row r="14">
          <cell r="B14">
            <v>892085.95046999992</v>
          </cell>
          <cell r="C14">
            <v>1471416.1983900003</v>
          </cell>
          <cell r="E14">
            <v>805293.22339000017</v>
          </cell>
          <cell r="F14">
            <v>151579.43801999997</v>
          </cell>
          <cell r="G14">
            <v>2174241.3223400004</v>
          </cell>
          <cell r="I14">
            <v>737256.19848000002</v>
          </cell>
          <cell r="J14">
            <v>1280187.76862</v>
          </cell>
          <cell r="L14">
            <v>497689.58685000002</v>
          </cell>
          <cell r="M14">
            <v>105573.02479</v>
          </cell>
          <cell r="N14">
            <v>257426.77690999999</v>
          </cell>
          <cell r="O14">
            <v>2260185.1239300007</v>
          </cell>
          <cell r="P14">
            <v>19316.727350000001</v>
          </cell>
          <cell r="Q14">
            <v>517668.09915000008</v>
          </cell>
          <cell r="R14">
            <v>672543.47105000005</v>
          </cell>
          <cell r="S14">
            <v>8248522.3140200004</v>
          </cell>
          <cell r="T14">
            <v>8611730.8725000024</v>
          </cell>
          <cell r="U14">
            <v>122085.553705</v>
          </cell>
          <cell r="V14">
            <v>9388443.7823100016</v>
          </cell>
          <cell r="X14">
            <v>6711596.9608499995</v>
          </cell>
          <cell r="Y14">
            <v>5717292.7708999999</v>
          </cell>
        </row>
        <row r="15">
          <cell r="B15">
            <v>1109016.1982800004</v>
          </cell>
          <cell r="C15">
            <v>1785812.2314300002</v>
          </cell>
          <cell r="E15">
            <v>857654.87605999992</v>
          </cell>
          <cell r="F15">
            <v>164137.78517999998</v>
          </cell>
          <cell r="G15">
            <v>2652833.0579300001</v>
          </cell>
          <cell r="I15">
            <v>571102.80990999995</v>
          </cell>
          <cell r="J15">
            <v>812405.95014999993</v>
          </cell>
          <cell r="L15">
            <v>709841.05792999978</v>
          </cell>
          <cell r="M15">
            <v>53701.090909999999</v>
          </cell>
          <cell r="N15">
            <v>306729.91735</v>
          </cell>
          <cell r="O15">
            <v>1979742.1488000001</v>
          </cell>
          <cell r="P15">
            <v>29334.585079999997</v>
          </cell>
          <cell r="Q15">
            <v>317516.03304999997</v>
          </cell>
          <cell r="R15">
            <v>689260.16526000004</v>
          </cell>
          <cell r="S15">
            <v>8006280.9916000012</v>
          </cell>
          <cell r="T15">
            <v>8500240.0238000005</v>
          </cell>
          <cell r="U15">
            <v>111589.625506</v>
          </cell>
          <cell r="V15">
            <v>9375282.3967000004</v>
          </cell>
          <cell r="X15">
            <v>6335016.2650700007</v>
          </cell>
          <cell r="Y15">
            <v>5310978.9414000008</v>
          </cell>
        </row>
        <row r="16">
          <cell r="B16">
            <v>2289262.8098399998</v>
          </cell>
          <cell r="C16">
            <v>3496006.6116300002</v>
          </cell>
          <cell r="E16">
            <v>1684913.0577900005</v>
          </cell>
          <cell r="F16">
            <v>257688.19837</v>
          </cell>
          <cell r="G16">
            <v>5132290.90912</v>
          </cell>
          <cell r="I16">
            <v>1413471.0741399999</v>
          </cell>
          <cell r="J16">
            <v>1198123.6365100001</v>
          </cell>
          <cell r="L16">
            <v>1314025.7851799999</v>
          </cell>
          <cell r="M16">
            <v>86484.297459999987</v>
          </cell>
          <cell r="N16">
            <v>511642.31407000002</v>
          </cell>
          <cell r="O16">
            <v>3354981.8181500002</v>
          </cell>
          <cell r="P16">
            <v>37746.406589999984</v>
          </cell>
          <cell r="Q16">
            <v>270214.21487999998</v>
          </cell>
          <cell r="R16">
            <v>696704.13225999998</v>
          </cell>
          <cell r="S16">
            <v>8066935.53718</v>
          </cell>
          <cell r="T16">
            <v>8438117.7434000019</v>
          </cell>
          <cell r="U16">
            <v>104918.620855</v>
          </cell>
          <cell r="V16">
            <v>9614840.053270001</v>
          </cell>
          <cell r="X16">
            <v>6455041.1866299994</v>
          </cell>
          <cell r="Y16">
            <v>5472354.0605999995</v>
          </cell>
        </row>
        <row r="17">
          <cell r="B17">
            <v>1892709.4214600001</v>
          </cell>
          <cell r="C17">
            <v>2957038.0165700004</v>
          </cell>
          <cell r="E17">
            <v>1612107.7685700003</v>
          </cell>
          <cell r="F17">
            <v>272872.26454</v>
          </cell>
          <cell r="G17">
            <v>4761223.1404499998</v>
          </cell>
          <cell r="I17">
            <v>1199990.0825699999</v>
          </cell>
          <cell r="J17">
            <v>1544905.7847399998</v>
          </cell>
          <cell r="L17">
            <v>965892.29752999998</v>
          </cell>
          <cell r="M17">
            <v>119163.96691999999</v>
          </cell>
          <cell r="N17">
            <v>471139.83472000004</v>
          </cell>
          <cell r="O17">
            <v>3393580.1653099996</v>
          </cell>
          <cell r="P17">
            <v>38592.595050000004</v>
          </cell>
          <cell r="Q17">
            <v>296427.76866</v>
          </cell>
          <cell r="R17">
            <v>1021695.8677800001</v>
          </cell>
          <cell r="S17">
            <v>8918796.694219999</v>
          </cell>
          <cell r="T17">
            <v>9321456.1078999992</v>
          </cell>
          <cell r="U17">
            <v>93308.974251000007</v>
          </cell>
          <cell r="V17">
            <v>9414000.1577400006</v>
          </cell>
          <cell r="X17">
            <v>6276298.9256199989</v>
          </cell>
          <cell r="Y17">
            <v>5360149.1627000012</v>
          </cell>
        </row>
        <row r="18">
          <cell r="B18">
            <v>1623778.5124299999</v>
          </cell>
          <cell r="C18">
            <v>2640357.0247499999</v>
          </cell>
          <cell r="E18">
            <v>1623451.23976</v>
          </cell>
          <cell r="F18">
            <v>354438.74378000002</v>
          </cell>
          <cell r="G18">
            <v>4482505.78517</v>
          </cell>
          <cell r="I18">
            <v>968300.82661999995</v>
          </cell>
          <cell r="J18">
            <v>1551675.3716899999</v>
          </cell>
          <cell r="L18">
            <v>1193401.5866700001</v>
          </cell>
          <cell r="M18">
            <v>186200.92564000003</v>
          </cell>
          <cell r="N18">
            <v>458463.47111999994</v>
          </cell>
          <cell r="O18">
            <v>3887008.2644299995</v>
          </cell>
          <cell r="P18">
            <v>25589.47435</v>
          </cell>
          <cell r="Q18">
            <v>652026.44619000005</v>
          </cell>
          <cell r="R18">
            <v>1214487.27272</v>
          </cell>
          <cell r="S18">
            <v>9339094.2147700004</v>
          </cell>
          <cell r="T18">
            <v>9738480.6754000001</v>
          </cell>
          <cell r="U18">
            <v>117855.20888900003</v>
          </cell>
          <cell r="V18">
            <v>9275997.1192100011</v>
          </cell>
          <cell r="X18">
            <v>6306620.2038499992</v>
          </cell>
          <cell r="Y18">
            <v>5408149.1367000006</v>
          </cell>
        </row>
        <row r="19">
          <cell r="B19">
            <v>1591463.8015699999</v>
          </cell>
          <cell r="C19">
            <v>2535490.9090599995</v>
          </cell>
          <cell r="E19">
            <v>2074889.2562499999</v>
          </cell>
          <cell r="F19">
            <v>505409.25629000005</v>
          </cell>
          <cell r="G19">
            <v>4747616.5288200006</v>
          </cell>
          <cell r="I19">
            <v>2375500.1653499999</v>
          </cell>
          <cell r="J19">
            <v>2986095.8675100002</v>
          </cell>
          <cell r="L19">
            <v>1002603.1735799998</v>
          </cell>
          <cell r="M19">
            <v>447032.92558999994</v>
          </cell>
          <cell r="N19">
            <v>381661.48753000004</v>
          </cell>
          <cell r="O19">
            <v>5230710.7437500004</v>
          </cell>
          <cell r="P19">
            <v>94756.621530000004</v>
          </cell>
          <cell r="Q19">
            <v>798339.17345999996</v>
          </cell>
          <cell r="R19">
            <v>1429011.5702399998</v>
          </cell>
          <cell r="S19">
            <v>8861295.8678000011</v>
          </cell>
          <cell r="T19">
            <v>9300351.9871000014</v>
          </cell>
          <cell r="U19">
            <v>157531.94772800003</v>
          </cell>
          <cell r="V19">
            <v>8730094.1071700007</v>
          </cell>
          <cell r="X19">
            <v>6255600.3214400001</v>
          </cell>
          <cell r="Y19">
            <v>5350192.1433000015</v>
          </cell>
        </row>
        <row r="20">
          <cell r="B20">
            <v>1034586.44621</v>
          </cell>
          <cell r="C20">
            <v>1560773.5537100001</v>
          </cell>
          <cell r="E20">
            <v>833117.3554</v>
          </cell>
          <cell r="F20">
            <v>73726.155400000003</v>
          </cell>
          <cell r="G20">
            <v>2269646.2810399998</v>
          </cell>
          <cell r="I20">
            <v>1382064.79363</v>
          </cell>
          <cell r="J20">
            <v>1585031.4046300002</v>
          </cell>
          <cell r="L20">
            <v>700495.33886000002</v>
          </cell>
          <cell r="M20">
            <v>76612.363690000013</v>
          </cell>
          <cell r="N20">
            <v>259521.52065999998</v>
          </cell>
          <cell r="O20">
            <v>2756310.7438600003</v>
          </cell>
          <cell r="P20">
            <v>21504.21818</v>
          </cell>
          <cell r="Q20">
            <v>395474.38013000001</v>
          </cell>
          <cell r="R20">
            <v>438347.10746999999</v>
          </cell>
          <cell r="S20">
            <v>9234585.1238900013</v>
          </cell>
          <cell r="T20">
            <v>9627327.0165999997</v>
          </cell>
          <cell r="U20">
            <v>91522.264475000004</v>
          </cell>
          <cell r="V20">
            <v>9116380.8263399992</v>
          </cell>
          <cell r="X20">
            <v>6285863.0131900003</v>
          </cell>
          <cell r="Y20">
            <v>5316929.3513999991</v>
          </cell>
        </row>
        <row r="21">
          <cell r="B21">
            <v>1862159.99994</v>
          </cell>
          <cell r="C21">
            <v>3334605.6197600001</v>
          </cell>
          <cell r="E21">
            <v>2156231.40497</v>
          </cell>
          <cell r="F21">
            <v>649933.88427000004</v>
          </cell>
          <cell r="G21">
            <v>6005672.7272399999</v>
          </cell>
          <cell r="I21">
            <v>1051894.21517</v>
          </cell>
          <cell r="J21">
            <v>1432476.69364</v>
          </cell>
          <cell r="L21">
            <v>1392398.67768</v>
          </cell>
          <cell r="M21">
            <v>456097.19024999999</v>
          </cell>
          <cell r="N21">
            <v>553624.46282999997</v>
          </cell>
          <cell r="O21">
            <v>4354750.4132700004</v>
          </cell>
          <cell r="P21">
            <v>120616.58185</v>
          </cell>
          <cell r="Q21">
            <v>508720.66126000002</v>
          </cell>
          <cell r="R21">
            <v>1364108.4298400001</v>
          </cell>
          <cell r="S21">
            <v>9197494.2148000002</v>
          </cell>
          <cell r="T21">
            <v>9693634.4187000003</v>
          </cell>
          <cell r="U21">
            <v>231860.899202</v>
          </cell>
          <cell r="V21">
            <v>8514583.2208200004</v>
          </cell>
          <cell r="X21">
            <v>6151099.7816900006</v>
          </cell>
          <cell r="Y21">
            <v>5289775.6471000006</v>
          </cell>
        </row>
        <row r="22">
          <cell r="B22">
            <v>1207814.8760500001</v>
          </cell>
          <cell r="C22">
            <v>1864316.0331199998</v>
          </cell>
          <cell r="E22">
            <v>939544.46290999989</v>
          </cell>
          <cell r="F22">
            <v>118463.00822000002</v>
          </cell>
          <cell r="G22">
            <v>2680165.2892299998</v>
          </cell>
          <cell r="I22">
            <v>957116.03318000003</v>
          </cell>
          <cell r="J22">
            <v>1338259.8346800003</v>
          </cell>
          <cell r="L22">
            <v>953440.06616000016</v>
          </cell>
          <cell r="M22">
            <v>119692.16522000001</v>
          </cell>
          <cell r="N22">
            <v>312611.90081999998</v>
          </cell>
          <cell r="O22">
            <v>2972945.4544400005</v>
          </cell>
          <cell r="P22">
            <v>28717.943700000003</v>
          </cell>
          <cell r="Q22">
            <v>403178.18186999997</v>
          </cell>
          <cell r="R22">
            <v>595904.13217</v>
          </cell>
          <cell r="S22">
            <v>8438935.5372700002</v>
          </cell>
          <cell r="T22">
            <v>8805277.8750999998</v>
          </cell>
          <cell r="U22">
            <v>126031.66726999999</v>
          </cell>
          <cell r="V22">
            <v>8782800.2479700018</v>
          </cell>
          <cell r="X22">
            <v>6242953.6364000002</v>
          </cell>
          <cell r="Y22">
            <v>5310443.4045000002</v>
          </cell>
        </row>
      </sheetData>
      <sheetData sheetId="2">
        <row r="4">
          <cell r="O4">
            <v>7347459</v>
          </cell>
        </row>
        <row r="5">
          <cell r="O5">
            <v>6593843</v>
          </cell>
        </row>
        <row r="6">
          <cell r="O6">
            <v>3691363</v>
          </cell>
        </row>
        <row r="7">
          <cell r="O7">
            <v>6128637</v>
          </cell>
        </row>
        <row r="8">
          <cell r="O8">
            <v>5729247</v>
          </cell>
        </row>
        <row r="9">
          <cell r="O9">
            <v>11739794</v>
          </cell>
        </row>
        <row r="10">
          <cell r="O10">
            <v>9314531</v>
          </cell>
        </row>
        <row r="11">
          <cell r="O11">
            <v>7698423</v>
          </cell>
        </row>
        <row r="12">
          <cell r="O12">
            <v>12012754</v>
          </cell>
        </row>
        <row r="13">
          <cell r="O13">
            <v>9704595</v>
          </cell>
        </row>
        <row r="14">
          <cell r="O14">
            <v>8655143</v>
          </cell>
        </row>
        <row r="15">
          <cell r="O15">
            <v>15749134</v>
          </cell>
        </row>
        <row r="16">
          <cell r="O16">
            <v>5127168</v>
          </cell>
        </row>
        <row r="17">
          <cell r="O17">
            <v>5745081</v>
          </cell>
        </row>
        <row r="18">
          <cell r="O18">
            <v>9606218</v>
          </cell>
        </row>
        <row r="19">
          <cell r="O19">
            <v>9478016</v>
          </cell>
        </row>
        <row r="20">
          <cell r="O20">
            <v>9562282</v>
          </cell>
        </row>
        <row r="21">
          <cell r="O21">
            <v>11634025</v>
          </cell>
        </row>
        <row r="22">
          <cell r="O22">
            <v>5094291</v>
          </cell>
        </row>
        <row r="23">
          <cell r="O23">
            <v>12050331</v>
          </cell>
        </row>
        <row r="24">
          <cell r="O24">
            <v>5915044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K2">
            <v>7536925.2637055302</v>
          </cell>
        </row>
        <row r="3">
          <cell r="BK3">
            <v>6698653.9282135703</v>
          </cell>
        </row>
        <row r="4">
          <cell r="BK4">
            <v>3869272.88179935</v>
          </cell>
        </row>
        <row r="5">
          <cell r="BK5">
            <v>6380799.0863531297</v>
          </cell>
        </row>
        <row r="6">
          <cell r="BK6">
            <v>5999913.8409349201</v>
          </cell>
        </row>
        <row r="7">
          <cell r="BK7">
            <v>11728595.770677499</v>
          </cell>
        </row>
        <row r="8">
          <cell r="BK8">
            <v>9555075.1390048005</v>
          </cell>
        </row>
        <row r="9">
          <cell r="BK9">
            <v>7882428.5568207595</v>
          </cell>
        </row>
        <row r="10">
          <cell r="BK10">
            <v>12087195.8395797</v>
          </cell>
        </row>
        <row r="11">
          <cell r="BK11">
            <v>9850943.4532645196</v>
          </cell>
        </row>
        <row r="12">
          <cell r="BK12">
            <v>8832062.1971572097</v>
          </cell>
        </row>
        <row r="13">
          <cell r="BK13">
            <v>15927145.5067317</v>
          </cell>
        </row>
        <row r="14">
          <cell r="BK14">
            <v>5241733.3455990301</v>
          </cell>
        </row>
        <row r="15">
          <cell r="BK15">
            <v>5909707.9407357601</v>
          </cell>
        </row>
        <row r="16">
          <cell r="BK16">
            <v>9656554.4399942197</v>
          </cell>
        </row>
        <row r="17">
          <cell r="BK17">
            <v>9584865.1838716101</v>
          </cell>
        </row>
        <row r="18">
          <cell r="BK18">
            <v>9688203.7267677803</v>
          </cell>
        </row>
        <row r="19">
          <cell r="BK19">
            <v>11636110.7285838</v>
          </cell>
        </row>
        <row r="20">
          <cell r="BK20">
            <v>5515347.0756084695</v>
          </cell>
        </row>
        <row r="21">
          <cell r="BK21">
            <v>12123840.123800199</v>
          </cell>
        </row>
        <row r="22">
          <cell r="BK22">
            <v>6272847.1339589702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4020-84F2-47A7-8494-09C13EB248AF}">
  <dimension ref="A1:BM48"/>
  <sheetViews>
    <sheetView topLeftCell="U20" workbookViewId="0">
      <selection activeCell="AB26" sqref="AB26:AB46"/>
    </sheetView>
  </sheetViews>
  <sheetFormatPr defaultRowHeight="15" x14ac:dyDescent="0.25"/>
  <cols>
    <col min="32" max="32" width="12.85546875" customWidth="1"/>
    <col min="33" max="33" width="13.28515625" customWidth="1"/>
    <col min="34" max="34" width="12.7109375" customWidth="1"/>
    <col min="35" max="35" width="14" customWidth="1"/>
  </cols>
  <sheetData>
    <row r="1" spans="1:65" x14ac:dyDescent="0.25">
      <c r="A1" t="s">
        <v>0</v>
      </c>
      <c r="B1" t="s">
        <v>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5" t="s">
        <v>63</v>
      </c>
      <c r="BL1" s="5" t="s">
        <v>64</v>
      </c>
      <c r="BM1" s="5" t="s">
        <v>65</v>
      </c>
    </row>
    <row r="2" spans="1:65" x14ac:dyDescent="0.25">
      <c r="A2" s="1">
        <f>[1]annualCYFlow!A80</f>
        <v>2000</v>
      </c>
      <c r="B2" s="1" t="s">
        <v>42</v>
      </c>
      <c r="C2" s="3">
        <f>[1]annualCYFlow!$B80</f>
        <v>1318427</v>
      </c>
      <c r="D2" s="3">
        <f>[1]annualCYFlow!$C80</f>
        <v>2257839</v>
      </c>
      <c r="E2" s="3">
        <f>[1]annualCYFlow!$G80</f>
        <v>1337374</v>
      </c>
      <c r="F2" s="3">
        <f>[1]annualCYFlow!$H80</f>
        <v>314498</v>
      </c>
      <c r="G2" s="3">
        <f>[1]annualCYFlow!$I80</f>
        <v>3605230</v>
      </c>
      <c r="H2" s="3">
        <f>[1]annualCYFlow!$K80</f>
        <v>783600</v>
      </c>
      <c r="I2" s="3">
        <f>[1]annualCYFlow!$L80</f>
        <v>1200256</v>
      </c>
      <c r="J2" s="3">
        <f>[1]annualCYFlow!$M80</f>
        <v>916701</v>
      </c>
      <c r="K2" s="3">
        <f>[1]annualCYFlow!$O80</f>
        <v>124466</v>
      </c>
      <c r="L2" s="3">
        <f>[1]annualCYFlow!$P80</f>
        <v>388994</v>
      </c>
      <c r="M2" s="3">
        <f>[1]annualCYFlow!$Q80</f>
        <v>2929234</v>
      </c>
      <c r="N2" s="3">
        <f>[1]annualCYFlow!$R80</f>
        <v>28588</v>
      </c>
      <c r="O2" s="3">
        <f>[1]annualCYFlow!$S80</f>
        <v>478029</v>
      </c>
      <c r="P2" s="3">
        <f>[1]annualCYFlow!$T80</f>
        <v>836591</v>
      </c>
      <c r="Q2" s="3">
        <f>[1]annualCYFlow!$U80</f>
        <v>8655796</v>
      </c>
      <c r="R2" s="3">
        <f>[1]annualCYFlow!$V80</f>
        <v>9065665</v>
      </c>
      <c r="S2" s="3">
        <f>[1]annualCYFlow!$W80</f>
        <v>110901</v>
      </c>
      <c r="T2" s="3">
        <f>[1]annualCYFlow!$X80</f>
        <v>10692374</v>
      </c>
      <c r="U2" s="3">
        <f>[1]annualCYFlow!$Y80</f>
        <v>7895680</v>
      </c>
      <c r="V2" s="3">
        <f>[1]annualCYFlow!$Z80</f>
        <v>6509232</v>
      </c>
      <c r="W2" s="3">
        <f>[1]annualCYSaltMass!$B80</f>
        <v>492244.46959392144</v>
      </c>
      <c r="X2" s="3">
        <f>[1]annualCYSaltMass!$C80</f>
        <v>1240986.0108748635</v>
      </c>
      <c r="Y2" s="3">
        <f>[1]annualCYSaltMass!$G80</f>
        <v>928371.75128998316</v>
      </c>
      <c r="Z2" s="3">
        <f>[1]annualCYSaltMass!$H80</f>
        <v>198282.74668671022</v>
      </c>
      <c r="AA2" s="3">
        <f>[1]annualCYSaltMass!$I80</f>
        <v>2730994.3843081268</v>
      </c>
      <c r="AB2" s="3">
        <f>[1]annualCYSaltMass!$K80</f>
        <v>348952.43537252297</v>
      </c>
      <c r="AC2" s="3">
        <f>[1]annualCYSaltMass!$L80</f>
        <v>639278.52434897784</v>
      </c>
      <c r="AD2" s="3">
        <f>[1]annualCYSaltMass!$M80</f>
        <v>191023.38651711348</v>
      </c>
      <c r="AE2" s="3">
        <f>[1]annualCYSaltMass!$O80</f>
        <v>124227.08959463514</v>
      </c>
      <c r="AF2" s="3">
        <f>[1]annualCYSaltMass!$P80</f>
        <v>206241.9961398716</v>
      </c>
      <c r="AG2" s="3">
        <f>[1]annualCYSaltMass!$Q80</f>
        <v>1613722.8419080868</v>
      </c>
      <c r="AH2" s="3">
        <f>[1]annualCYSaltMass!$R80</f>
        <v>86982.837952619229</v>
      </c>
      <c r="AI2" s="3">
        <f>[1]annualCYSaltMass!$S80</f>
        <v>90931.568528892618</v>
      </c>
      <c r="AJ2" s="3">
        <f>[1]annualCYSaltMass!$T80</f>
        <v>441720.18051868415</v>
      </c>
      <c r="AK2" s="3">
        <f>[1]annualCYSaltMass!$U80</f>
        <v>5127211.3995086402</v>
      </c>
      <c r="AL2" s="3">
        <f>[1]annualCYSaltMass!$V80</f>
        <v>6123291.1997774262</v>
      </c>
      <c r="AM2" s="3">
        <f>[1]annualCYSaltMass!$W80</f>
        <v>252221.20957424596</v>
      </c>
      <c r="AN2" s="3">
        <f>[1]annualCYSaltMass!$X80</f>
        <v>7868226.0652301963</v>
      </c>
      <c r="AO2" s="3">
        <f>[1]annualCYSaltMass!$Y80</f>
        <v>5848131.4128093822</v>
      </c>
      <c r="AP2" s="3">
        <f>[1]annualCYSaltMass!$Z80</f>
        <v>5940319.7869741572</v>
      </c>
      <c r="AQ2" s="4">
        <f>[1]annualCYConc!$C80</f>
        <v>274.59472522938319</v>
      </c>
      <c r="AR2" s="4">
        <f>[1]annualCYConc!$D80</f>
        <v>404.24192079240362</v>
      </c>
      <c r="AS2" s="4">
        <f>[1]annualCYConc!$H80</f>
        <v>510.54787710842294</v>
      </c>
      <c r="AT2" s="4">
        <f>[1]annualCYConc!$I80</f>
        <v>463.69719807439157</v>
      </c>
      <c r="AU2" s="4">
        <f>[1]annualCYConc!$J80</f>
        <v>557.12835724766512</v>
      </c>
      <c r="AV2" s="4">
        <f>[1]annualCYConc!$L80</f>
        <v>327.52106661562027</v>
      </c>
      <c r="AW2" s="4">
        <f>[1]annualCYConc!$M80</f>
        <v>391.72714095992853</v>
      </c>
      <c r="AX2" s="4">
        <f>[1]annualCYConc!$N80</f>
        <v>153.25909909556117</v>
      </c>
      <c r="AY2" s="4">
        <f>[1]annualCYConc!$P80</f>
        <v>734.06245400350303</v>
      </c>
      <c r="AZ2" s="4">
        <f>[1]annualCYConc!$Q80</f>
        <v>389.94345388360745</v>
      </c>
      <c r="BA2" s="4">
        <f>[1]annualCYConc!$R80</f>
        <v>405.17469447643998</v>
      </c>
      <c r="BB2" s="4">
        <f>[1]annualCYConc!$S80</f>
        <v>2237.779201063383</v>
      </c>
      <c r="BC2" s="4">
        <f>[1]annualCYConc!$T80</f>
        <v>139.90327197722317</v>
      </c>
      <c r="BD2" s="4">
        <f>[1]annualCYConc!$U80</f>
        <v>388.33048586465787</v>
      </c>
      <c r="BE2" s="4">
        <f>[1]annualCYConc!$V80</f>
        <v>435.65393896760042</v>
      </c>
      <c r="BF2" s="4">
        <f>[1]annualCYConc!$W80</f>
        <v>496.76693336892549</v>
      </c>
      <c r="BG2" s="4">
        <f>[1]annualCYConc!$X80</f>
        <v>1672.6827386588041</v>
      </c>
      <c r="BH2" s="4">
        <f>[1]annualCYConc!$Y80</f>
        <v>541.21536975792276</v>
      </c>
      <c r="BI2" s="4">
        <f>[1]annualCYConc!Z80</f>
        <v>544.7472138055241</v>
      </c>
      <c r="BJ2" s="4">
        <f>[1]annualCYConc!AA80</f>
        <v>671.19313774651141</v>
      </c>
      <c r="BK2" s="5">
        <v>7536925.2637055302</v>
      </c>
      <c r="BL2" s="5">
        <v>4723201.4840809396</v>
      </c>
      <c r="BM2" s="5">
        <v>466.01983587186299</v>
      </c>
    </row>
    <row r="3" spans="1:65" x14ac:dyDescent="0.25">
      <c r="A3" s="1">
        <f>[1]annualCYFlow!A81</f>
        <v>2001</v>
      </c>
      <c r="B3" s="1" t="s">
        <v>42</v>
      </c>
      <c r="C3" s="3">
        <f>[1]annualCYFlow!$B81</f>
        <v>1017693</v>
      </c>
      <c r="D3" s="3">
        <f>[1]annualCYFlow!$C81</f>
        <v>1902955</v>
      </c>
      <c r="E3" s="3">
        <f>[1]annualCYFlow!$G81</f>
        <v>1153261</v>
      </c>
      <c r="F3" s="3">
        <f>[1]annualCYFlow!$H81</f>
        <v>229042</v>
      </c>
      <c r="G3" s="3">
        <f>[1]annualCYFlow!$I81</f>
        <v>2958414</v>
      </c>
      <c r="H3" s="3">
        <f>[1]annualCYFlow!$K81</f>
        <v>482704</v>
      </c>
      <c r="I3" s="3">
        <f>[1]annualCYFlow!$L81</f>
        <v>759893</v>
      </c>
      <c r="J3" s="3">
        <f>[1]annualCYFlow!$M81</f>
        <v>719834</v>
      </c>
      <c r="K3" s="3">
        <f>[1]annualCYFlow!$O81</f>
        <v>140183</v>
      </c>
      <c r="L3" s="3">
        <f>[1]annualCYFlow!$P81</f>
        <v>372434</v>
      </c>
      <c r="M3" s="3">
        <f>[1]annualCYFlow!$Q81</f>
        <v>2365023</v>
      </c>
      <c r="N3" s="3">
        <f>[1]annualCYFlow!$R81</f>
        <v>24707</v>
      </c>
      <c r="O3" s="3">
        <f>[1]annualCYFlow!$S81</f>
        <v>688075</v>
      </c>
      <c r="P3" s="3">
        <f>[1]annualCYFlow!$T81</f>
        <v>1123703</v>
      </c>
      <c r="Q3" s="3">
        <f>[1]annualCYFlow!$U81</f>
        <v>8090783</v>
      </c>
      <c r="R3" s="3">
        <f>[1]annualCYFlow!$V81</f>
        <v>8504609</v>
      </c>
      <c r="S3" s="3">
        <f>[1]annualCYFlow!$W81</f>
        <v>103534</v>
      </c>
      <c r="T3" s="3">
        <f>[1]annualCYFlow!$X81</f>
        <v>10209550</v>
      </c>
      <c r="U3" s="3">
        <f>[1]annualCYFlow!$Y81</f>
        <v>7699451</v>
      </c>
      <c r="V3" s="3">
        <f>[1]annualCYFlow!$Z81</f>
        <v>6097241</v>
      </c>
      <c r="W3" s="3">
        <f>[1]annualCYSaltMass!$B81</f>
        <v>459415.98477130727</v>
      </c>
      <c r="X3" s="3">
        <f>[1]annualCYSaltMass!$C81</f>
        <v>1159450.8557709206</v>
      </c>
      <c r="Y3" s="3">
        <f>[1]annualCYSaltMass!$G81</f>
        <v>864995.5999733659</v>
      </c>
      <c r="Z3" s="3">
        <f>[1]annualCYSaltMass!$H81</f>
        <v>149195.96598691982</v>
      </c>
      <c r="AA3" s="3">
        <f>[1]annualCYSaltMass!$I81</f>
        <v>2501777.0090748542</v>
      </c>
      <c r="AB3" s="3">
        <f>[1]annualCYSaltMass!$K81</f>
        <v>226663.93305972847</v>
      </c>
      <c r="AC3" s="3">
        <f>[1]annualCYSaltMass!$L81</f>
        <v>449801.90429101349</v>
      </c>
      <c r="AD3" s="3">
        <f>[1]annualCYSaltMass!$M81</f>
        <v>195673.29833256346</v>
      </c>
      <c r="AE3" s="3">
        <f>[1]annualCYSaltMass!$O81</f>
        <v>119935.74277792149</v>
      </c>
      <c r="AF3" s="3">
        <f>[1]annualCYSaltMass!$P81</f>
        <v>193280.45526977707</v>
      </c>
      <c r="AG3" s="3">
        <f>[1]annualCYSaltMass!$Q81</f>
        <v>1269922.4862147316</v>
      </c>
      <c r="AH3" s="3">
        <f>[1]annualCYSaltMass!$R81</f>
        <v>77722.24003570342</v>
      </c>
      <c r="AI3" s="3">
        <f>[1]annualCYSaltMass!$S81</f>
        <v>126667.14872664129</v>
      </c>
      <c r="AJ3" s="3">
        <f>[1]annualCYSaltMass!$T81</f>
        <v>496019.8322903908</v>
      </c>
      <c r="AK3" s="3">
        <f>[1]annualCYSaltMass!$U81</f>
        <v>4968702.7607654538</v>
      </c>
      <c r="AL3" s="3">
        <f>[1]annualCYSaltMass!$V81</f>
        <v>5972867.2782495013</v>
      </c>
      <c r="AM3" s="3">
        <f>[1]annualCYSaltMass!$W81</f>
        <v>251708.53039665165</v>
      </c>
      <c r="AN3" s="3">
        <f>[1]annualCYSaltMass!$X81</f>
        <v>7633490.238926732</v>
      </c>
      <c r="AO3" s="3">
        <f>[1]annualCYSaltMass!$Y81</f>
        <v>5748702.7495726738</v>
      </c>
      <c r="AP3" s="3">
        <f>[1]annualCYSaltMass!$Z81</f>
        <v>5639433.4532403192</v>
      </c>
      <c r="AQ3" s="4">
        <f>[1]annualCYConc!$C81</f>
        <v>332.01426825182057</v>
      </c>
      <c r="AR3" s="4">
        <f>[1]annualCYConc!$D81</f>
        <v>448.11683539547698</v>
      </c>
      <c r="AS3" s="4">
        <f>[1]annualCYConc!$H81</f>
        <v>551.6374293416668</v>
      </c>
      <c r="AT3" s="4">
        <f>[1]annualCYConc!$I81</f>
        <v>479.08148461854159</v>
      </c>
      <c r="AU3" s="4">
        <f>[1]annualCYConc!$J81</f>
        <v>621.95230461321501</v>
      </c>
      <c r="AV3" s="4">
        <f>[1]annualCYConc!$L81</f>
        <v>345.35755100434221</v>
      </c>
      <c r="AW3" s="4">
        <f>[1]annualCYConc!$M81</f>
        <v>435.34772487705504</v>
      </c>
      <c r="AX3" s="4">
        <f>[1]annualCYConc!$N81</f>
        <v>199.92478752045611</v>
      </c>
      <c r="AY3" s="4">
        <f>[1]annualCYConc!$P81</f>
        <v>629.24636082834581</v>
      </c>
      <c r="AZ3" s="4">
        <f>[1]annualCYConc!$Q81</f>
        <v>381.68584286074844</v>
      </c>
      <c r="BA3" s="4">
        <f>[1]annualCYConc!$R81</f>
        <v>394.92013599867738</v>
      </c>
      <c r="BB3" s="4">
        <f>[1]annualCYConc!$S81</f>
        <v>2313.6237139272271</v>
      </c>
      <c r="BC3" s="4">
        <f>[1]annualCYConc!$T81</f>
        <v>135.39282476474222</v>
      </c>
      <c r="BD3" s="4">
        <f>[1]annualCYConc!$U81</f>
        <v>324.6496463923296</v>
      </c>
      <c r="BE3" s="4">
        <f>[1]annualCYConc!$V81</f>
        <v>451.66859752634576</v>
      </c>
      <c r="BF3" s="4">
        <f>[1]annualCYConc!$W81</f>
        <v>516.53047071299807</v>
      </c>
      <c r="BG3" s="4">
        <f>[1]annualCYConc!$X81</f>
        <v>1788.0611789363879</v>
      </c>
      <c r="BH3" s="4">
        <f>[1]annualCYConc!$Y81</f>
        <v>549.90033915304787</v>
      </c>
      <c r="BI3" s="4">
        <f>[1]annualCYConc!$Z81</f>
        <v>549.1329792344934</v>
      </c>
      <c r="BJ3" s="4">
        <f>[1]annualCYConc!AA81</f>
        <v>680.25156287901359</v>
      </c>
      <c r="BK3" s="5">
        <v>6698653.9282135703</v>
      </c>
      <c r="BL3" s="5">
        <v>4260925.67439787</v>
      </c>
      <c r="BM3" s="5">
        <v>472.193426092697</v>
      </c>
    </row>
    <row r="4" spans="1:65" x14ac:dyDescent="0.25">
      <c r="A4" s="1">
        <f>[1]annualCYFlow!A82</f>
        <v>2002</v>
      </c>
      <c r="B4" s="1" t="s">
        <v>42</v>
      </c>
      <c r="C4" s="3">
        <f>[1]annualCYFlow!$B82</f>
        <v>682877</v>
      </c>
      <c r="D4" s="3">
        <f>[1]annualCYFlow!$C82</f>
        <v>1198079</v>
      </c>
      <c r="E4" s="3">
        <f>[1]annualCYFlow!$G82</f>
        <v>710924</v>
      </c>
      <c r="F4" s="3">
        <f>[1]annualCYFlow!$H82</f>
        <v>76471</v>
      </c>
      <c r="G4" s="3">
        <f>[1]annualCYFlow!$I82</f>
        <v>1739672</v>
      </c>
      <c r="H4" s="3">
        <f>[1]annualCYFlow!$K82</f>
        <v>444212</v>
      </c>
      <c r="I4" s="3">
        <f>[1]annualCYFlow!$L82</f>
        <v>686507.7605546501</v>
      </c>
      <c r="J4" s="3">
        <f>[1]annualCYFlow!$M82</f>
        <v>363334</v>
      </c>
      <c r="K4" s="3">
        <f>[1]annualCYFlow!$O82</f>
        <v>42923</v>
      </c>
      <c r="L4" s="3">
        <f>[1]annualCYFlow!$P82</f>
        <v>209023</v>
      </c>
      <c r="M4" s="3">
        <f>[1]annualCYFlow!$Q82</f>
        <v>1465348</v>
      </c>
      <c r="N4" s="3">
        <f>[1]annualCYFlow!$R82</f>
        <v>13517</v>
      </c>
      <c r="O4" s="3">
        <f>[1]annualCYFlow!$S82</f>
        <v>440572</v>
      </c>
      <c r="P4" s="3">
        <f>[1]annualCYFlow!$T82</f>
        <v>524185</v>
      </c>
      <c r="Q4" s="3">
        <f>[1]annualCYFlow!$U82</f>
        <v>7912550</v>
      </c>
      <c r="R4" s="3">
        <f>[1]annualCYFlow!$V82</f>
        <v>8215598</v>
      </c>
      <c r="S4" s="3">
        <f>[1]annualCYFlow!$W82</f>
        <v>77081</v>
      </c>
      <c r="T4" s="3">
        <f>[1]annualCYFlow!$X82</f>
        <v>10447813</v>
      </c>
      <c r="U4" s="3">
        <f>[1]annualCYFlow!$Y82</f>
        <v>7565419</v>
      </c>
      <c r="V4" s="3">
        <f>[1]annualCYFlow!$Z82</f>
        <v>6140916</v>
      </c>
      <c r="W4" s="3">
        <f>[1]annualCYSaltMass!$B82</f>
        <v>393747.73478453042</v>
      </c>
      <c r="X4" s="3">
        <f>[1]annualCYSaltMass!$C82</f>
        <v>966772.20027792454</v>
      </c>
      <c r="Y4" s="3">
        <f>[1]annualCYSaltMass!$G82</f>
        <v>694927.86618602625</v>
      </c>
      <c r="Z4" s="3">
        <f>[1]annualCYSaltMass!$H82</f>
        <v>82332.746117254457</v>
      </c>
      <c r="AA4" s="3">
        <f>[1]annualCYSaltMass!$I82</f>
        <v>2016414.499864259</v>
      </c>
      <c r="AB4" s="3">
        <f>[1]annualCYSaltMass!$K82</f>
        <v>209459.45495785912</v>
      </c>
      <c r="AC4" s="3">
        <f>[1]annualCYSaltMass!$L82</f>
        <v>415808.42878331721</v>
      </c>
      <c r="AD4" s="3">
        <f>[1]annualCYSaltMass!$M82</f>
        <v>107842.1401897407</v>
      </c>
      <c r="AE4" s="3">
        <f>[1]annualCYSaltMass!$O82</f>
        <v>63734.883418431513</v>
      </c>
      <c r="AF4" s="3">
        <f>[1]annualCYSaltMass!$P82</f>
        <v>132372.55442136768</v>
      </c>
      <c r="AG4" s="3">
        <f>[1]annualCYSaltMass!$Q82</f>
        <v>952738.36058792868</v>
      </c>
      <c r="AH4" s="3">
        <f>[1]annualCYSaltMass!$R82</f>
        <v>44331.593537302688</v>
      </c>
      <c r="AI4" s="3">
        <f>[1]annualCYSaltMass!$S82</f>
        <v>92862.832236209215</v>
      </c>
      <c r="AJ4" s="3">
        <f>[1]annualCYSaltMass!$T82</f>
        <v>353420.06628288666</v>
      </c>
      <c r="AK4" s="3">
        <f>[1]annualCYSaltMass!$U82</f>
        <v>5038227.3146989336</v>
      </c>
      <c r="AL4" s="3">
        <f>[1]annualCYSaltMass!$V82</f>
        <v>5971964.690484927</v>
      </c>
      <c r="AM4" s="3">
        <f>[1]annualCYSaltMass!$W82</f>
        <v>216279.62758443761</v>
      </c>
      <c r="AN4" s="3">
        <f>[1]annualCYSaltMass!$X82</f>
        <v>8007066.0034168828</v>
      </c>
      <c r="AO4" s="3">
        <f>[1]annualCYSaltMass!$Y82</f>
        <v>5850102.4220313886</v>
      </c>
      <c r="AP4" s="3">
        <f>[1]annualCYSaltMass!$Z82</f>
        <v>5764784.4282377772</v>
      </c>
      <c r="AQ4" s="4">
        <f>[1]annualCYConc!$C82</f>
        <v>424.07533728621701</v>
      </c>
      <c r="AR4" s="4">
        <f>[1]annualCYConc!$D82</f>
        <v>593.4800589109733</v>
      </c>
      <c r="AS4" s="4">
        <f>[1]annualCYConc!$H82</f>
        <v>718.92565956417286</v>
      </c>
      <c r="AT4" s="4">
        <f>[1]annualCYConc!$I82</f>
        <v>791.85062703508504</v>
      </c>
      <c r="AU4" s="4">
        <f>[1]annualCYConc!$J82</f>
        <v>852.47150595054688</v>
      </c>
      <c r="AV4" s="4">
        <f>[1]annualCYConc!$L82</f>
        <v>346.7984246260794</v>
      </c>
      <c r="AW4" s="4">
        <f>[1]annualCYConc!$M82</f>
        <v>445.46672681307712</v>
      </c>
      <c r="AX4" s="4">
        <f>[1]annualCYConc!$N82</f>
        <v>218.29806761822456</v>
      </c>
      <c r="AY4" s="4">
        <f>[1]annualCYConc!$P82</f>
        <v>1092.0802693194789</v>
      </c>
      <c r="AZ4" s="4">
        <f>[1]annualCYConc!$Q82</f>
        <v>465.76977892385054</v>
      </c>
      <c r="BA4" s="4">
        <f>[1]annualCYConc!$R82</f>
        <v>478.18980112573939</v>
      </c>
      <c r="BB4" s="4">
        <f>[1]annualCYConc!$S82</f>
        <v>2412.1286232152111</v>
      </c>
      <c r="BC4" s="4">
        <f>[1]annualCYConc!$T82</f>
        <v>155.02168953088258</v>
      </c>
      <c r="BD4" s="4">
        <f>[1]annualCYConc!$U82</f>
        <v>495.87709491877865</v>
      </c>
      <c r="BE4" s="4">
        <f>[1]annualCYConc!$V82</f>
        <v>468.30492383618434</v>
      </c>
      <c r="BF4" s="4">
        <f>[1]annualCYConc!$W82</f>
        <v>534.6203477823525</v>
      </c>
      <c r="BG4" s="4">
        <f>[1]annualCYConc!$X82</f>
        <v>2063.6484049246897</v>
      </c>
      <c r="BH4" s="4">
        <f>[1]annualCYConc!$Y82</f>
        <v>563.65770887170356</v>
      </c>
      <c r="BI4" s="4">
        <f>[1]annualCYConc!$Z82</f>
        <v>568.71923518049698</v>
      </c>
      <c r="BJ4" s="4">
        <f>[1]annualCYConc!AA82</f>
        <v>690.4263347031615</v>
      </c>
      <c r="BK4" s="5">
        <v>3869272.88179935</v>
      </c>
      <c r="BL4" s="5">
        <v>2645512.0971315401</v>
      </c>
      <c r="BM4" s="5">
        <v>500.171854298477</v>
      </c>
    </row>
    <row r="5" spans="1:65" x14ac:dyDescent="0.25">
      <c r="A5" s="1">
        <f>[1]annualCYFlow!A83</f>
        <v>2003</v>
      </c>
      <c r="B5" s="1" t="s">
        <v>42</v>
      </c>
      <c r="C5" s="3">
        <f>[1]annualCYFlow!$B83</f>
        <v>1121773</v>
      </c>
      <c r="D5" s="3">
        <f>[1]annualCYFlow!$C83</f>
        <v>2009922</v>
      </c>
      <c r="E5" s="3">
        <f>[1]annualCYFlow!$G83</f>
        <v>862647</v>
      </c>
      <c r="F5" s="3">
        <f>[1]annualCYFlow!$H83</f>
        <v>178397</v>
      </c>
      <c r="G5" s="3">
        <f>[1]annualCYFlow!$I83</f>
        <v>2797204</v>
      </c>
      <c r="H5" s="3">
        <f>[1]annualCYFlow!$K83</f>
        <v>628130</v>
      </c>
      <c r="I5" s="3">
        <f>[1]annualCYFlow!$L83</f>
        <v>737309.61667180003</v>
      </c>
      <c r="J5" s="3">
        <f>[1]annualCYFlow!$M83</f>
        <v>1009708</v>
      </c>
      <c r="K5" s="3">
        <f>[1]annualCYFlow!$O83</f>
        <v>33427</v>
      </c>
      <c r="L5" s="3">
        <f>[1]annualCYFlow!$P83</f>
        <v>398348</v>
      </c>
      <c r="M5" s="3">
        <f>[1]annualCYFlow!$Q83</f>
        <v>2436193</v>
      </c>
      <c r="N5" s="3">
        <f>[1]annualCYFlow!$R83</f>
        <v>6073</v>
      </c>
      <c r="O5" s="3">
        <f>[1]annualCYFlow!$S83</f>
        <v>317855</v>
      </c>
      <c r="P5" s="3">
        <f>[1]annualCYFlow!$T83</f>
        <v>646855</v>
      </c>
      <c r="Q5" s="3">
        <f>[1]annualCYFlow!$U83</f>
        <v>8365822</v>
      </c>
      <c r="R5" s="3">
        <f>[1]annualCYFlow!$V83</f>
        <v>8688617</v>
      </c>
      <c r="S5" s="3">
        <f>[1]annualCYFlow!$W83</f>
        <v>78503</v>
      </c>
      <c r="T5" s="3">
        <f>[1]annualCYFlow!$X83</f>
        <v>9381874</v>
      </c>
      <c r="U5" s="3">
        <f>[1]annualCYFlow!$Y83</f>
        <v>7303335</v>
      </c>
      <c r="V5" s="3">
        <f>[1]annualCYFlow!$Z83</f>
        <v>5775140</v>
      </c>
      <c r="W5" s="3">
        <f>[1]annualCYSaltMass!$B83</f>
        <v>460751.52138269931</v>
      </c>
      <c r="X5" s="3">
        <f>[1]annualCYSaltMass!$C83</f>
        <v>1093944.3485108409</v>
      </c>
      <c r="Y5" s="3">
        <f>[1]annualCYSaltMass!$G83</f>
        <v>691333.27897130745</v>
      </c>
      <c r="Z5" s="3">
        <f>[1]annualCYSaltMass!$H83</f>
        <v>131250.42067757994</v>
      </c>
      <c r="AA5" s="3">
        <f>[1]annualCYSaltMass!$I83</f>
        <v>2323739.7419927712</v>
      </c>
      <c r="AB5" s="3">
        <f>[1]annualCYSaltMass!$K83</f>
        <v>261272.98683741537</v>
      </c>
      <c r="AC5" s="3">
        <f>[1]annualCYSaltMass!$L83</f>
        <v>466964.85336503043</v>
      </c>
      <c r="AD5" s="3">
        <f>[1]annualCYSaltMass!$M83</f>
        <v>242374.334111298</v>
      </c>
      <c r="AE5" s="3">
        <f>[1]annualCYSaltMass!$O83</f>
        <v>54061.076164674152</v>
      </c>
      <c r="AF5" s="3">
        <f>[1]annualCYSaltMass!$P83</f>
        <v>196555.10059531603</v>
      </c>
      <c r="AG5" s="3">
        <f>[1]annualCYSaltMass!$Q83</f>
        <v>1221214.2396714147</v>
      </c>
      <c r="AH5" s="3">
        <f>[1]annualCYSaltMass!$R83</f>
        <v>18172.184127582001</v>
      </c>
      <c r="AI5" s="3">
        <f>[1]annualCYSaltMass!$S83</f>
        <v>74017.058048625084</v>
      </c>
      <c r="AJ5" s="3">
        <f>[1]annualCYSaltMass!$T83</f>
        <v>462124.0229897048</v>
      </c>
      <c r="AK5" s="3">
        <f>[1]annualCYSaltMass!$U83</f>
        <v>5810740.0821776548</v>
      </c>
      <c r="AL5" s="3">
        <f>[1]annualCYSaltMass!$V83</f>
        <v>6740209.4963321183</v>
      </c>
      <c r="AM5" s="3">
        <f>[1]annualCYSaltMass!$W83</f>
        <v>224000.66446166343</v>
      </c>
      <c r="AN5" s="3">
        <f>[1]annualCYSaltMass!$X83</f>
        <v>7454018.1182190785</v>
      </c>
      <c r="AO5" s="3">
        <f>[1]annualCYSaltMass!$Y83</f>
        <v>5874374.1911548181</v>
      </c>
      <c r="AP5" s="3">
        <f>[1]annualCYSaltMass!$Z83</f>
        <v>5457178.5066450797</v>
      </c>
      <c r="AQ5" s="4">
        <f>[1]annualCYConc!$C83</f>
        <v>302.08504697474439</v>
      </c>
      <c r="AR5" s="4">
        <f>[1]annualCYConc!$D83</f>
        <v>400.29803519738584</v>
      </c>
      <c r="AS5" s="4">
        <f>[1]annualCYConc!$H83</f>
        <v>589.41580913166104</v>
      </c>
      <c r="AT5" s="4">
        <f>[1]annualCYConc!$I83</f>
        <v>541.10380836000616</v>
      </c>
      <c r="AU5" s="4">
        <f>[1]annualCYConc!$J83</f>
        <v>610.98532373756075</v>
      </c>
      <c r="AV5" s="4">
        <f>[1]annualCYConc!$L83</f>
        <v>305.92319567605432</v>
      </c>
      <c r="AW5" s="4">
        <f>[1]annualCYConc!$M83</f>
        <v>465.80240770816863</v>
      </c>
      <c r="AX5" s="4">
        <f>[1]annualCYConc!$N83</f>
        <v>176.5461556212291</v>
      </c>
      <c r="AY5" s="4">
        <f>[1]annualCYConc!$P83</f>
        <v>1189.4733568672034</v>
      </c>
      <c r="AZ5" s="4">
        <f>[1]annualCYConc!$Q83</f>
        <v>362.90179014329181</v>
      </c>
      <c r="BA5" s="4">
        <f>[1]annualCYConc!$R83</f>
        <v>368.6783218324656</v>
      </c>
      <c r="BB5" s="4">
        <f>[1]annualCYConc!$S83</f>
        <v>2200.7528898402761</v>
      </c>
      <c r="BC5" s="4">
        <f>[1]annualCYConc!$T83</f>
        <v>171.26562552107089</v>
      </c>
      <c r="BD5" s="4">
        <f>[1]annualCYConc!$U83</f>
        <v>525.43504943148002</v>
      </c>
      <c r="BE5" s="4">
        <f>[1]annualCYConc!$V83</f>
        <v>510.84631285485153</v>
      </c>
      <c r="BF5" s="4">
        <f>[1]annualCYConc!$W83</f>
        <v>570.54535629778593</v>
      </c>
      <c r="BG5" s="4">
        <f>[1]annualCYConc!$X83</f>
        <v>2098.603951441346</v>
      </c>
      <c r="BH5" s="4">
        <f>[1]annualCYConc!$Y83</f>
        <v>584.343585940293</v>
      </c>
      <c r="BI5" s="4">
        <f>[1]annualCYConc!$Z83</f>
        <v>591.57228404557634</v>
      </c>
      <c r="BJ5" s="4">
        <f>[1]annualCYConc!AA83</f>
        <v>694.98123184892495</v>
      </c>
      <c r="BK5" s="5">
        <v>6380799.0863531297</v>
      </c>
      <c r="BL5" s="5">
        <v>5032466.9946505995</v>
      </c>
      <c r="BM5" s="5">
        <v>582.26869880426102</v>
      </c>
    </row>
    <row r="6" spans="1:65" x14ac:dyDescent="0.25">
      <c r="A6" s="1">
        <f>[1]annualCYFlow!A84</f>
        <v>2004</v>
      </c>
      <c r="B6" s="1" t="s">
        <v>42</v>
      </c>
      <c r="C6" s="3">
        <f>[1]annualCYFlow!$B84</f>
        <v>901477</v>
      </c>
      <c r="D6" s="3">
        <f>[1]annualCYFlow!$C84</f>
        <v>1653137</v>
      </c>
      <c r="E6" s="3">
        <f>[1]annualCYFlow!$G84</f>
        <v>943464</v>
      </c>
      <c r="F6" s="3">
        <f>[1]annualCYFlow!$H84</f>
        <v>230091</v>
      </c>
      <c r="G6" s="3">
        <f>[1]annualCYFlow!$I84</f>
        <v>2645255</v>
      </c>
      <c r="H6" s="3">
        <f>[1]annualCYFlow!$K84</f>
        <v>760158</v>
      </c>
      <c r="I6" s="3">
        <f>[1]annualCYFlow!$L84</f>
        <v>787944.81406620005</v>
      </c>
      <c r="J6" s="3">
        <f>[1]annualCYFlow!$M84</f>
        <v>748896</v>
      </c>
      <c r="K6" s="3">
        <f>[1]annualCYFlow!$O84</f>
        <v>57150</v>
      </c>
      <c r="L6" s="3">
        <f>[1]annualCYFlow!$P84</f>
        <v>304892</v>
      </c>
      <c r="M6" s="3">
        <f>[1]annualCYFlow!$Q84</f>
        <v>2051867</v>
      </c>
      <c r="N6" s="3">
        <f>[1]annualCYFlow!$R84</f>
        <v>15664</v>
      </c>
      <c r="O6" s="3">
        <f>[1]annualCYFlow!$S84</f>
        <v>275200</v>
      </c>
      <c r="P6" s="3">
        <f>[1]annualCYFlow!$T84</f>
        <v>758490</v>
      </c>
      <c r="Q6" s="3">
        <f>[1]annualCYFlow!$U84</f>
        <v>8557930</v>
      </c>
      <c r="R6" s="3">
        <f>[1]annualCYFlow!$V84</f>
        <v>8976822</v>
      </c>
      <c r="S6" s="3">
        <f>[1]annualCYFlow!$W84</f>
        <v>131876</v>
      </c>
      <c r="T6" s="3">
        <f>[1]annualCYFlow!$X84</f>
        <v>9345461</v>
      </c>
      <c r="U6" s="3">
        <f>[1]annualCYFlow!$Y84</f>
        <v>6779789</v>
      </c>
      <c r="V6" s="3">
        <f>[1]annualCYFlow!$Z84</f>
        <v>5528967</v>
      </c>
      <c r="W6" s="3">
        <f>[1]annualCYSaltMass!$B84</f>
        <v>432643.19910777826</v>
      </c>
      <c r="X6" s="3">
        <f>[1]annualCYSaltMass!$C84</f>
        <v>1067478.9537861038</v>
      </c>
      <c r="Y6" s="3">
        <f>[1]annualCYSaltMass!$G84</f>
        <v>820565.1654413119</v>
      </c>
      <c r="Z6" s="3">
        <f>[1]annualCYSaltMass!$H84</f>
        <v>148053.78735194122</v>
      </c>
      <c r="AA6" s="3">
        <f>[1]annualCYSaltMass!$I84</f>
        <v>2355457.3326231358</v>
      </c>
      <c r="AB6" s="3">
        <f>[1]annualCYSaltMass!$K84</f>
        <v>296323.61913259287</v>
      </c>
      <c r="AC6" s="3">
        <f>[1]annualCYSaltMass!$L84</f>
        <v>489247.10915944236</v>
      </c>
      <c r="AD6" s="3">
        <f>[1]annualCYSaltMass!$M84</f>
        <v>170436.32021192124</v>
      </c>
      <c r="AE6" s="3">
        <f>[1]annualCYSaltMass!$O84</f>
        <v>78126.156184361098</v>
      </c>
      <c r="AF6" s="3">
        <f>[1]annualCYSaltMass!$P84</f>
        <v>168512.97357378734</v>
      </c>
      <c r="AG6" s="3">
        <f>[1]annualCYSaltMass!$Q84</f>
        <v>1126299.9112277203</v>
      </c>
      <c r="AH6" s="3">
        <f>[1]annualCYSaltMass!$R84</f>
        <v>39146.430439958756</v>
      </c>
      <c r="AI6" s="3">
        <f>[1]annualCYSaltMass!$S84</f>
        <v>66513.496105792074</v>
      </c>
      <c r="AJ6" s="3">
        <f>[1]annualCYSaltMass!$T84</f>
        <v>422722.12579919887</v>
      </c>
      <c r="AK6" s="3">
        <f>[1]annualCYSaltMass!$U84</f>
        <v>6115793.1665126709</v>
      </c>
      <c r="AL6" s="3">
        <f>[1]annualCYSaltMass!$V84</f>
        <v>7102537.1057197908</v>
      </c>
      <c r="AM6" s="3">
        <f>[1]annualCYSaltMass!$W84</f>
        <v>283605.46301181638</v>
      </c>
      <c r="AN6" s="3">
        <f>[1]annualCYSaltMass!$X84</f>
        <v>7913580.7520533809</v>
      </c>
      <c r="AO6" s="3">
        <f>[1]annualCYSaltMass!$Y84</f>
        <v>5723228.9896537112</v>
      </c>
      <c r="AP6" s="3">
        <f>[1]annualCYSaltMass!$Z84</f>
        <v>5464104.3808743097</v>
      </c>
      <c r="AQ6" s="4">
        <f>[1]annualCYConc!$C84</f>
        <v>352.97395718359979</v>
      </c>
      <c r="AR6" s="4">
        <f>[1]annualCYConc!$D84</f>
        <v>474.91721067279963</v>
      </c>
      <c r="AS6" s="4">
        <f>[1]annualCYConc!$H84</f>
        <v>639.66881174056448</v>
      </c>
      <c r="AT6" s="4">
        <f>[1]annualCYConc!$I84</f>
        <v>473.24640468336446</v>
      </c>
      <c r="AU6" s="4">
        <f>[1]annualCYConc!$J84</f>
        <v>654.90021211565625</v>
      </c>
      <c r="AV6" s="4">
        <f>[1]annualCYConc!$L84</f>
        <v>286.70141220640966</v>
      </c>
      <c r="AW6" s="4">
        <f>[1]annualCYConc!$M84</f>
        <v>456.66728450460647</v>
      </c>
      <c r="AX6" s="4">
        <f>[1]annualCYConc!$N84</f>
        <v>167.38173738409606</v>
      </c>
      <c r="AY6" s="4">
        <f>[1]annualCYConc!$P84</f>
        <v>1005.4203149606298</v>
      </c>
      <c r="AZ6" s="4">
        <f>[1]annualCYConc!$Q84</f>
        <v>406.49456791257234</v>
      </c>
      <c r="BA6" s="4">
        <f>[1]annualCYConc!$R84</f>
        <v>403.71257425554387</v>
      </c>
      <c r="BB6" s="4">
        <f>[1]annualCYConc!$S84</f>
        <v>1838.0483273748723</v>
      </c>
      <c r="BC6" s="4">
        <f>[1]annualCYConc!$T84</f>
        <v>177.75784629360467</v>
      </c>
      <c r="BD6" s="4">
        <f>[1]annualCYConc!$U84</f>
        <v>409.89493691413202</v>
      </c>
      <c r="BE6" s="4">
        <f>[1]annualCYConc!$V84</f>
        <v>525.59532399774253</v>
      </c>
      <c r="BF6" s="4">
        <f>[1]annualCYConc!$W84</f>
        <v>581.91336366032431</v>
      </c>
      <c r="BG6" s="4">
        <f>[1]annualCYConc!$X84</f>
        <v>1581.6713928235617</v>
      </c>
      <c r="BH6" s="4">
        <f>[1]annualCYConc!$Y84</f>
        <v>622.78729206616981</v>
      </c>
      <c r="BI6" s="4">
        <f>[1]annualCYConc!$Z84</f>
        <v>620.85813781225329</v>
      </c>
      <c r="BJ6" s="4">
        <f>[1]annualCYConc!AA84</f>
        <v>726.84602982799504</v>
      </c>
      <c r="BK6" s="5">
        <v>5999913.8409349201</v>
      </c>
      <c r="BL6" s="5">
        <v>4130974.3512456198</v>
      </c>
      <c r="BM6" s="5">
        <v>506.77055803793297</v>
      </c>
    </row>
    <row r="7" spans="1:65" x14ac:dyDescent="0.25">
      <c r="A7" s="1">
        <f>[1]annualCYFlow!A85</f>
        <v>2005</v>
      </c>
      <c r="B7" s="1" t="s">
        <v>42</v>
      </c>
      <c r="C7" s="3">
        <f>[1]annualCYFlow!$B85</f>
        <v>1254380</v>
      </c>
      <c r="D7" s="3">
        <f>[1]annualCYFlow!$C85</f>
        <v>2647566</v>
      </c>
      <c r="E7" s="3">
        <f>[1]annualCYFlow!$G85</f>
        <v>1876327</v>
      </c>
      <c r="F7" s="3">
        <f>[1]annualCYFlow!$H85</f>
        <v>691379</v>
      </c>
      <c r="G7" s="3">
        <f>[1]annualCYFlow!$I85</f>
        <v>5046150</v>
      </c>
      <c r="H7" s="3">
        <f>[1]annualCYFlow!$K85</f>
        <v>1217479</v>
      </c>
      <c r="I7" s="3">
        <f>[1]annualCYFlow!$L85</f>
        <v>1176787.8611401999</v>
      </c>
      <c r="J7" s="3">
        <f>[1]annualCYFlow!$M85</f>
        <v>1198834</v>
      </c>
      <c r="K7" s="3">
        <f>[1]annualCYFlow!$O85</f>
        <v>620942</v>
      </c>
      <c r="L7" s="3">
        <f>[1]annualCYFlow!$P85</f>
        <v>509322</v>
      </c>
      <c r="M7" s="3">
        <f>[1]annualCYFlow!$Q85</f>
        <v>4377578</v>
      </c>
      <c r="N7" s="3">
        <f>[1]annualCYFlow!$R85</f>
        <v>110328</v>
      </c>
      <c r="O7" s="3">
        <f>[1]annualCYFlow!$S85</f>
        <v>689862</v>
      </c>
      <c r="P7" s="3">
        <f>[1]annualCYFlow!$T85</f>
        <v>1696798</v>
      </c>
      <c r="Q7" s="3">
        <f>[1]annualCYFlow!$U85</f>
        <v>8431731</v>
      </c>
      <c r="R7" s="3">
        <f>[1]annualCYFlow!$V85</f>
        <v>9040711</v>
      </c>
      <c r="S7" s="3">
        <f>[1]annualCYFlow!$W85</f>
        <v>565810</v>
      </c>
      <c r="T7" s="3">
        <f>[1]annualCYFlow!$X85</f>
        <v>8274646</v>
      </c>
      <c r="U7" s="3">
        <f>[1]annualCYFlow!$Y85</f>
        <v>6370120</v>
      </c>
      <c r="V7" s="3">
        <f>[1]annualCYFlow!$Z85</f>
        <v>5270598</v>
      </c>
      <c r="W7" s="3">
        <f>[1]annualCYSaltMass!$B85</f>
        <v>484675.12097763841</v>
      </c>
      <c r="X7" s="3">
        <f>[1]annualCYSaltMass!$C85</f>
        <v>1299607.0723811525</v>
      </c>
      <c r="Y7" s="3">
        <f>[1]annualCYSaltMass!$G85</f>
        <v>1084812.2434792018</v>
      </c>
      <c r="Z7" s="3">
        <f>[1]annualCYSaltMass!$H85</f>
        <v>274230.27834014071</v>
      </c>
      <c r="AA7" s="3">
        <f>[1]annualCYSaltMass!$I85</f>
        <v>2852089.6159139201</v>
      </c>
      <c r="AB7" s="3">
        <f>[1]annualCYSaltMass!$K85</f>
        <v>408629.96971834986</v>
      </c>
      <c r="AC7" s="3">
        <f>[1]annualCYSaltMass!$L85</f>
        <v>695692.72184790531</v>
      </c>
      <c r="AD7" s="3">
        <f>[1]annualCYSaltMass!$M85</f>
        <v>235626.10078744727</v>
      </c>
      <c r="AE7" s="3">
        <f>[1]annualCYSaltMass!$O85</f>
        <v>362111.32905673201</v>
      </c>
      <c r="AF7" s="3">
        <f>[1]annualCYSaltMass!$P85</f>
        <v>232388.45798433168</v>
      </c>
      <c r="AG7" s="3">
        <f>[1]annualCYSaltMass!$Q85</f>
        <v>2147896.3485152614</v>
      </c>
      <c r="AH7" s="3">
        <f>[1]annualCYSaltMass!$R85</f>
        <v>147706.8465545451</v>
      </c>
      <c r="AI7" s="3">
        <f>[1]annualCYSaltMass!$S85</f>
        <v>134209.66757728663</v>
      </c>
      <c r="AJ7" s="3">
        <f>[1]annualCYSaltMass!$T85</f>
        <v>764836.68948747939</v>
      </c>
      <c r="AK7" s="3">
        <f>[1]annualCYSaltMass!$U85</f>
        <v>5795080.7665357394</v>
      </c>
      <c r="AL7" s="3">
        <f>[1]annualCYSaltMass!$V85</f>
        <v>6905496.6587893199</v>
      </c>
      <c r="AM7" s="3">
        <f>[1]annualCYSaltMass!$W85</f>
        <v>800328.7292540354</v>
      </c>
      <c r="AN7" s="3">
        <f>[1]annualCYSaltMass!$X85</f>
        <v>7237575.4055086859</v>
      </c>
      <c r="AO7" s="3">
        <f>[1]annualCYSaltMass!$Y85</f>
        <v>5787871.3933008034</v>
      </c>
      <c r="AP7" s="3">
        <f>[1]annualCYSaltMass!$Z85</f>
        <v>5087862.5712100528</v>
      </c>
      <c r="AQ7" s="4">
        <f>[1]annualCYConc!$C85</f>
        <v>284.17707496930751</v>
      </c>
      <c r="AR7" s="4">
        <f>[1]annualCYConc!$D85</f>
        <v>361.02119894272698</v>
      </c>
      <c r="AS7" s="4">
        <f>[1]annualCYConc!$H85</f>
        <v>425.21980443707315</v>
      </c>
      <c r="AT7" s="4">
        <f>[1]annualCYConc!$I85</f>
        <v>291.72030145549689</v>
      </c>
      <c r="AU7" s="4">
        <f>[1]annualCYConc!$J85</f>
        <v>415.69083045490117</v>
      </c>
      <c r="AV7" s="4">
        <f>[1]annualCYConc!$L85</f>
        <v>246.85172697023935</v>
      </c>
      <c r="AW7" s="4">
        <f>[1]annualCYConc!$M85</f>
        <v>434.79717465673764</v>
      </c>
      <c r="AX7" s="4">
        <f>[1]annualCYConc!$N85</f>
        <v>144.55455409172578</v>
      </c>
      <c r="AY7" s="4">
        <f>[1]annualCYConc!$P85</f>
        <v>428.90243275539422</v>
      </c>
      <c r="AZ7" s="4">
        <f>[1]annualCYConc!$Q85</f>
        <v>335.57496357903256</v>
      </c>
      <c r="BA7" s="4">
        <f>[1]annualCYConc!$R85</f>
        <v>360.86674300263758</v>
      </c>
      <c r="BB7" s="4">
        <f>[1]annualCYConc!$S85</f>
        <v>984.65097255456476</v>
      </c>
      <c r="BC7" s="4">
        <f>[1]annualCYConc!$T85</f>
        <v>143.08332072211545</v>
      </c>
      <c r="BD7" s="4">
        <f>[1]annualCYConc!$U85</f>
        <v>331.51715195326727</v>
      </c>
      <c r="BE7" s="4">
        <f>[1]annualCYConc!$V85</f>
        <v>505.48722442639593</v>
      </c>
      <c r="BF7" s="4">
        <f>[1]annualCYConc!$W85</f>
        <v>561.77158223506979</v>
      </c>
      <c r="BG7" s="4">
        <f>[1]annualCYConc!$X85</f>
        <v>1040.3158646895602</v>
      </c>
      <c r="BH7" s="4">
        <f>[1]annualCYConc!$Y85</f>
        <v>643.29638614147359</v>
      </c>
      <c r="BI7" s="4">
        <f>[1]annualCYConc!$Z85</f>
        <v>668.24957652289129</v>
      </c>
      <c r="BJ7" s="4">
        <f>[1]annualCYConc!AA85</f>
        <v>709.97476470411902</v>
      </c>
      <c r="BK7" s="5">
        <v>11728595.770677499</v>
      </c>
      <c r="BL7" s="5">
        <v>6897134.3670091201</v>
      </c>
      <c r="BM7" s="5">
        <v>434.01304389303402</v>
      </c>
    </row>
    <row r="8" spans="1:65" x14ac:dyDescent="0.25">
      <c r="A8" s="1">
        <f>[1]annualCYFlow!A86</f>
        <v>2006</v>
      </c>
      <c r="B8" s="1" t="s">
        <v>42</v>
      </c>
      <c r="C8" s="3">
        <f>[1]annualCYFlow!$B86</f>
        <v>1413975</v>
      </c>
      <c r="D8" s="3">
        <f>[1]annualCYFlow!$C86</f>
        <v>2611556</v>
      </c>
      <c r="E8" s="3">
        <f>[1]annualCYFlow!$G86</f>
        <v>1599069</v>
      </c>
      <c r="F8" s="3">
        <f>[1]annualCYFlow!$H86</f>
        <v>257906</v>
      </c>
      <c r="G8" s="3">
        <f>[1]annualCYFlow!$I86</f>
        <v>4136423</v>
      </c>
      <c r="H8" s="3">
        <f>[1]annualCYFlow!$K86</f>
        <v>864873</v>
      </c>
      <c r="I8" s="3">
        <f>[1]annualCYFlow!$L86</f>
        <v>929919.82228999992</v>
      </c>
      <c r="J8" s="3">
        <f>[1]annualCYFlow!$M86</f>
        <v>1155928</v>
      </c>
      <c r="K8" s="3">
        <f>[1]annualCYFlow!$O86</f>
        <v>250657</v>
      </c>
      <c r="L8" s="3">
        <f>[1]annualCYFlow!$P86</f>
        <v>504889</v>
      </c>
      <c r="M8" s="3">
        <f>[1]annualCYFlow!$Q86</f>
        <v>3311385</v>
      </c>
      <c r="N8" s="3">
        <f>[1]annualCYFlow!$R86</f>
        <v>101434</v>
      </c>
      <c r="O8" s="3">
        <f>[1]annualCYFlow!$S86</f>
        <v>458705.52638000005</v>
      </c>
      <c r="P8" s="3">
        <f>[1]annualCYFlow!$T86</f>
        <v>1044331</v>
      </c>
      <c r="Q8" s="3">
        <f>[1]annualCYFlow!$U86</f>
        <v>8676794</v>
      </c>
      <c r="R8" s="3">
        <f>[1]annualCYFlow!$V86</f>
        <v>9098803</v>
      </c>
      <c r="S8" s="3">
        <f>[1]annualCYFlow!$W86</f>
        <v>157055</v>
      </c>
      <c r="T8" s="3">
        <f>[1]annualCYFlow!$X86</f>
        <v>9259950</v>
      </c>
      <c r="U8" s="3">
        <f>[1]annualCYFlow!$Y86</f>
        <v>6592938</v>
      </c>
      <c r="V8" s="3">
        <f>[1]annualCYFlow!$Z86</f>
        <v>5672989</v>
      </c>
      <c r="W8" s="3">
        <f>[1]annualCYSaltMass!$B86</f>
        <v>516883.60157757293</v>
      </c>
      <c r="X8" s="3">
        <f>[1]annualCYSaltMass!$C86</f>
        <v>1329879.7033888116</v>
      </c>
      <c r="Y8" s="3">
        <f>[1]annualCYSaltMass!$G86</f>
        <v>1045568.3288562207</v>
      </c>
      <c r="Z8" s="3">
        <f>[1]annualCYSaltMass!$H86</f>
        <v>208404.94819684658</v>
      </c>
      <c r="AA8" s="3">
        <f>[1]annualCYSaltMass!$I86</f>
        <v>2736391.7054979098</v>
      </c>
      <c r="AB8" s="3">
        <f>[1]annualCYSaltMass!$K86</f>
        <v>325504.901025592</v>
      </c>
      <c r="AC8" s="3">
        <f>[1]annualCYSaltMass!$L86</f>
        <v>563882.15786679927</v>
      </c>
      <c r="AD8" s="3">
        <f>[1]annualCYSaltMass!$M86</f>
        <v>241381.46663139356</v>
      </c>
      <c r="AE8" s="3">
        <f>[1]annualCYSaltMass!$O86</f>
        <v>218944.41968940984</v>
      </c>
      <c r="AF8" s="3">
        <f>[1]annualCYSaltMass!$P86</f>
        <v>236751.4833196367</v>
      </c>
      <c r="AG8" s="3">
        <f>[1]annualCYSaltMass!$Q86</f>
        <v>1659267.6547791555</v>
      </c>
      <c r="AH8" s="3">
        <f>[1]annualCYSaltMass!$R86</f>
        <v>155896.57833270921</v>
      </c>
      <c r="AI8" s="3">
        <f>[1]annualCYSaltMass!$S86</f>
        <v>90864.558973652995</v>
      </c>
      <c r="AJ8" s="3">
        <f>[1]annualCYSaltMass!$T86</f>
        <v>494687.1373830915</v>
      </c>
      <c r="AK8" s="3">
        <f>[1]annualCYSaltMass!$U86</f>
        <v>5574265.1117585571</v>
      </c>
      <c r="AL8" s="3">
        <f>[1]annualCYSaltMass!$V86</f>
        <v>6572112.33857687</v>
      </c>
      <c r="AM8" s="3">
        <f>[1]annualCYSaltMass!$W86</f>
        <v>344250.00193113508</v>
      </c>
      <c r="AN8" s="3">
        <f>[1]annualCYSaltMass!$X86</f>
        <v>8151710.2663379349</v>
      </c>
      <c r="AO8" s="3">
        <f>[1]annualCYSaltMass!$Y86</f>
        <v>6035859.4639477609</v>
      </c>
      <c r="AP8" s="3">
        <f>[1]annualCYSaltMass!$Z86</f>
        <v>5494268.8340537203</v>
      </c>
      <c r="AQ8" s="4">
        <f>[1]annualCYConc!$C86</f>
        <v>268.85520981629804</v>
      </c>
      <c r="AR8" s="4">
        <f>[1]annualCYConc!$D86</f>
        <v>374.52468574290583</v>
      </c>
      <c r="AS8" s="4">
        <f>[1]annualCYConc!$H86</f>
        <v>480.89764350381375</v>
      </c>
      <c r="AT8" s="4">
        <f>[1]annualCYConc!$I86</f>
        <v>594.31133552534641</v>
      </c>
      <c r="AU8" s="4">
        <f>[1]annualCYConc!$J86</f>
        <v>486.5424686498456</v>
      </c>
      <c r="AV8" s="4">
        <f>[1]annualCYConc!$L86</f>
        <v>276.8041684732903</v>
      </c>
      <c r="AW8" s="4">
        <f>[1]annualCYConc!$M86</f>
        <v>445.97476063421692</v>
      </c>
      <c r="AX8" s="4">
        <f>[1]annualCYConc!$N86</f>
        <v>153.58208928237744</v>
      </c>
      <c r="AY8" s="4">
        <f>[1]annualCYConc!$P86</f>
        <v>642.42358481909537</v>
      </c>
      <c r="AZ8" s="4">
        <f>[1]annualCYConc!$Q86</f>
        <v>344.87700088534308</v>
      </c>
      <c r="BA8" s="4">
        <f>[1]annualCYConc!$R86</f>
        <v>368.53115089305538</v>
      </c>
      <c r="BB8" s="4">
        <f>[1]annualCYConc!$S86</f>
        <v>1130.3695881065521</v>
      </c>
      <c r="BC8" s="4">
        <f>[1]annualCYConc!$T86</f>
        <v>145.68940978193308</v>
      </c>
      <c r="BD8" s="4">
        <f>[1]annualCYConc!$U86</f>
        <v>348.38534803620689</v>
      </c>
      <c r="BE8" s="4">
        <f>[1]annualCYConc!$V86</f>
        <v>472.49342172927004</v>
      </c>
      <c r="BF8" s="4">
        <f>[1]annualCYConc!$W86</f>
        <v>531.23679697208524</v>
      </c>
      <c r="BG8" s="4">
        <f>[1]annualCYConc!$X86</f>
        <v>1612.0912381013022</v>
      </c>
      <c r="BH8" s="4">
        <f>[1]annualCYConc!$Y86</f>
        <v>647.45192572314102</v>
      </c>
      <c r="BI8" s="4">
        <f>[1]annualCYConc!$Z86</f>
        <v>673.32937400594403</v>
      </c>
      <c r="BJ8" s="4">
        <f>[1]annualCYConc!AA86</f>
        <v>712.30402343455967</v>
      </c>
      <c r="BK8" s="5">
        <v>9555075.1390048005</v>
      </c>
      <c r="BL8" s="5">
        <v>5810167.5198015999</v>
      </c>
      <c r="BM8" s="5">
        <v>448.78184692397502</v>
      </c>
    </row>
    <row r="9" spans="1:65" x14ac:dyDescent="0.25">
      <c r="A9" s="1">
        <f>[1]annualCYFlow!A87</f>
        <v>2007</v>
      </c>
      <c r="B9" s="1" t="s">
        <v>42</v>
      </c>
      <c r="C9" s="3">
        <f>[1]annualCYFlow!$B87</f>
        <v>1310074</v>
      </c>
      <c r="D9" s="3">
        <f>[1]annualCYFlow!$C87</f>
        <v>2299160</v>
      </c>
      <c r="E9" s="3">
        <f>[1]annualCYFlow!$G87</f>
        <v>1535468</v>
      </c>
      <c r="F9" s="3">
        <f>[1]annualCYFlow!$H87</f>
        <v>342919</v>
      </c>
      <c r="G9" s="3">
        <f>[1]annualCYFlow!$I87</f>
        <v>3764634</v>
      </c>
      <c r="H9" s="3">
        <f>[1]annualCYFlow!$K87</f>
        <v>548524</v>
      </c>
      <c r="I9" s="3">
        <f>[1]annualCYFlow!$L87</f>
        <v>767924.10451500013</v>
      </c>
      <c r="J9" s="3">
        <f>[1]annualCYFlow!$M87</f>
        <v>789572</v>
      </c>
      <c r="K9" s="3">
        <f>[1]annualCYFlow!$O87</f>
        <v>71026</v>
      </c>
      <c r="L9" s="3">
        <f>[1]annualCYFlow!$P87</f>
        <v>368263</v>
      </c>
      <c r="M9" s="3">
        <f>[1]annualCYFlow!$Q87</f>
        <v>2446978</v>
      </c>
      <c r="N9" s="3">
        <f>[1]annualCYFlow!$R87</f>
        <v>14143</v>
      </c>
      <c r="O9" s="3">
        <f>[1]annualCYFlow!$S87</f>
        <v>702962.39684000006</v>
      </c>
      <c r="P9" s="3">
        <f>[1]annualCYFlow!$T87</f>
        <v>1265980</v>
      </c>
      <c r="Q9" s="3">
        <f>[1]annualCYFlow!$U87</f>
        <v>8365968</v>
      </c>
      <c r="R9" s="3">
        <f>[1]annualCYFlow!$V87</f>
        <v>8840828</v>
      </c>
      <c r="S9" s="3">
        <f>[1]annualCYFlow!$W87</f>
        <v>105398</v>
      </c>
      <c r="T9" s="3">
        <f>[1]annualCYFlow!$X87</f>
        <v>9362637</v>
      </c>
      <c r="U9" s="3">
        <f>[1]annualCYFlow!$Y87</f>
        <v>6565027</v>
      </c>
      <c r="V9" s="3">
        <f>[1]annualCYFlow!$Z87</f>
        <v>5673094</v>
      </c>
      <c r="W9" s="3">
        <f>[1]annualCYSaltMass!$B87</f>
        <v>481632.337495271</v>
      </c>
      <c r="X9" s="3">
        <f>[1]annualCYSaltMass!$C87</f>
        <v>1320318.6817388993</v>
      </c>
      <c r="Y9" s="3">
        <f>[1]annualCYSaltMass!$G87</f>
        <v>992740.23954442958</v>
      </c>
      <c r="Z9" s="3">
        <f>[1]annualCYSaltMass!$H87</f>
        <v>189565.885733623</v>
      </c>
      <c r="AA9" s="3">
        <f>[1]annualCYSaltMass!$I87</f>
        <v>2730133.1676761433</v>
      </c>
      <c r="AB9" s="3">
        <f>[1]annualCYSaltMass!$K87</f>
        <v>238215.163245912</v>
      </c>
      <c r="AC9" s="3">
        <f>[1]annualCYSaltMass!$L87</f>
        <v>480175.49240840931</v>
      </c>
      <c r="AD9" s="3">
        <f>[1]annualCYSaltMass!$M87</f>
        <v>184951.16713167939</v>
      </c>
      <c r="AE9" s="3">
        <f>[1]annualCYSaltMass!$O87</f>
        <v>85632.512786807754</v>
      </c>
      <c r="AF9" s="3">
        <f>[1]annualCYSaltMass!$P87</f>
        <v>193574.40902721102</v>
      </c>
      <c r="AG9" s="3">
        <f>[1]annualCYSaltMass!$Q87</f>
        <v>1299927.9055320709</v>
      </c>
      <c r="AH9" s="3">
        <f>[1]annualCYSaltMass!$R87</f>
        <v>45776.256344695168</v>
      </c>
      <c r="AI9" s="3">
        <f>[1]annualCYSaltMass!$S87</f>
        <v>145592.38268643484</v>
      </c>
      <c r="AJ9" s="3">
        <f>[1]annualCYSaltMass!$T87</f>
        <v>522749.34260765335</v>
      </c>
      <c r="AK9" s="3">
        <f>[1]annualCYSaltMass!$U87</f>
        <v>5401399.7760381475</v>
      </c>
      <c r="AL9" s="3">
        <f>[1]annualCYSaltMass!$V87</f>
        <v>6437256.9322230592</v>
      </c>
      <c r="AM9" s="3">
        <f>[1]annualCYSaltMass!$W87</f>
        <v>278970.18243731029</v>
      </c>
      <c r="AN9" s="3">
        <f>[1]annualCYSaltMass!$X87</f>
        <v>8042075.5298505072</v>
      </c>
      <c r="AO9" s="3">
        <f>[1]annualCYSaltMass!$Y87</f>
        <v>5866052.958228074</v>
      </c>
      <c r="AP9" s="3">
        <f>[1]annualCYSaltMass!$Z87</f>
        <v>5516565.3346622083</v>
      </c>
      <c r="AQ9" s="4">
        <f>[1]annualCYConc!$C87</f>
        <v>270.38789457694753</v>
      </c>
      <c r="AR9" s="4">
        <f>[1]annualCYConc!$D87</f>
        <v>422.35438403590882</v>
      </c>
      <c r="AS9" s="4">
        <f>[1]annualCYConc!$H87</f>
        <v>475.51288467099283</v>
      </c>
      <c r="AT9" s="4">
        <f>[1]annualCYConc!$I87</f>
        <v>406.57069220428144</v>
      </c>
      <c r="AU9" s="4">
        <f>[1]annualCYConc!$J87</f>
        <v>533.3699012440519</v>
      </c>
      <c r="AV9" s="4">
        <f>[1]annualCYConc!$L87</f>
        <v>319.40462568638742</v>
      </c>
      <c r="AW9" s="4">
        <f>[1]annualCYConc!$M87</f>
        <v>459.88487217885597</v>
      </c>
      <c r="AX9" s="4">
        <f>[1]annualCYConc!$N87</f>
        <v>172.27916998069838</v>
      </c>
      <c r="AY9" s="4">
        <f>[1]annualCYConc!$P87</f>
        <v>886.72461492974412</v>
      </c>
      <c r="AZ9" s="4">
        <f>[1]annualCYConc!$Q87</f>
        <v>386.59593985819924</v>
      </c>
      <c r="BA9" s="4">
        <f>[1]annualCYConc!$R87</f>
        <v>390.71189691938389</v>
      </c>
      <c r="BB9" s="4">
        <f>[1]annualCYConc!$S87</f>
        <v>2380.4889203139364</v>
      </c>
      <c r="BC9" s="4">
        <f>[1]annualCYConc!$T87</f>
        <v>152.32598413870846</v>
      </c>
      <c r="BD9" s="4">
        <f>[1]annualCYConc!$U87</f>
        <v>303.69251204600391</v>
      </c>
      <c r="BE9" s="4">
        <f>[1]annualCYConc!$V87</f>
        <v>474.85121804195273</v>
      </c>
      <c r="BF9" s="4">
        <f>[1]annualCYConc!$W87</f>
        <v>535.51955676549767</v>
      </c>
      <c r="BG9" s="4">
        <f>[1]annualCYConc!$X87</f>
        <v>1946.6723030797546</v>
      </c>
      <c r="BH9" s="4">
        <f>[1]annualCYConc!$Y87</f>
        <v>631.73857335278512</v>
      </c>
      <c r="BI9" s="4">
        <f>[1]annualCYConc!$Z87</f>
        <v>657.16873900137807</v>
      </c>
      <c r="BJ9" s="4">
        <f>[1]annualCYConc!AA87</f>
        <v>715.18141426882767</v>
      </c>
      <c r="BK9" s="5">
        <v>7882428.5568207595</v>
      </c>
      <c r="BL9" s="5">
        <v>5183386.5460972097</v>
      </c>
      <c r="BM9" s="5">
        <v>487.29605359981298</v>
      </c>
    </row>
    <row r="10" spans="1:65" x14ac:dyDescent="0.25">
      <c r="A10" s="1">
        <f>[1]annualCYFlow!A88</f>
        <v>2008</v>
      </c>
      <c r="B10" s="1" t="s">
        <v>42</v>
      </c>
      <c r="C10" s="3">
        <f>[1]annualCYFlow!$B88</f>
        <v>1874786</v>
      </c>
      <c r="D10" s="3">
        <f>[1]annualCYFlow!$C88</f>
        <v>3502972</v>
      </c>
      <c r="E10" s="3">
        <f>[1]annualCYFlow!$G88</f>
        <v>2460531</v>
      </c>
      <c r="F10" s="3">
        <f>[1]annualCYFlow!$H88</f>
        <v>575499</v>
      </c>
      <c r="G10" s="3">
        <f>[1]annualCYFlow!$I88</f>
        <v>6305275</v>
      </c>
      <c r="H10" s="3">
        <f>[1]annualCYFlow!$K88</f>
        <v>784108</v>
      </c>
      <c r="I10" s="3">
        <f>[1]annualCYFlow!$L88</f>
        <v>1014064.156815</v>
      </c>
      <c r="J10" s="3">
        <f>[1]annualCYFlow!$M88</f>
        <v>1501571</v>
      </c>
      <c r="K10" s="3">
        <f>[1]annualCYFlow!$O88</f>
        <v>110430</v>
      </c>
      <c r="L10" s="3">
        <f>[1]annualCYFlow!$P88</f>
        <v>527568</v>
      </c>
      <c r="M10" s="3">
        <f>[1]annualCYFlow!$Q88</f>
        <v>3651200</v>
      </c>
      <c r="N10" s="3">
        <f>[1]annualCYFlow!$R88</f>
        <v>35118</v>
      </c>
      <c r="O10" s="3">
        <f>[1]annualCYFlow!$S88</f>
        <v>1153080.7814550002</v>
      </c>
      <c r="P10" s="3">
        <f>[1]annualCYFlow!$T88</f>
        <v>1810555</v>
      </c>
      <c r="Q10" s="3">
        <f>[1]annualCYFlow!$U88</f>
        <v>9313839</v>
      </c>
      <c r="R10" s="3">
        <f>[1]annualCYFlow!$V88</f>
        <v>9800340</v>
      </c>
      <c r="S10" s="3">
        <f>[1]annualCYFlow!$W88</f>
        <v>103354</v>
      </c>
      <c r="T10" s="3">
        <f>[1]annualCYFlow!$X88</f>
        <v>9540895</v>
      </c>
      <c r="U10" s="3">
        <f>[1]annualCYFlow!$Y88</f>
        <v>6848048</v>
      </c>
      <c r="V10" s="3">
        <f>[1]annualCYFlow!$Z88</f>
        <v>5672660</v>
      </c>
      <c r="W10" s="3">
        <f>[1]annualCYSaltMass!$B88</f>
        <v>578940.9654770745</v>
      </c>
      <c r="X10" s="3">
        <f>[1]annualCYSaltMass!$C88</f>
        <v>1516442.5508828235</v>
      </c>
      <c r="Y10" s="3">
        <f>[1]annualCYSaltMass!$G88</f>
        <v>1091448.1899250739</v>
      </c>
      <c r="Z10" s="3">
        <f>[1]annualCYSaltMass!$H88</f>
        <v>225294.14453231488</v>
      </c>
      <c r="AA10" s="3">
        <f>[1]annualCYSaltMass!$I88</f>
        <v>3293792.090848539</v>
      </c>
      <c r="AB10" s="3">
        <f>[1]annualCYSaltMass!$K88</f>
        <v>285790.8877814312</v>
      </c>
      <c r="AC10" s="3">
        <f>[1]annualCYSaltMass!$L88</f>
        <v>610526.52429985697</v>
      </c>
      <c r="AD10" s="3">
        <f>[1]annualCYSaltMass!$M88</f>
        <v>346758.03217764175</v>
      </c>
      <c r="AE10" s="3">
        <f>[1]annualCYSaltMass!$O88</f>
        <v>113190.21532742734</v>
      </c>
      <c r="AF10" s="3">
        <f>[1]annualCYSaltMass!$P88</f>
        <v>247980.90628944177</v>
      </c>
      <c r="AG10" s="3">
        <f>[1]annualCYSaltMass!$Q88</f>
        <v>1744751.1843625766</v>
      </c>
      <c r="AH10" s="3">
        <f>[1]annualCYSaltMass!$R88</f>
        <v>71949.123330779403</v>
      </c>
      <c r="AI10" s="3">
        <f>[1]annualCYSaltMass!$S88</f>
        <v>236734.67159258065</v>
      </c>
      <c r="AJ10" s="3">
        <f>[1]annualCYSaltMass!$T88</f>
        <v>613354.05656421836</v>
      </c>
      <c r="AK10" s="3">
        <f>[1]annualCYSaltMass!$U88</f>
        <v>5862971.4103667457</v>
      </c>
      <c r="AL10" s="3">
        <f>[1]annualCYSaltMass!$V88</f>
        <v>6895742.1926881699</v>
      </c>
      <c r="AM10" s="3">
        <f>[1]annualCYSaltMass!$W88</f>
        <v>285965.97604792833</v>
      </c>
      <c r="AN10" s="3">
        <f>[1]annualCYSaltMass!$X88</f>
        <v>8069007.8538125781</v>
      </c>
      <c r="AO10" s="3">
        <f>[1]annualCYSaltMass!$Y88</f>
        <v>6015760.8576152222</v>
      </c>
      <c r="AP10" s="3">
        <f>[1]annualCYSaltMass!$Z88</f>
        <v>5532292.9342780067</v>
      </c>
      <c r="AQ10" s="4">
        <f>[1]annualCYConc!$C88</f>
        <v>227.11719332233113</v>
      </c>
      <c r="AR10" s="4">
        <f>[1]annualCYConc!$D88</f>
        <v>318.38802830853348</v>
      </c>
      <c r="AS10" s="4">
        <f>[1]annualCYConc!$H88</f>
        <v>326.24338701686753</v>
      </c>
      <c r="AT10" s="4">
        <f>[1]annualCYConc!$I88</f>
        <v>287.92061706449539</v>
      </c>
      <c r="AU10" s="4">
        <f>[1]annualCYConc!$J88</f>
        <v>384.20196606809378</v>
      </c>
      <c r="AV10" s="4">
        <f>[1]annualCYConc!$L88</f>
        <v>268.06488404658546</v>
      </c>
      <c r="AW10" s="4">
        <f>[1]annualCYConc!$M88</f>
        <v>442.79890428660707</v>
      </c>
      <c r="AX10" s="4">
        <f>[1]annualCYConc!$N88</f>
        <v>169.84317151836314</v>
      </c>
      <c r="AY10" s="4">
        <f>[1]annualCYConc!$P88</f>
        <v>753.85747804038772</v>
      </c>
      <c r="AZ10" s="4">
        <f>[1]annualCYConc!$Q88</f>
        <v>345.70624981045097</v>
      </c>
      <c r="BA10" s="4">
        <f>[1]annualCYConc!$R88</f>
        <v>351.4514281058282</v>
      </c>
      <c r="BB10" s="4">
        <f>[1]annualCYConc!$S88</f>
        <v>1506.8262087818212</v>
      </c>
      <c r="BC10" s="4">
        <f>[1]annualCYConc!$T88</f>
        <v>150.99743427260475</v>
      </c>
      <c r="BD10" s="4">
        <f>[1]annualCYConc!$U88</f>
        <v>249.15347752484735</v>
      </c>
      <c r="BE10" s="4">
        <f>[1]annualCYConc!$V88</f>
        <v>462.97387320094322</v>
      </c>
      <c r="BF10" s="4">
        <f>[1]annualCYConc!$W88</f>
        <v>517.49636900352425</v>
      </c>
      <c r="BG10" s="4">
        <f>[1]annualCYConc!$X88</f>
        <v>2034.9535867020147</v>
      </c>
      <c r="BH10" s="4">
        <f>[1]annualCYConc!$Y88</f>
        <v>622.01155868500814</v>
      </c>
      <c r="BI10" s="4">
        <f>[1]annualCYConc!$Z88</f>
        <v>646.08729528472929</v>
      </c>
      <c r="BJ10" s="4">
        <f>[1]annualCYConc!AA88</f>
        <v>717.27525247414792</v>
      </c>
      <c r="BK10" s="5">
        <v>12087195.8395797</v>
      </c>
      <c r="BL10" s="5">
        <v>6504939.32243264</v>
      </c>
      <c r="BM10" s="5">
        <v>396.75427655073997</v>
      </c>
    </row>
    <row r="11" spans="1:65" x14ac:dyDescent="0.25">
      <c r="A11" s="1">
        <f>[1]annualCYFlow!A89</f>
        <v>2009</v>
      </c>
      <c r="B11" s="1" t="s">
        <v>42</v>
      </c>
      <c r="C11" s="3">
        <f>[1]annualCYFlow!$B89</f>
        <v>1841987</v>
      </c>
      <c r="D11" s="3">
        <f>[1]annualCYFlow!$C89</f>
        <v>3194021</v>
      </c>
      <c r="E11" s="3">
        <f>[1]annualCYFlow!$G89</f>
        <v>1880056</v>
      </c>
      <c r="F11" s="3">
        <f>[1]annualCYFlow!$H89</f>
        <v>315162</v>
      </c>
      <c r="G11" s="3">
        <f>[1]annualCYFlow!$I89</f>
        <v>5202581</v>
      </c>
      <c r="H11" s="3">
        <f>[1]annualCYFlow!$K89</f>
        <v>1256252</v>
      </c>
      <c r="I11" s="3">
        <f>[1]annualCYFlow!$L89</f>
        <v>1169272.317755</v>
      </c>
      <c r="J11" s="3">
        <f>[1]annualCYFlow!$M89</f>
        <v>1296364</v>
      </c>
      <c r="K11" s="3">
        <f>[1]annualCYFlow!$O89</f>
        <v>157367</v>
      </c>
      <c r="L11" s="3">
        <f>[1]annualCYFlow!$P89</f>
        <v>488134</v>
      </c>
      <c r="M11" s="3">
        <f>[1]annualCYFlow!$Q89</f>
        <v>3714299</v>
      </c>
      <c r="N11" s="3">
        <f>[1]annualCYFlow!$R89</f>
        <v>37634</v>
      </c>
      <c r="O11" s="3">
        <f>[1]annualCYFlow!$S89</f>
        <v>529701</v>
      </c>
      <c r="P11" s="3">
        <f>[1]annualCYFlow!$T89</f>
        <v>917824</v>
      </c>
      <c r="Q11" s="3">
        <f>[1]annualCYFlow!$U89</f>
        <v>8466135</v>
      </c>
      <c r="R11" s="3">
        <f>[1]annualCYFlow!$V89</f>
        <v>8890543</v>
      </c>
      <c r="S11" s="3">
        <f>[1]annualCYFlow!$W89</f>
        <v>88693</v>
      </c>
      <c r="T11" s="3">
        <f>[1]annualCYFlow!$X89</f>
        <v>9481070</v>
      </c>
      <c r="U11" s="3">
        <f>[1]annualCYFlow!$Y89</f>
        <v>6535570</v>
      </c>
      <c r="V11" s="3">
        <f>[1]annualCYFlow!$Z89</f>
        <v>5407376</v>
      </c>
      <c r="W11" s="3">
        <f>[1]annualCYSaltMass!$B89</f>
        <v>569797.34664905805</v>
      </c>
      <c r="X11" s="3">
        <f>[1]annualCYSaltMass!$C89</f>
        <v>1465392.1648918721</v>
      </c>
      <c r="Y11" s="3">
        <f>[1]annualCYSaltMass!$G89</f>
        <v>1002527.6348775133</v>
      </c>
      <c r="Z11" s="3">
        <f>[1]annualCYSaltMass!$H89</f>
        <v>176877.57947089136</v>
      </c>
      <c r="AA11" s="3">
        <f>[1]annualCYSaltMass!$I89</f>
        <v>3012407.6174168433</v>
      </c>
      <c r="AB11" s="3">
        <f>[1]annualCYSaltMass!$K89</f>
        <v>388306.66018955369</v>
      </c>
      <c r="AC11" s="3">
        <f>[1]annualCYSaltMass!$L89</f>
        <v>690210.32036825875</v>
      </c>
      <c r="AD11" s="3">
        <f>[1]annualCYSaltMass!$M89</f>
        <v>269075.75819462031</v>
      </c>
      <c r="AE11" s="3">
        <f>[1]annualCYSaltMass!$O89</f>
        <v>127138.26750599404</v>
      </c>
      <c r="AF11" s="3">
        <f>[1]annualCYSaltMass!$P89</f>
        <v>227283.39776653075</v>
      </c>
      <c r="AG11" s="3">
        <f>[1]annualCYSaltMass!$Q89</f>
        <v>1518153.7569682235</v>
      </c>
      <c r="AH11" s="3">
        <f>[1]annualCYSaltMass!$R89</f>
        <v>69043.085368694286</v>
      </c>
      <c r="AI11" s="3">
        <f>[1]annualCYSaltMass!$S89</f>
        <v>106810.41981655176</v>
      </c>
      <c r="AJ11" s="3">
        <f>[1]annualCYSaltMass!$T89</f>
        <v>408493.4630915646</v>
      </c>
      <c r="AK11" s="3">
        <f>[1]annualCYSaltMass!$U89</f>
        <v>4863567.6885357173</v>
      </c>
      <c r="AL11" s="3">
        <f>[1]annualCYSaltMass!$V89</f>
        <v>5879142.3080709279</v>
      </c>
      <c r="AM11" s="3">
        <f>[1]annualCYSaltMass!$W89</f>
        <v>249345.89179307161</v>
      </c>
      <c r="AN11" s="3">
        <f>[1]annualCYSaltMass!$X89</f>
        <v>7781075.9305829955</v>
      </c>
      <c r="AO11" s="3">
        <f>[1]annualCYSaltMass!$Y89</f>
        <v>5542598.4441936035</v>
      </c>
      <c r="AP11" s="3">
        <f>[1]annualCYSaltMass!$Z89</f>
        <v>5273435.5995976413</v>
      </c>
      <c r="AQ11" s="4">
        <f>[1]annualCYConc!$C89</f>
        <v>227.51042151763289</v>
      </c>
      <c r="AR11" s="4">
        <f>[1]annualCYConc!$D89</f>
        <v>337.42987516362604</v>
      </c>
      <c r="AS11" s="4">
        <f>[1]annualCYConc!$H89</f>
        <v>392.18682560519483</v>
      </c>
      <c r="AT11" s="4">
        <f>[1]annualCYConc!$I89</f>
        <v>412.76833342852251</v>
      </c>
      <c r="AU11" s="4">
        <f>[1]annualCYConc!$J89</f>
        <v>425.8555581354716</v>
      </c>
      <c r="AV11" s="4">
        <f>[1]annualCYConc!$L89</f>
        <v>227.33458271111203</v>
      </c>
      <c r="AW11" s="4">
        <f>[1]annualCYConc!$M89</f>
        <v>434.14341101648569</v>
      </c>
      <c r="AX11" s="4">
        <f>[1]annualCYConc!$N89</f>
        <v>152.65640961952042</v>
      </c>
      <c r="AY11" s="4">
        <f>[1]annualCYConc!$P89</f>
        <v>594.19645541949706</v>
      </c>
      <c r="AZ11" s="4">
        <f>[1]annualCYConc!$Q89</f>
        <v>342.44914634096375</v>
      </c>
      <c r="BA11" s="4">
        <f>[1]annualCYConc!$R89</f>
        <v>300.61201217241802</v>
      </c>
      <c r="BB11" s="4">
        <f>[1]annualCYConc!$S89</f>
        <v>1349.2960328426425</v>
      </c>
      <c r="BC11" s="4">
        <f>[1]annualCYConc!$T89</f>
        <v>148.3031113779283</v>
      </c>
      <c r="BD11" s="4">
        <f>[1]annualCYConc!$U89</f>
        <v>327.33552031762076</v>
      </c>
      <c r="BE11" s="4">
        <f>[1]annualCYConc!$V89</f>
        <v>422.51021026714079</v>
      </c>
      <c r="BF11" s="4">
        <f>[1]annualCYConc!$W89</f>
        <v>486.35470229433668</v>
      </c>
      <c r="BG11" s="4">
        <f>[1]annualCYConc!$X89</f>
        <v>2067.6656150992749</v>
      </c>
      <c r="BH11" s="4">
        <f>[1]annualCYConc!$Y89</f>
        <v>603.60069842327925</v>
      </c>
      <c r="BI11" s="4">
        <f>[1]annualCYConc!$Z89</f>
        <v>623.73107015914445</v>
      </c>
      <c r="BJ11" s="4">
        <f>[1]annualCYConc!AA89</f>
        <v>717.25653008039399</v>
      </c>
      <c r="BK11" s="5">
        <v>9850943.4532645196</v>
      </c>
      <c r="BL11" s="5">
        <v>4596812.5124014197</v>
      </c>
      <c r="BM11" s="5">
        <v>347.55269093506899</v>
      </c>
    </row>
    <row r="12" spans="1:65" x14ac:dyDescent="0.25">
      <c r="A12" s="1">
        <f>[1]annualCYFlow!A90</f>
        <v>2010</v>
      </c>
      <c r="B12" s="1" t="s">
        <v>42</v>
      </c>
      <c r="C12" s="3">
        <f>[1]annualCYFlow!$B90</f>
        <v>1551173</v>
      </c>
      <c r="D12" s="3">
        <f>[1]annualCYFlow!$C90</f>
        <v>2585360</v>
      </c>
      <c r="E12" s="3">
        <f>[1]annualCYFlow!$G90</f>
        <v>1439996</v>
      </c>
      <c r="F12" s="3">
        <f>[1]annualCYFlow!$H90</f>
        <v>336701</v>
      </c>
      <c r="G12" s="3">
        <f>[1]annualCYFlow!$I90</f>
        <v>4056417</v>
      </c>
      <c r="H12" s="3">
        <f>[1]annualCYFlow!$K90</f>
        <v>718197</v>
      </c>
      <c r="I12" s="3">
        <f>[1]annualCYFlow!$L90</f>
        <v>1054925.367575</v>
      </c>
      <c r="J12" s="3">
        <f>[1]annualCYFlow!$M90</f>
        <v>1031511</v>
      </c>
      <c r="K12" s="3">
        <f>[1]annualCYFlow!$O90</f>
        <v>134467</v>
      </c>
      <c r="L12" s="3">
        <f>[1]annualCYFlow!$P90</f>
        <v>415363</v>
      </c>
      <c r="M12" s="3">
        <f>[1]annualCYFlow!$Q90</f>
        <v>3350516</v>
      </c>
      <c r="N12" s="3">
        <f>[1]annualCYFlow!$R90</f>
        <v>31086</v>
      </c>
      <c r="O12" s="3">
        <f>[1]annualCYFlow!$S90</f>
        <v>417921</v>
      </c>
      <c r="P12" s="3">
        <f>[1]annualCYFlow!$T90</f>
        <v>880909</v>
      </c>
      <c r="Q12" s="3">
        <f>[1]annualCYFlow!$U90</f>
        <v>8351825</v>
      </c>
      <c r="R12" s="3">
        <f>[1]annualCYFlow!$V90</f>
        <v>8889880</v>
      </c>
      <c r="S12" s="3">
        <f>[1]annualCYFlow!$W90</f>
        <v>284473</v>
      </c>
      <c r="T12" s="3">
        <f>[1]annualCYFlow!$X90</f>
        <v>9452548</v>
      </c>
      <c r="U12" s="3">
        <f>[1]annualCYFlow!$Y90</f>
        <v>6451901</v>
      </c>
      <c r="V12" s="3">
        <f>[1]annualCYFlow!$Z90</f>
        <v>5479000</v>
      </c>
      <c r="W12" s="3">
        <f>[1]annualCYSaltMass!$B90</f>
        <v>560228.67075359984</v>
      </c>
      <c r="X12" s="3">
        <f>[1]annualCYSaltMass!$C90</f>
        <v>1409729.9381702133</v>
      </c>
      <c r="Y12" s="3">
        <f>[1]annualCYSaltMass!$G90</f>
        <v>989415.52053747396</v>
      </c>
      <c r="Z12" s="3">
        <f>[1]annualCYSaltMass!$H90</f>
        <v>193970.8271560646</v>
      </c>
      <c r="AA12" s="3">
        <f>[1]annualCYSaltMass!$I90</f>
        <v>2826478.68761823</v>
      </c>
      <c r="AB12" s="3">
        <f>[1]annualCYSaltMass!$K90</f>
        <v>280998.14076900459</v>
      </c>
      <c r="AC12" s="3">
        <f>[1]annualCYSaltMass!$L90</f>
        <v>632036.76379043388</v>
      </c>
      <c r="AD12" s="3">
        <f>[1]annualCYSaltMass!$M90</f>
        <v>200538.13883395903</v>
      </c>
      <c r="AE12" s="3">
        <f>[1]annualCYSaltMass!$O90</f>
        <v>113719.5502901733</v>
      </c>
      <c r="AF12" s="3">
        <f>[1]annualCYSaltMass!$P90</f>
        <v>204094.22476528733</v>
      </c>
      <c r="AG12" s="3">
        <f>[1]annualCYSaltMass!$Q90</f>
        <v>1654511.3692776405</v>
      </c>
      <c r="AH12" s="3">
        <f>[1]annualCYSaltMass!$R90</f>
        <v>68621.934488663464</v>
      </c>
      <c r="AI12" s="3">
        <f>[1]annualCYSaltMass!$S90</f>
        <v>84409.665106934786</v>
      </c>
      <c r="AJ12" s="3">
        <f>[1]annualCYSaltMass!$T90</f>
        <v>509288.4511039271</v>
      </c>
      <c r="AK12" s="3">
        <f>[1]annualCYSaltMass!$U90</f>
        <v>4813786.367890358</v>
      </c>
      <c r="AL12" s="3">
        <f>[1]annualCYSaltMass!$V90</f>
        <v>5900983.7680986589</v>
      </c>
      <c r="AM12" s="3">
        <f>[1]annualCYSaltMass!$W90</f>
        <v>384948.05515297432</v>
      </c>
      <c r="AN12" s="3">
        <f>[1]annualCYSaltMass!$X90</f>
        <v>7401680.8378407042</v>
      </c>
      <c r="AO12" s="3">
        <f>[1]annualCYSaltMass!$Y90</f>
        <v>5227143.99844814</v>
      </c>
      <c r="AP12" s="3">
        <f>[1]annualCYSaltMass!$Z90</f>
        <v>5138821.9404101772</v>
      </c>
      <c r="AQ12" s="4">
        <f>[1]annualCYConc!$C90</f>
        <v>265.62718968161511</v>
      </c>
      <c r="AR12" s="4">
        <f>[1]annualCYConc!$D90</f>
        <v>401.03504985766006</v>
      </c>
      <c r="AS12" s="4">
        <f>[1]annualCYConc!$H90</f>
        <v>505.34138497606943</v>
      </c>
      <c r="AT12" s="4">
        <f>[1]annualCYConc!$I90</f>
        <v>423.70095693211476</v>
      </c>
      <c r="AU12" s="4">
        <f>[1]annualCYConc!$J90</f>
        <v>512.47248680300868</v>
      </c>
      <c r="AV12" s="4">
        <f>[1]annualCYConc!$L90</f>
        <v>287.75792491475187</v>
      </c>
      <c r="AW12" s="4">
        <f>[1]annualCYConc!$M90</f>
        <v>440.6441798135416</v>
      </c>
      <c r="AX12" s="4">
        <f>[1]annualCYConc!$N90</f>
        <v>142.98502303901751</v>
      </c>
      <c r="AY12" s="4">
        <f>[1]annualCYConc!$P90</f>
        <v>621.994939278782</v>
      </c>
      <c r="AZ12" s="4">
        <f>[1]annualCYConc!$Q90</f>
        <v>361.3851823585635</v>
      </c>
      <c r="BA12" s="4">
        <f>[1]annualCYConc!$R90</f>
        <v>363.18298432241477</v>
      </c>
      <c r="BB12" s="4">
        <f>[1]annualCYConc!$S90</f>
        <v>1623.5495496364922</v>
      </c>
      <c r="BC12" s="4">
        <f>[1]annualCYConc!$T90</f>
        <v>148.54752357502974</v>
      </c>
      <c r="BD12" s="4">
        <f>[1]annualCYConc!$U90</f>
        <v>425.20681273548126</v>
      </c>
      <c r="BE12" s="4">
        <f>[1]annualCYConc!$V90</f>
        <v>423.9092177817422</v>
      </c>
      <c r="BF12" s="4">
        <f>[1]annualCYConc!$W90</f>
        <v>488.19795362817047</v>
      </c>
      <c r="BG12" s="4">
        <f>[1]annualCYConc!$X90</f>
        <v>995.24157617770413</v>
      </c>
      <c r="BH12" s="4">
        <f>[1]annualCYConc!$Y90</f>
        <v>575.90241037654619</v>
      </c>
      <c r="BI12" s="4">
        <f>[1]annualCYConc!$Z90</f>
        <v>595.85995956850559</v>
      </c>
      <c r="BJ12" s="4">
        <f>[1]annualCYConc!AA90</f>
        <v>689.81034411388953</v>
      </c>
      <c r="BK12" s="5">
        <v>8832062.1971572097</v>
      </c>
      <c r="BL12" s="5">
        <v>5794609.8015990797</v>
      </c>
      <c r="BM12" s="5">
        <v>487.05521840338702</v>
      </c>
    </row>
    <row r="13" spans="1:65" x14ac:dyDescent="0.25">
      <c r="A13" s="1">
        <f>[1]annualCYFlow!A91</f>
        <v>2011</v>
      </c>
      <c r="B13" s="1" t="s">
        <v>42</v>
      </c>
      <c r="C13" s="3">
        <f>[1]annualCYFlow!$B91</f>
        <v>2980377</v>
      </c>
      <c r="D13" s="3">
        <f>[1]annualCYFlow!$C91</f>
        <v>4737952</v>
      </c>
      <c r="E13" s="3">
        <f>[1]annualCYFlow!$G91</f>
        <v>2276964</v>
      </c>
      <c r="F13" s="3">
        <f>[1]annualCYFlow!$H91</f>
        <v>409120</v>
      </c>
      <c r="G13" s="3">
        <f>[1]annualCYFlow!$I91</f>
        <v>7079019</v>
      </c>
      <c r="H13" s="3">
        <f>[1]annualCYFlow!$K91</f>
        <v>1619583</v>
      </c>
      <c r="I13" s="3">
        <f>[1]annualCYFlow!$L91</f>
        <v>2150033.9856099999</v>
      </c>
      <c r="J13" s="3">
        <f>[1]annualCYFlow!$M91</f>
        <v>2259349</v>
      </c>
      <c r="K13" s="3">
        <f>[1]annualCYFlow!$O91</f>
        <v>1115030</v>
      </c>
      <c r="L13" s="3">
        <f>[1]annualCYFlow!$P91</f>
        <v>835144</v>
      </c>
      <c r="M13" s="3">
        <f>[1]annualCYFlow!$Q91</f>
        <v>7564704</v>
      </c>
      <c r="N13" s="3">
        <f>[1]annualCYFlow!$R91</f>
        <v>197832</v>
      </c>
      <c r="O13" s="3">
        <f>[1]annualCYFlow!$S91</f>
        <v>464137</v>
      </c>
      <c r="P13" s="3">
        <f>[1]annualCYFlow!$T91</f>
        <v>887561</v>
      </c>
      <c r="Q13" s="3">
        <f>[1]annualCYFlow!$U91</f>
        <v>13844356</v>
      </c>
      <c r="R13" s="3">
        <f>[1]annualCYFlow!$V91</f>
        <v>14237446</v>
      </c>
      <c r="S13" s="3">
        <f>[1]annualCYFlow!$W91</f>
        <v>272921</v>
      </c>
      <c r="T13" s="3">
        <f>[1]annualCYFlow!$X91</f>
        <v>9207507</v>
      </c>
      <c r="U13" s="3">
        <f>[1]annualCYFlow!$Y91</f>
        <v>6686897</v>
      </c>
      <c r="V13" s="3">
        <f>[1]annualCYFlow!$Z91</f>
        <v>5720870.205000001</v>
      </c>
      <c r="W13" s="3">
        <f>[1]annualCYSaltMass!$B91</f>
        <v>763787.22749904869</v>
      </c>
      <c r="X13" s="3">
        <f>[1]annualCYSaltMass!$C91</f>
        <v>1762130.0559410907</v>
      </c>
      <c r="Y13" s="3">
        <f>[1]annualCYSaltMass!$G91</f>
        <v>1167152.5908149877</v>
      </c>
      <c r="Z13" s="3">
        <f>[1]annualCYSaltMass!$H91</f>
        <v>204183.1703753272</v>
      </c>
      <c r="AA13" s="3">
        <f>[1]annualCYSaltMass!$I91</f>
        <v>3328206.9435202871</v>
      </c>
      <c r="AB13" s="3">
        <f>[1]annualCYSaltMass!$K91</f>
        <v>511347.80985794723</v>
      </c>
      <c r="AC13" s="3">
        <f>[1]annualCYSaltMass!$L91</f>
        <v>1202757.5555332112</v>
      </c>
      <c r="AD13" s="3">
        <f>[1]annualCYSaltMass!$M91</f>
        <v>515745.11810968188</v>
      </c>
      <c r="AE13" s="3">
        <f>[1]annualCYSaltMass!$O91</f>
        <v>445485.26263677242</v>
      </c>
      <c r="AF13" s="3">
        <f>[1]annualCYSaltMass!$P91</f>
        <v>340967.5552440777</v>
      </c>
      <c r="AG13" s="3">
        <f>[1]annualCYSaltMass!$Q91</f>
        <v>2855993.1561888815</v>
      </c>
      <c r="AH13" s="3">
        <f>[1]annualCYSaltMass!$R91</f>
        <v>211473.76277643821</v>
      </c>
      <c r="AI13" s="3">
        <f>[1]annualCYSaltMass!$S91</f>
        <v>94918.279908017386</v>
      </c>
      <c r="AJ13" s="3">
        <f>[1]annualCYSaltMass!$T91</f>
        <v>425789.72932336689</v>
      </c>
      <c r="AK13" s="3">
        <f>[1]annualCYSaltMass!$U91</f>
        <v>8184689.4804483373</v>
      </c>
      <c r="AL13" s="3">
        <f>[1]annualCYSaltMass!$V91</f>
        <v>9110960.2146900315</v>
      </c>
      <c r="AM13" s="3">
        <f>[1]annualCYSaltMass!$W91</f>
        <v>430838.81055390585</v>
      </c>
      <c r="AN13" s="3">
        <f>[1]annualCYSaltMass!$X91</f>
        <v>7108184.9614679683</v>
      </c>
      <c r="AO13" s="3">
        <f>[1]annualCYSaltMass!$Y91</f>
        <v>5371056.0934543665</v>
      </c>
      <c r="AP13" s="3">
        <f>[1]annualCYSaltMass!$Z91</f>
        <v>5300369.3382932562</v>
      </c>
      <c r="AQ13" s="4">
        <f>[1]annualCYConc!$C91</f>
        <v>188.48145325239057</v>
      </c>
      <c r="AR13" s="4">
        <f>[1]annualCYConc!$D91</f>
        <v>273.53615353215906</v>
      </c>
      <c r="AS13" s="4">
        <f>[1]annualCYConc!$H91</f>
        <v>376.9978795448676</v>
      </c>
      <c r="AT13" s="4">
        <f>[1]annualCYConc!$I91</f>
        <v>367.05966635705909</v>
      </c>
      <c r="AU13" s="4">
        <f>[1]annualCYConc!$J91</f>
        <v>345.78382785806906</v>
      </c>
      <c r="AV13" s="4">
        <f>[1]annualCYConc!$L91</f>
        <v>232.20984253354106</v>
      </c>
      <c r="AW13" s="4">
        <f>[1]annualCYConc!$M91</f>
        <v>411.43402295371232</v>
      </c>
      <c r="AX13" s="4">
        <f>[1]annualCYConc!$N91</f>
        <v>167.88783853224976</v>
      </c>
      <c r="AY13" s="4">
        <f>[1]annualCYConc!$P91</f>
        <v>293.84223760795675</v>
      </c>
      <c r="AZ13" s="4">
        <f>[1]annualCYConc!$Q91</f>
        <v>300.2749640780512</v>
      </c>
      <c r="BA13" s="4">
        <f>[1]annualCYConc!$R91</f>
        <v>277.67236328083686</v>
      </c>
      <c r="BB13" s="4">
        <f>[1]annualCYConc!$S91</f>
        <v>786.18976303125862</v>
      </c>
      <c r="BC13" s="4">
        <f>[1]annualCYConc!$T91</f>
        <v>150.40805731928288</v>
      </c>
      <c r="BD13" s="4">
        <f>[1]annualCYConc!$U91</f>
        <v>352.82910571780423</v>
      </c>
      <c r="BE13" s="4">
        <f>[1]annualCYConc!$V91</f>
        <v>434.80735544506371</v>
      </c>
      <c r="BF13" s="4">
        <f>[1]annualCYConc!$W91</f>
        <v>470.6515503553095</v>
      </c>
      <c r="BG13" s="4">
        <f>[1]annualCYConc!$X91</f>
        <v>1161.0349617654927</v>
      </c>
      <c r="BH13" s="4">
        <f>[1]annualCYConc!$Y91</f>
        <v>567.78523623169656</v>
      </c>
      <c r="BI13" s="4">
        <f>[1]annualCYConc!$Z91</f>
        <v>590.74830967188518</v>
      </c>
      <c r="BJ13" s="4">
        <f>[1]annualCYConc!AA91</f>
        <v>681.41465833168638</v>
      </c>
      <c r="BK13" s="5">
        <v>15927145.5067317</v>
      </c>
      <c r="BL13" s="5">
        <v>7368483.4230559897</v>
      </c>
      <c r="BM13" s="5">
        <v>342.36870000401399</v>
      </c>
    </row>
    <row r="14" spans="1:65" x14ac:dyDescent="0.25">
      <c r="A14" s="1">
        <f>[1]annualCYFlow!A92</f>
        <v>2012</v>
      </c>
      <c r="B14" s="1" t="s">
        <v>42</v>
      </c>
      <c r="C14" s="3">
        <f>[1]annualCYFlow!$B92</f>
        <v>892117</v>
      </c>
      <c r="D14" s="3">
        <f>[1]annualCYFlow!$C92</f>
        <v>1471298</v>
      </c>
      <c r="E14" s="3">
        <f>[1]annualCYFlow!$G92</f>
        <v>806788</v>
      </c>
      <c r="F14" s="3">
        <f>[1]annualCYFlow!$H92</f>
        <v>151586</v>
      </c>
      <c r="G14" s="3">
        <f>[1]annualCYFlow!$I92</f>
        <v>2173377</v>
      </c>
      <c r="H14" s="3">
        <f>[1]annualCYFlow!$K92</f>
        <v>733457</v>
      </c>
      <c r="I14" s="3">
        <f>[1]annualCYFlow!$L92</f>
        <v>1280381.045505</v>
      </c>
      <c r="J14" s="3">
        <f>[1]annualCYFlow!$M92</f>
        <v>497778</v>
      </c>
      <c r="K14" s="3">
        <f>[1]annualCYFlow!$O92</f>
        <v>105583</v>
      </c>
      <c r="L14" s="3">
        <f>[1]annualCYFlow!$P92</f>
        <v>258313</v>
      </c>
      <c r="M14" s="3">
        <f>[1]annualCYFlow!$Q92</f>
        <v>2257036</v>
      </c>
      <c r="N14" s="3">
        <f>[1]annualCYFlow!$R92</f>
        <v>18756</v>
      </c>
      <c r="O14" s="3">
        <f>[1]annualCYFlow!$S92</f>
        <v>517722</v>
      </c>
      <c r="P14" s="3">
        <f>[1]annualCYFlow!$T92</f>
        <v>672483</v>
      </c>
      <c r="Q14" s="3">
        <f>[1]annualCYFlow!$U92</f>
        <v>8248261</v>
      </c>
      <c r="R14" s="3">
        <f>[1]annualCYFlow!$V92</f>
        <v>8611920</v>
      </c>
      <c r="S14" s="3">
        <f>[1]annualCYFlow!$W92</f>
        <v>122103</v>
      </c>
      <c r="T14" s="3">
        <f>[1]annualCYFlow!$X92</f>
        <v>9386795</v>
      </c>
      <c r="U14" s="3">
        <f>[1]annualCYFlow!$Y92</f>
        <v>6646432</v>
      </c>
      <c r="V14" s="3">
        <f>[1]annualCYFlow!$Z92</f>
        <v>5717379.2449999992</v>
      </c>
      <c r="W14" s="3">
        <f>[1]annualCYSaltMass!$B92</f>
        <v>462422.99242284597</v>
      </c>
      <c r="X14" s="3">
        <f>[1]annualCYSaltMass!$C92</f>
        <v>1155395.1173598799</v>
      </c>
      <c r="Y14" s="3">
        <f>[1]annualCYSaltMass!$G92</f>
        <v>669128.85827729932</v>
      </c>
      <c r="Z14" s="3">
        <f>[1]annualCYSaltMass!$H92</f>
        <v>117137.49758638025</v>
      </c>
      <c r="AA14" s="3">
        <f>[1]annualCYSaltMass!$I92</f>
        <v>2133009.9697242342</v>
      </c>
      <c r="AB14" s="3">
        <f>[1]annualCYSaltMass!$K92</f>
        <v>282907.24163179751</v>
      </c>
      <c r="AC14" s="3">
        <f>[1]annualCYSaltMass!$L92</f>
        <v>747500.56936601724</v>
      </c>
      <c r="AD14" s="3">
        <f>[1]annualCYSaltMass!$M92</f>
        <v>142071.09660176947</v>
      </c>
      <c r="AE14" s="3">
        <f>[1]annualCYSaltMass!$O92</f>
        <v>94308.781152645432</v>
      </c>
      <c r="AF14" s="3">
        <f>[1]annualCYSaltMass!$P92</f>
        <v>146164.19689522957</v>
      </c>
      <c r="AG14" s="3">
        <f>[1]annualCYSaltMass!$Q92</f>
        <v>1221916.3516026735</v>
      </c>
      <c r="AH14" s="3">
        <f>[1]annualCYSaltMass!$R92</f>
        <v>53096.428030112103</v>
      </c>
      <c r="AI14" s="3">
        <f>[1]annualCYSaltMass!$S92</f>
        <v>108342.17867892305</v>
      </c>
      <c r="AJ14" s="3">
        <f>[1]annualCYSaltMass!$T92</f>
        <v>327524.4193601638</v>
      </c>
      <c r="AK14" s="3">
        <f>[1]annualCYSaltMass!$U92</f>
        <v>4702331.5172121227</v>
      </c>
      <c r="AL14" s="3">
        <f>[1]annualCYSaltMass!$V92</f>
        <v>5680062.8459964748</v>
      </c>
      <c r="AM14" s="3">
        <f>[1]annualCYSaltMass!$W92</f>
        <v>295305.96546659694</v>
      </c>
      <c r="AN14" s="3">
        <f>[1]annualCYSaltMass!$X92</f>
        <v>6991508.754307813</v>
      </c>
      <c r="AO14" s="3">
        <f>[1]annualCYSaltMass!$Y92</f>
        <v>5156062.8408645475</v>
      </c>
      <c r="AP14" s="3">
        <f>[1]annualCYSaltMass!$Z92</f>
        <v>5251977.3485417254</v>
      </c>
      <c r="AQ14" s="4">
        <f>[1]annualCYConc!$C92</f>
        <v>381.22821692670362</v>
      </c>
      <c r="AR14" s="4">
        <f>[1]annualCYConc!$D92</f>
        <v>577.56027779552471</v>
      </c>
      <c r="AS14" s="4">
        <f>[1]annualCYConc!$H92</f>
        <v>609.98304548406759</v>
      </c>
      <c r="AT14" s="4">
        <f>[1]annualCYConc!$I92</f>
        <v>568.33484292744697</v>
      </c>
      <c r="AU14" s="4">
        <f>[1]annualCYConc!$J92</f>
        <v>721.81391806391616</v>
      </c>
      <c r="AV14" s="4">
        <f>[1]annualCYConc!$L92</f>
        <v>283.68530506900885</v>
      </c>
      <c r="AW14" s="4">
        <f>[1]annualCYConc!$M92</f>
        <v>429.37793676582532</v>
      </c>
      <c r="AX14" s="4">
        <f>[1]annualCYConc!$N92</f>
        <v>209.91209715977809</v>
      </c>
      <c r="AY14" s="4">
        <f>[1]annualCYConc!$P92</f>
        <v>656.93979049657605</v>
      </c>
      <c r="AZ14" s="4">
        <f>[1]annualCYConc!$Q92</f>
        <v>416.16176305489847</v>
      </c>
      <c r="BA14" s="4">
        <f>[1]annualCYConc!$R92</f>
        <v>398.17173146551488</v>
      </c>
      <c r="BB14" s="4">
        <f>[1]annualCYConc!$S92</f>
        <v>2082.0565205800813</v>
      </c>
      <c r="BC14" s="4">
        <f>[1]annualCYConc!$T92</f>
        <v>153.91054562100896</v>
      </c>
      <c r="BD14" s="4">
        <f>[1]annualCYConc!$U92</f>
        <v>358.20348648218624</v>
      </c>
      <c r="BE14" s="4">
        <f>[1]annualCYConc!$V92</f>
        <v>419.29364715786767</v>
      </c>
      <c r="BF14" s="4">
        <f>[1]annualCYConc!$W92</f>
        <v>485.08806270843201</v>
      </c>
      <c r="BG14" s="4">
        <f>[1]annualCYConc!$X92</f>
        <v>1778.7434714953765</v>
      </c>
      <c r="BH14" s="4">
        <f>[1]annualCYConc!$Y92</f>
        <v>547.79871072075173</v>
      </c>
      <c r="BI14" s="4">
        <f>[1]annualCYConc!$Z92</f>
        <v>570.55441364629928</v>
      </c>
      <c r="BJ14" s="4">
        <f>[1]annualCYConc!AA92</f>
        <v>675.60565626008258</v>
      </c>
      <c r="BK14" s="5">
        <v>5241733.3455990301</v>
      </c>
      <c r="BL14" s="5">
        <v>4151787.8972028801</v>
      </c>
      <c r="BM14" s="5">
        <v>590.33581179565897</v>
      </c>
    </row>
    <row r="15" spans="1:65" x14ac:dyDescent="0.25">
      <c r="A15" s="1">
        <f>[1]annualCYFlow!A93</f>
        <v>2013</v>
      </c>
      <c r="B15" s="1" t="s">
        <v>42</v>
      </c>
      <c r="C15" s="3">
        <f>[1]annualCYFlow!$B93</f>
        <v>1108944</v>
      </c>
      <c r="D15" s="3">
        <f>[1]annualCYFlow!$C93</f>
        <v>1785849</v>
      </c>
      <c r="E15" s="3">
        <f>[1]annualCYFlow!$G93</f>
        <v>857771</v>
      </c>
      <c r="F15" s="3">
        <f>[1]annualCYFlow!$H93</f>
        <v>164146</v>
      </c>
      <c r="G15" s="3">
        <f>[1]annualCYFlow!$I93</f>
        <v>2652907</v>
      </c>
      <c r="H15" s="3">
        <f>[1]annualCYFlow!$K93</f>
        <v>571109</v>
      </c>
      <c r="I15" s="3">
        <f>[1]annualCYFlow!$L93</f>
        <v>815140</v>
      </c>
      <c r="J15" s="3">
        <f>[1]annualCYFlow!$M93</f>
        <v>709832</v>
      </c>
      <c r="K15" s="3">
        <f>[1]annualCYFlow!$O93</f>
        <v>53701</v>
      </c>
      <c r="L15" s="3">
        <f>[1]annualCYFlow!$P93</f>
        <v>306722</v>
      </c>
      <c r="M15" s="3">
        <f>[1]annualCYFlow!$Q93</f>
        <v>1979984</v>
      </c>
      <c r="N15" s="3">
        <f>[1]annualCYFlow!$R93</f>
        <v>29332</v>
      </c>
      <c r="O15" s="3">
        <f>[1]annualCYFlow!$S93</f>
        <v>317485</v>
      </c>
      <c r="P15" s="3">
        <f>[1]annualCYFlow!$T93</f>
        <v>689168</v>
      </c>
      <c r="Q15" s="3">
        <f>[1]annualCYFlow!$U93</f>
        <v>8008293</v>
      </c>
      <c r="R15" s="3">
        <f>[1]annualCYFlow!$V93</f>
        <v>8501941</v>
      </c>
      <c r="S15" s="3">
        <f>[1]annualCYFlow!$W93</f>
        <v>111572</v>
      </c>
      <c r="T15" s="3">
        <f>[1]annualCYFlow!$X93</f>
        <v>9375806</v>
      </c>
      <c r="U15" s="3">
        <f>[1]annualCYFlow!$Y93</f>
        <v>6335191</v>
      </c>
      <c r="V15" s="3">
        <f>[1]annualCYFlow!$Z93</f>
        <v>5311384</v>
      </c>
      <c r="W15" s="3">
        <f>[1]annualCYSaltMass!$B93</f>
        <v>449353.89114930294</v>
      </c>
      <c r="X15" s="3">
        <f>[1]annualCYSaltMass!$C93</f>
        <v>1072002.5143278162</v>
      </c>
      <c r="Y15" s="3">
        <f>[1]annualCYSaltMass!$G93</f>
        <v>742761.01960758353</v>
      </c>
      <c r="Z15" s="3">
        <f>[1]annualCYSaltMass!$H93</f>
        <v>127781.67921239683</v>
      </c>
      <c r="AA15" s="3">
        <f>[1]annualCYSaltMass!$I93</f>
        <v>2323569.5834710253</v>
      </c>
      <c r="AB15" s="3">
        <f>[1]annualCYSaltMass!$K93</f>
        <v>230941.02431149856</v>
      </c>
      <c r="AC15" s="3">
        <f>[1]annualCYSaltMass!$L93</f>
        <v>424896.29728463921</v>
      </c>
      <c r="AD15" s="3">
        <f>[1]annualCYSaltMass!$M93</f>
        <v>184259.64496708443</v>
      </c>
      <c r="AE15" s="3">
        <f>[1]annualCYSaltMass!$O93</f>
        <v>73813.497946618081</v>
      </c>
      <c r="AF15" s="3">
        <f>[1]annualCYSaltMass!$P93</f>
        <v>160245.90502268617</v>
      </c>
      <c r="AG15" s="3">
        <f>[1]annualCYSaltMass!$Q93</f>
        <v>1060635.0594567517</v>
      </c>
      <c r="AH15" s="3">
        <f>[1]annualCYSaltMass!$R93</f>
        <v>62782.245766612934</v>
      </c>
      <c r="AI15" s="3">
        <f>[1]annualCYSaltMass!$S93</f>
        <v>69471.823054786204</v>
      </c>
      <c r="AJ15" s="3">
        <f>[1]annualCYSaltMass!$T93</f>
        <v>461235.40825126477</v>
      </c>
      <c r="AK15" s="3">
        <f>[1]annualCYSaltMass!$U93</f>
        <v>5149603.960864733</v>
      </c>
      <c r="AL15" s="3">
        <f>[1]annualCYSaltMass!$V93</f>
        <v>6201603.8410932971</v>
      </c>
      <c r="AM15" s="3">
        <f>[1]annualCYSaltMass!$W93</f>
        <v>279888.26306382584</v>
      </c>
      <c r="AN15" s="3">
        <f>[1]annualCYSaltMass!$X93</f>
        <v>7025222.3264846941</v>
      </c>
      <c r="AO15" s="3">
        <f>[1]annualCYSaltMass!$Y93</f>
        <v>4888219.0878432151</v>
      </c>
      <c r="AP15" s="3">
        <f>[1]annualCYSaltMass!$Z93</f>
        <v>4890953.0387318386</v>
      </c>
      <c r="AQ15" s="4">
        <f>[1]annualCYConc!$C93</f>
        <v>298.02062737162561</v>
      </c>
      <c r="AR15" s="4">
        <f>[1]annualCYConc!$D93</f>
        <v>441.48759212005046</v>
      </c>
      <c r="AS15" s="4">
        <f>[1]annualCYConc!$H93</f>
        <v>636.86176741811028</v>
      </c>
      <c r="AT15" s="4">
        <f>[1]annualCYConc!$I93</f>
        <v>572.53985049894607</v>
      </c>
      <c r="AU15" s="4">
        <f>[1]annualCYConc!$J93</f>
        <v>644.17088284662827</v>
      </c>
      <c r="AV15" s="4">
        <f>[1]annualCYConc!$L93</f>
        <v>297.40585685044357</v>
      </c>
      <c r="AW15" s="4">
        <f>[1]annualCYConc!$M93</f>
        <v>383.37004404151435</v>
      </c>
      <c r="AX15" s="4">
        <f>[1]annualCYConc!$N93</f>
        <v>190.91589573307485</v>
      </c>
      <c r="AY15" s="4">
        <f>[1]annualCYConc!$P93</f>
        <v>1010.9294463790247</v>
      </c>
      <c r="AZ15" s="4">
        <f>[1]annualCYConc!$Q93</f>
        <v>384.24608048982458</v>
      </c>
      <c r="BA15" s="4">
        <f>[1]annualCYConc!$R93</f>
        <v>393.97778229521043</v>
      </c>
      <c r="BB15" s="4">
        <f>[1]annualCYConc!$S93</f>
        <v>1574.2097708986771</v>
      </c>
      <c r="BC15" s="4">
        <f>[1]annualCYConc!$T93</f>
        <v>160.93589429421863</v>
      </c>
      <c r="BD15" s="4">
        <f>[1]annualCYConc!$U93</f>
        <v>492.22647554732663</v>
      </c>
      <c r="BE15" s="4">
        <f>[1]annualCYConc!$V93</f>
        <v>472.93484055840599</v>
      </c>
      <c r="BF15" s="4">
        <f>[1]annualCYConc!$W93</f>
        <v>536.47979055606243</v>
      </c>
      <c r="BG15" s="4">
        <f>[1]annualCYConc!$X93</f>
        <v>1845.0022586311975</v>
      </c>
      <c r="BH15" s="4">
        <f>[1]annualCYConc!$Y93</f>
        <v>551.08538517115232</v>
      </c>
      <c r="BI15" s="4">
        <f>[1]annualCYConc!$Z93</f>
        <v>567.49022196805129</v>
      </c>
      <c r="BJ15" s="4">
        <f>[1]annualCYConc!AA93</f>
        <v>677.25656761025016</v>
      </c>
      <c r="BK15" s="5">
        <v>5909707.9407357601</v>
      </c>
      <c r="BL15" s="5">
        <v>4818296.3359426502</v>
      </c>
      <c r="BM15" s="5">
        <v>607.60059635008997</v>
      </c>
    </row>
    <row r="16" spans="1:65" x14ac:dyDescent="0.25">
      <c r="A16" s="1">
        <f>[1]annualCYFlow!A94</f>
        <v>2014</v>
      </c>
      <c r="B16" s="1" t="s">
        <v>42</v>
      </c>
      <c r="C16" s="3">
        <f>[1]annualCYFlow!$B94</f>
        <v>2288921</v>
      </c>
      <c r="D16" s="3">
        <f>[1]annualCYFlow!$C94</f>
        <v>3496220</v>
      </c>
      <c r="E16" s="3">
        <f>[1]annualCYFlow!$G94</f>
        <v>1685366</v>
      </c>
      <c r="F16" s="3">
        <f>[1]annualCYFlow!$H94</f>
        <v>257650</v>
      </c>
      <c r="G16" s="3">
        <f>[1]annualCYFlow!$I94</f>
        <v>5132754</v>
      </c>
      <c r="H16" s="3">
        <f>[1]annualCYFlow!$K94</f>
        <v>1413520</v>
      </c>
      <c r="I16" s="3">
        <f>[1]annualCYFlow!$L94</f>
        <v>1198089</v>
      </c>
      <c r="J16" s="3">
        <f>[1]annualCYFlow!$M94</f>
        <v>1313989</v>
      </c>
      <c r="K16" s="3">
        <f>[1]annualCYFlow!$O94</f>
        <v>86490</v>
      </c>
      <c r="L16" s="3">
        <f>[1]annualCYFlow!$P94</f>
        <v>511666</v>
      </c>
      <c r="M16" s="3">
        <f>[1]annualCYFlow!$Q94</f>
        <v>3354933</v>
      </c>
      <c r="N16" s="3">
        <f>[1]annualCYFlow!$R94</f>
        <v>37747</v>
      </c>
      <c r="O16" s="3">
        <f>[1]annualCYFlow!$S94</f>
        <v>270220</v>
      </c>
      <c r="P16" s="3">
        <f>[1]annualCYFlow!$T94</f>
        <v>696839</v>
      </c>
      <c r="Q16" s="3">
        <f>[1]annualCYFlow!$U94</f>
        <v>8066266</v>
      </c>
      <c r="R16" s="3">
        <f>[1]annualCYFlow!$V94</f>
        <v>8438780</v>
      </c>
      <c r="S16" s="3">
        <f>[1]annualCYFlow!$W94</f>
        <v>104903</v>
      </c>
      <c r="T16" s="3">
        <f>[1]annualCYFlow!$X94</f>
        <v>9615156</v>
      </c>
      <c r="U16" s="3">
        <f>[1]annualCYFlow!$Y94</f>
        <v>6335907</v>
      </c>
      <c r="V16" s="3">
        <f>[1]annualCYFlow!$Z94</f>
        <v>5472565</v>
      </c>
      <c r="W16" s="3">
        <f>[1]annualCYSaltMass!$B94</f>
        <v>659473.92809672083</v>
      </c>
      <c r="X16" s="3">
        <f>[1]annualCYSaltMass!$C94</f>
        <v>1489141.1001644938</v>
      </c>
      <c r="Y16" s="3">
        <f>[1]annualCYSaltMass!$G94</f>
        <v>958825.39205002168</v>
      </c>
      <c r="Z16" s="3">
        <f>[1]annualCYSaltMass!$H94</f>
        <v>152988.87600221252</v>
      </c>
      <c r="AA16" s="3">
        <f>[1]annualCYSaltMass!$I94</f>
        <v>2982074.6379959551</v>
      </c>
      <c r="AB16" s="3">
        <f>[1]annualCYSaltMass!$K94</f>
        <v>457150.5933607858</v>
      </c>
      <c r="AC16" s="3">
        <f>[1]annualCYSaltMass!$L94</f>
        <v>645026.81394183275</v>
      </c>
      <c r="AD16" s="3">
        <f>[1]annualCYSaltMass!$M94</f>
        <v>262265.19365510985</v>
      </c>
      <c r="AE16" s="3">
        <f>[1]annualCYSaltMass!$O94</f>
        <v>90689.966439017808</v>
      </c>
      <c r="AF16" s="3">
        <f>[1]annualCYSaltMass!$P94</f>
        <v>231831.26344413948</v>
      </c>
      <c r="AG16" s="3">
        <f>[1]annualCYSaltMass!$Q94</f>
        <v>1551610.1239242901</v>
      </c>
      <c r="AH16" s="3">
        <f>[1]annualCYSaltMass!$R94</f>
        <v>78130.39317876022</v>
      </c>
      <c r="AI16" s="3">
        <f>[1]annualCYSaltMass!$S94</f>
        <v>60677.989991459443</v>
      </c>
      <c r="AJ16" s="3">
        <f>[1]annualCYSaltMass!$T94</f>
        <v>367304.36884114787</v>
      </c>
      <c r="AK16" s="3">
        <f>[1]annualCYSaltMass!$U94</f>
        <v>5748811.7256614342</v>
      </c>
      <c r="AL16" s="3">
        <f>[1]annualCYSaltMass!$V94</f>
        <v>6711173.9605472423</v>
      </c>
      <c r="AM16" s="3">
        <f>[1]annualCYSaltMass!$W94</f>
        <v>271648.54299133434</v>
      </c>
      <c r="AN16" s="3">
        <f>[1]annualCYSaltMass!$X94</f>
        <v>7589950.3574744361</v>
      </c>
      <c r="AO16" s="3">
        <f>[1]annualCYSaltMass!$Y94</f>
        <v>5154935.5790005885</v>
      </c>
      <c r="AP16" s="3">
        <f>[1]annualCYSaltMass!$Z94</f>
        <v>5171207.9243171867</v>
      </c>
      <c r="AQ16" s="4">
        <f>[1]annualCYConc!$C94</f>
        <v>211.90161189486227</v>
      </c>
      <c r="AR16" s="4">
        <f>[1]annualCYConc!$D94</f>
        <v>313.25970222125608</v>
      </c>
      <c r="AS16" s="4">
        <f>[1]annualCYConc!$H94</f>
        <v>418.42028568275373</v>
      </c>
      <c r="AT16" s="4">
        <f>[1]annualCYConc!$I94</f>
        <v>436.71402600426927</v>
      </c>
      <c r="AU16" s="4">
        <f>[1]annualCYConc!$J94</f>
        <v>427.3025576912512</v>
      </c>
      <c r="AV16" s="4">
        <f>[1]annualCYConc!$L94</f>
        <v>237.86183414454695</v>
      </c>
      <c r="AW16" s="4">
        <f>[1]annualCYConc!$M94</f>
        <v>395.96438152758265</v>
      </c>
      <c r="AX16" s="4">
        <f>[1]annualCYConc!$N94</f>
        <v>146.7967231080321</v>
      </c>
      <c r="AY16" s="4">
        <f>[1]annualCYConc!$P94</f>
        <v>771.18891316915244</v>
      </c>
      <c r="AZ16" s="4">
        <f>[1]annualCYConc!$Q94</f>
        <v>333.23673920096314</v>
      </c>
      <c r="BA16" s="4">
        <f>[1]annualCYConc!$R94</f>
        <v>340.14664090162159</v>
      </c>
      <c r="BB16" s="4">
        <f>[1]annualCYConc!$S94</f>
        <v>1522.3166662251303</v>
      </c>
      <c r="BC16" s="4">
        <f>[1]annualCYConc!$T94</f>
        <v>165.15097032047959</v>
      </c>
      <c r="BD16" s="4">
        <f>[1]annualCYConc!$U94</f>
        <v>387.6690040310603</v>
      </c>
      <c r="BE16" s="4">
        <f>[1]annualCYConc!$V94</f>
        <v>524.17098756723374</v>
      </c>
      <c r="BF16" s="4">
        <f>[1]annualCYConc!$W94</f>
        <v>584.90625362907917</v>
      </c>
      <c r="BG16" s="4">
        <f>[1]annualCYConc!$X94</f>
        <v>1904.525996396671</v>
      </c>
      <c r="BH16" s="4">
        <f>[1]annualCYConc!$Y94</f>
        <v>580.5639085626899</v>
      </c>
      <c r="BI16" s="4">
        <f>[1]annualCYConc!$Z94</f>
        <v>598.38663045401381</v>
      </c>
      <c r="BJ16" s="4">
        <f>[1]annualCYConc!AA94</f>
        <v>694.97391634452947</v>
      </c>
      <c r="BK16" s="5">
        <v>9656554.4399942197</v>
      </c>
      <c r="BL16" s="5">
        <v>6508061.4816709301</v>
      </c>
      <c r="BM16" s="5">
        <v>499.92480678335801</v>
      </c>
    </row>
    <row r="17" spans="1:65" x14ac:dyDescent="0.25">
      <c r="A17" s="1">
        <f>[1]annualCYFlow!A95</f>
        <v>2015</v>
      </c>
      <c r="B17" s="1" t="s">
        <v>42</v>
      </c>
      <c r="C17" s="3">
        <f>[1]annualCYFlow!$B95</f>
        <v>1892737</v>
      </c>
      <c r="D17" s="3">
        <f>[1]annualCYFlow!$C95</f>
        <v>2957081</v>
      </c>
      <c r="E17" s="3">
        <f>[1]annualCYFlow!$G95</f>
        <v>1612131</v>
      </c>
      <c r="F17" s="3">
        <f>[1]annualCYFlow!$H95</f>
        <v>272877</v>
      </c>
      <c r="G17" s="3">
        <f>[1]annualCYFlow!$I95</f>
        <v>4761293</v>
      </c>
      <c r="H17" s="3">
        <f>[1]annualCYFlow!$K95</f>
        <v>1200007</v>
      </c>
      <c r="I17" s="3">
        <f>[1]annualCYFlow!$L95</f>
        <v>1544928</v>
      </c>
      <c r="J17" s="3">
        <f>[1]annualCYFlow!$M95</f>
        <v>965907</v>
      </c>
      <c r="K17" s="3">
        <f>[1]annualCYFlow!$O95</f>
        <v>119166</v>
      </c>
      <c r="L17" s="3">
        <f>[1]annualCYFlow!$P95</f>
        <v>471146</v>
      </c>
      <c r="M17" s="3">
        <f>[1]annualCYFlow!$Q95</f>
        <v>3393630</v>
      </c>
      <c r="N17" s="3">
        <f>[1]annualCYFlow!$R95</f>
        <v>38594</v>
      </c>
      <c r="O17" s="3">
        <f>[1]annualCYFlow!$S95</f>
        <v>296432</v>
      </c>
      <c r="P17" s="3">
        <f>[1]annualCYFlow!$T95</f>
        <v>1021710</v>
      </c>
      <c r="Q17" s="3">
        <f>[1]annualCYFlow!$U95</f>
        <v>8918927</v>
      </c>
      <c r="R17" s="3">
        <f>[1]annualCYFlow!$V95</f>
        <v>9321596</v>
      </c>
      <c r="S17" s="3">
        <f>[1]annualCYFlow!$W95</f>
        <v>93311</v>
      </c>
      <c r="T17" s="3">
        <f>[1]annualCYFlow!$X95</f>
        <v>9413492</v>
      </c>
      <c r="U17" s="3">
        <f>[1]annualCYFlow!$Y95</f>
        <v>6276391</v>
      </c>
      <c r="V17" s="3">
        <f>[1]annualCYFlow!$Z95</f>
        <v>5360230</v>
      </c>
      <c r="W17" s="3">
        <f>[1]annualCYSaltMass!$B95</f>
        <v>569861.60396903253</v>
      </c>
      <c r="X17" s="3">
        <f>[1]annualCYSaltMass!$C95</f>
        <v>1331810.4880854331</v>
      </c>
      <c r="Y17" s="3">
        <f>[1]annualCYSaltMass!$G95</f>
        <v>970632.48655339214</v>
      </c>
      <c r="Z17" s="3">
        <f>[1]annualCYSaltMass!$H95</f>
        <v>176564.65006441902</v>
      </c>
      <c r="AA17" s="3">
        <f>[1]annualCYSaltMass!$I95</f>
        <v>2963500.7001341595</v>
      </c>
      <c r="AB17" s="3">
        <f>[1]annualCYSaltMass!$K95</f>
        <v>434139.73729136912</v>
      </c>
      <c r="AC17" s="3">
        <f>[1]annualCYSaltMass!$L95</f>
        <v>780439.2107498151</v>
      </c>
      <c r="AD17" s="3">
        <f>[1]annualCYSaltMass!$M95</f>
        <v>214218.32613816488</v>
      </c>
      <c r="AE17" s="3">
        <f>[1]annualCYSaltMass!$O95</f>
        <v>107016.81754365056</v>
      </c>
      <c r="AF17" s="3">
        <f>[1]annualCYSaltMass!$P95</f>
        <v>223153.72895636331</v>
      </c>
      <c r="AG17" s="3">
        <f>[1]annualCYSaltMass!$Q95</f>
        <v>1735196.2129590146</v>
      </c>
      <c r="AH17" s="3">
        <f>[1]annualCYSaltMass!$R95</f>
        <v>72547.852027639427</v>
      </c>
      <c r="AI17" s="3">
        <f>[1]annualCYSaltMass!$S95</f>
        <v>64330.811473142974</v>
      </c>
      <c r="AJ17" s="3">
        <f>[1]annualCYSaltMass!$T95</f>
        <v>496020.35100336274</v>
      </c>
      <c r="AK17" s="3">
        <f>[1]annualCYSaltMass!$U95</f>
        <v>5669651.8147700727</v>
      </c>
      <c r="AL17" s="3">
        <f>[1]annualCYSaltMass!$V95</f>
        <v>6652187.4727544831</v>
      </c>
      <c r="AM17" s="3">
        <f>[1]annualCYSaltMass!$W95</f>
        <v>261308.22192866626</v>
      </c>
      <c r="AN17" s="3">
        <f>[1]annualCYSaltMass!$X95</f>
        <v>7864639.088887644</v>
      </c>
      <c r="AO17" s="3">
        <f>[1]annualCYSaltMass!$Y95</f>
        <v>5412244.5349286404</v>
      </c>
      <c r="AP17" s="3">
        <f>[1]annualCYSaltMass!$Z95</f>
        <v>5294084.3098068088</v>
      </c>
      <c r="AQ17" s="4">
        <f>[1]annualCYConc!$C95</f>
        <v>221.43514835922795</v>
      </c>
      <c r="AR17" s="4">
        <f>[1]annualCYConc!$D95</f>
        <v>331.24294955058718</v>
      </c>
      <c r="AS17" s="4">
        <f>[1]annualCYConc!$H95</f>
        <v>442.81459533995695</v>
      </c>
      <c r="AT17" s="4">
        <f>[1]annualCYConc!$I95</f>
        <v>475.8874584519765</v>
      </c>
      <c r="AU17" s="4">
        <f>[1]annualCYConc!$J95</f>
        <v>457.77024442730158</v>
      </c>
      <c r="AV17" s="4">
        <f>[1]annualCYConc!$L95</f>
        <v>266.08058886323164</v>
      </c>
      <c r="AW17" s="4">
        <f>[1]annualCYConc!$M95</f>
        <v>371.53374914559123</v>
      </c>
      <c r="AX17" s="4">
        <f>[1]annualCYConc!$N95</f>
        <v>163.11306233415849</v>
      </c>
      <c r="AY17" s="4">
        <f>[1]annualCYConc!$P95</f>
        <v>660.49130288840786</v>
      </c>
      <c r="AZ17" s="4">
        <f>[1]annualCYConc!$Q95</f>
        <v>348.35020736671856</v>
      </c>
      <c r="BA17" s="4">
        <f>[1]annualCYConc!$R95</f>
        <v>376.05514434396207</v>
      </c>
      <c r="BB17" s="4">
        <f>[1]annualCYConc!$S95</f>
        <v>1382.522472405037</v>
      </c>
      <c r="BC17" s="4">
        <f>[1]annualCYConc!$T95</f>
        <v>159.61047086684297</v>
      </c>
      <c r="BD17" s="4">
        <f>[1]annualCYConc!$U95</f>
        <v>357.05842469976801</v>
      </c>
      <c r="BE17" s="4">
        <f>[1]annualCYConc!$V95</f>
        <v>467.531861657798</v>
      </c>
      <c r="BF17" s="4">
        <f>[1]annualCYConc!$W95</f>
        <v>524.85777714460062</v>
      </c>
      <c r="BG17" s="4">
        <f>[1]annualCYConc!$X95</f>
        <v>2059.6226747114488</v>
      </c>
      <c r="BH17" s="4">
        <f>[1]annualCYConc!$Y95</f>
        <v>614.46262656833392</v>
      </c>
      <c r="BI17" s="4">
        <f>[1]annualCYConc!$Z95</f>
        <v>634.21258094022483</v>
      </c>
      <c r="BJ17" s="4">
        <f>[1]annualCYConc!AA95</f>
        <v>726.39837094676898</v>
      </c>
      <c r="BK17" s="5">
        <v>9584865.1838716101</v>
      </c>
      <c r="BL17" s="5">
        <v>5192667.7173354998</v>
      </c>
      <c r="BM17" s="5">
        <v>404.56691747923998</v>
      </c>
    </row>
    <row r="18" spans="1:65" x14ac:dyDescent="0.25">
      <c r="A18" s="1">
        <f>[1]annualCYFlow!A96</f>
        <v>2016</v>
      </c>
      <c r="B18" s="1" t="s">
        <v>42</v>
      </c>
      <c r="C18" s="3">
        <f>[1]annualCYFlow!$B96</f>
        <v>1623803</v>
      </c>
      <c r="D18" s="3">
        <f>[1]annualCYFlow!$C96</f>
        <v>2640394</v>
      </c>
      <c r="E18" s="3">
        <f>[1]annualCYFlow!$G96</f>
        <v>1623475</v>
      </c>
      <c r="F18" s="3">
        <f>[1]annualCYFlow!$H96</f>
        <v>354443</v>
      </c>
      <c r="G18" s="3">
        <f>[1]annualCYFlow!$I96</f>
        <v>4482570</v>
      </c>
      <c r="H18" s="3">
        <f>[1]annualCYFlow!$K96</f>
        <v>968314</v>
      </c>
      <c r="I18" s="3">
        <f>[1]annualCYFlow!$L96</f>
        <v>1551699</v>
      </c>
      <c r="J18" s="3">
        <f>[1]annualCYFlow!$M96</f>
        <v>1193421</v>
      </c>
      <c r="K18" s="3">
        <f>[1]annualCYFlow!$O96</f>
        <v>186204</v>
      </c>
      <c r="L18" s="3">
        <f>[1]annualCYFlow!$P96</f>
        <v>458469</v>
      </c>
      <c r="M18" s="3">
        <f>[1]annualCYFlow!$Q96</f>
        <v>3887065</v>
      </c>
      <c r="N18" s="3">
        <f>[1]annualCYFlow!$R96</f>
        <v>25590</v>
      </c>
      <c r="O18" s="3">
        <f>[1]annualCYFlow!$S96</f>
        <v>651186</v>
      </c>
      <c r="P18" s="3">
        <f>[1]annualCYFlow!$T96</f>
        <v>1214506</v>
      </c>
      <c r="Q18" s="3">
        <f>[1]annualCYFlow!$U96</f>
        <v>9339231</v>
      </c>
      <c r="R18" s="3">
        <f>[1]annualCYFlow!$V96</f>
        <v>9738628</v>
      </c>
      <c r="S18" s="3">
        <f>[1]annualCYFlow!$W96</f>
        <v>117856</v>
      </c>
      <c r="T18" s="3">
        <f>[1]annualCYFlow!$X96</f>
        <v>9276628</v>
      </c>
      <c r="U18" s="3">
        <f>[1]annualCYFlow!$Y96</f>
        <v>6306713</v>
      </c>
      <c r="V18" s="3">
        <f>[1]annualCYFlow!$Z96</f>
        <v>5408231</v>
      </c>
      <c r="W18" s="3">
        <f>[1]annualCYSaltMass!$B96</f>
        <v>546483.20393174631</v>
      </c>
      <c r="X18" s="3">
        <f>[1]annualCYSaltMass!$C96</f>
        <v>1293190.225263874</v>
      </c>
      <c r="Y18" s="3">
        <f>[1]annualCYSaltMass!$G96</f>
        <v>922244.94358472549</v>
      </c>
      <c r="Z18" s="3">
        <f>[1]annualCYSaltMass!$H96</f>
        <v>201474.13946403092</v>
      </c>
      <c r="AA18" s="3">
        <f>[1]annualCYSaltMass!$I96</f>
        <v>2831575.886649163</v>
      </c>
      <c r="AB18" s="3">
        <f>[1]annualCYSaltMass!$K96</f>
        <v>369427.78300458862</v>
      </c>
      <c r="AC18" s="3">
        <f>[1]annualCYSaltMass!$L96</f>
        <v>749842.92473828397</v>
      </c>
      <c r="AD18" s="3">
        <f>[1]annualCYSaltMass!$M96</f>
        <v>289967.55864922784</v>
      </c>
      <c r="AE18" s="3">
        <f>[1]annualCYSaltMass!$O96</f>
        <v>129371.33582414289</v>
      </c>
      <c r="AF18" s="3">
        <f>[1]annualCYSaltMass!$P96</f>
        <v>218108.24594865282</v>
      </c>
      <c r="AG18" s="3">
        <f>[1]annualCYSaltMass!$Q96</f>
        <v>1877671.510831618</v>
      </c>
      <c r="AH18" s="3">
        <f>[1]annualCYSaltMass!$R96</f>
        <v>55513.767397979114</v>
      </c>
      <c r="AI18" s="3">
        <f>[1]annualCYSaltMass!$S96</f>
        <v>130471.06157544146</v>
      </c>
      <c r="AJ18" s="3">
        <f>[1]annualCYSaltMass!$T96</f>
        <v>541854.29421307635</v>
      </c>
      <c r="AK18" s="3">
        <f>[1]annualCYSaltMass!$U96</f>
        <v>5936280.7777702883</v>
      </c>
      <c r="AL18" s="3">
        <f>[1]annualCYSaltMass!$V96</f>
        <v>6911986.8974696798</v>
      </c>
      <c r="AM18" s="3">
        <f>[1]annualCYSaltMass!$W96</f>
        <v>308745.98091467697</v>
      </c>
      <c r="AN18" s="3">
        <f>[1]annualCYSaltMass!$X96</f>
        <v>7542794.2850579806</v>
      </c>
      <c r="AO18" s="3">
        <f>[1]annualCYSaltMass!$Y96</f>
        <v>5355317.3273011474</v>
      </c>
      <c r="AP18" s="3">
        <f>[1]annualCYSaltMass!$Z96</f>
        <v>5254607.9436530657</v>
      </c>
      <c r="AQ18" s="4">
        <f>[1]annualCYConc!$C96</f>
        <v>247.5203511140206</v>
      </c>
      <c r="AR18" s="4">
        <f>[1]annualCYConc!$D96</f>
        <v>360.21443246727574</v>
      </c>
      <c r="AS18" s="4">
        <f>[1]annualCYConc!$H96</f>
        <v>417.7996875221362</v>
      </c>
      <c r="AT18" s="4">
        <f>[1]annualCYConc!$I96</f>
        <v>418.06165843309083</v>
      </c>
      <c r="AU18" s="4">
        <f>[1]annualCYConc!$J96</f>
        <v>464.58861006074642</v>
      </c>
      <c r="AV18" s="4">
        <f>[1]annualCYConc!$L96</f>
        <v>280.59554793176591</v>
      </c>
      <c r="AW18" s="4">
        <f>[1]annualCYConc!$M96</f>
        <v>355.41049746117</v>
      </c>
      <c r="AX18" s="4">
        <f>[1]annualCYConc!$N96</f>
        <v>178.69943104738397</v>
      </c>
      <c r="AY18" s="4">
        <f>[1]annualCYConc!$P96</f>
        <v>510.99481053038602</v>
      </c>
      <c r="AZ18" s="4">
        <f>[1]annualCYConc!$Q96</f>
        <v>349.88839877941592</v>
      </c>
      <c r="BA18" s="4">
        <f>[1]annualCYConc!$R96</f>
        <v>355.27549011915158</v>
      </c>
      <c r="BB18" s="4">
        <f>[1]annualCYConc!$S96</f>
        <v>1595.5038218053926</v>
      </c>
      <c r="BC18" s="4">
        <f>[1]annualCYConc!$T96</f>
        <v>147.35896901960422</v>
      </c>
      <c r="BD18" s="4">
        <f>[1]annualCYConc!$U96</f>
        <v>328.13328637322496</v>
      </c>
      <c r="BE18" s="4">
        <f>[1]annualCYConc!$V96</f>
        <v>467.48830427258952</v>
      </c>
      <c r="BF18" s="4">
        <f>[1]annualCYConc!$W96</f>
        <v>522.0024757080771</v>
      </c>
      <c r="BG18" s="4">
        <f>[1]annualCYConc!$X96</f>
        <v>1926.7130947936464</v>
      </c>
      <c r="BH18" s="4">
        <f>[1]annualCYConc!$Y96</f>
        <v>598.01152691473669</v>
      </c>
      <c r="BI18" s="4">
        <f>[1]annualCYConc!$Z96</f>
        <v>624.52463644690977</v>
      </c>
      <c r="BJ18" s="4">
        <f>[1]annualCYConc!AA96</f>
        <v>714.58273355927281</v>
      </c>
      <c r="BK18" s="5">
        <v>9688203.7267677803</v>
      </c>
      <c r="BL18" s="5">
        <v>5750209.9734969996</v>
      </c>
      <c r="BM18" s="5">
        <v>439.85408470259102</v>
      </c>
    </row>
    <row r="19" spans="1:65" x14ac:dyDescent="0.25">
      <c r="A19" s="1">
        <f>[1]annualCYFlow!A97</f>
        <v>2017</v>
      </c>
      <c r="B19" s="1" t="s">
        <v>42</v>
      </c>
      <c r="C19" s="3">
        <f>[1]annualCYFlow!$B97</f>
        <v>1591488</v>
      </c>
      <c r="D19" s="3">
        <f>[1]annualCYFlow!$C97</f>
        <v>2535528</v>
      </c>
      <c r="E19" s="3">
        <f>[1]annualCYFlow!$G97</f>
        <v>2074920</v>
      </c>
      <c r="F19" s="3">
        <f>[1]annualCYFlow!$H97</f>
        <v>505419</v>
      </c>
      <c r="G19" s="3">
        <f>[1]annualCYFlow!$I97</f>
        <v>4747687</v>
      </c>
      <c r="H19" s="3">
        <f>[1]annualCYFlow!$K97</f>
        <v>2375536</v>
      </c>
      <c r="I19" s="3">
        <f>[1]annualCYFlow!$L97</f>
        <v>2986137</v>
      </c>
      <c r="J19" s="3">
        <f>[1]annualCYFlow!$M97</f>
        <v>1002618</v>
      </c>
      <c r="K19" s="3">
        <f>[1]annualCYFlow!$O97</f>
        <v>447039</v>
      </c>
      <c r="L19" s="3">
        <f>[1]annualCYFlow!$P97</f>
        <v>381667</v>
      </c>
      <c r="M19" s="3">
        <f>[1]annualCYFlow!$Q97</f>
        <v>5230787</v>
      </c>
      <c r="N19" s="3">
        <f>[1]annualCYFlow!$R97</f>
        <v>94758</v>
      </c>
      <c r="O19" s="3">
        <f>[1]annualCYFlow!$S97</f>
        <v>798350</v>
      </c>
      <c r="P19" s="3">
        <f>[1]annualCYFlow!$T97</f>
        <v>1429032</v>
      </c>
      <c r="Q19" s="3">
        <f>[1]annualCYFlow!$U97</f>
        <v>8861425</v>
      </c>
      <c r="R19" s="3">
        <f>[1]annualCYFlow!$V97</f>
        <v>9300493</v>
      </c>
      <c r="S19" s="3">
        <f>[1]annualCYFlow!$W97</f>
        <v>157535</v>
      </c>
      <c r="T19" s="3">
        <f>[1]annualCYFlow!$X97</f>
        <v>8731564</v>
      </c>
      <c r="U19" s="3">
        <f>[1]annualCYFlow!$Y97</f>
        <v>6255692</v>
      </c>
      <c r="V19" s="3">
        <f>[1]annualCYFlow!$Z97</f>
        <v>5350274</v>
      </c>
      <c r="W19" s="3">
        <f>[1]annualCYSaltMass!$B97</f>
        <v>537995.38827157766</v>
      </c>
      <c r="X19" s="3">
        <f>[1]annualCYSaltMass!$C97</f>
        <v>1221579.7702443465</v>
      </c>
      <c r="Y19" s="3">
        <f>[1]annualCYSaltMass!$G97</f>
        <v>871964.25966083154</v>
      </c>
      <c r="Z19" s="3">
        <f>[1]annualCYSaltMass!$H97</f>
        <v>234247.20602606641</v>
      </c>
      <c r="AA19" s="3">
        <f>[1]annualCYSaltMass!$I97</f>
        <v>2790793.2581950184</v>
      </c>
      <c r="AB19" s="3">
        <f>[1]annualCYSaltMass!$K97</f>
        <v>694841.61897117423</v>
      </c>
      <c r="AC19" s="3">
        <f>[1]annualCYSaltMass!$L97</f>
        <v>1521913.2212140772</v>
      </c>
      <c r="AD19" s="3">
        <f>[1]annualCYSaltMass!$M97</f>
        <v>207441.01211990818</v>
      </c>
      <c r="AE19" s="3">
        <f>[1]annualCYSaltMass!$O97</f>
        <v>237836.85860123308</v>
      </c>
      <c r="AF19" s="3">
        <f>[1]annualCYSaltMass!$P97</f>
        <v>187308.57781552881</v>
      </c>
      <c r="AG19" s="3">
        <f>[1]annualCYSaltMass!$Q97</f>
        <v>2198358.2677602954</v>
      </c>
      <c r="AH19" s="3">
        <f>[1]annualCYSaltMass!$R97</f>
        <v>119702.66063359054</v>
      </c>
      <c r="AI19" s="3">
        <f>[1]annualCYSaltMass!$S97</f>
        <v>156381.82160510379</v>
      </c>
      <c r="AJ19" s="3">
        <f>[1]annualCYSaltMass!$T97</f>
        <v>584209.67141154746</v>
      </c>
      <c r="AK19" s="3">
        <f>[1]annualCYSaltMass!$U97</f>
        <v>5536408.118147403</v>
      </c>
      <c r="AL19" s="3">
        <f>[1]annualCYSaltMass!$V97</f>
        <v>6543433.2993292753</v>
      </c>
      <c r="AM19" s="3">
        <f>[1]annualCYSaltMass!$W97</f>
        <v>362896.37387849012</v>
      </c>
      <c r="AN19" s="3">
        <f>[1]annualCYSaltMass!$X97</f>
        <v>7062809.1621430404</v>
      </c>
      <c r="AO19" s="3">
        <f>[1]annualCYSaltMass!$Y97</f>
        <v>5229946.966579075</v>
      </c>
      <c r="AP19" s="3">
        <f>[1]annualCYSaltMass!$Z97</f>
        <v>5106608.3046326963</v>
      </c>
      <c r="AQ19" s="4">
        <f>[1]annualCYConc!$C97</f>
        <v>248.62375299091158</v>
      </c>
      <c r="AR19" s="4">
        <f>[1]annualCYConc!$D97</f>
        <v>354.34054966066248</v>
      </c>
      <c r="AS19" s="4">
        <f>[1]annualCYConc!$H97</f>
        <v>309.07562831338072</v>
      </c>
      <c r="AT19" s="4">
        <f>[1]annualCYConc!$I97</f>
        <v>340.87118371094073</v>
      </c>
      <c r="AU19" s="4">
        <f>[1]annualCYConc!$J97</f>
        <v>432.32765668840426</v>
      </c>
      <c r="AV19" s="4">
        <f>[1]annualCYConc!$L97</f>
        <v>215.1253750732466</v>
      </c>
      <c r="AW19" s="4">
        <f>[1]annualCYConc!$M97</f>
        <v>374.84143731516679</v>
      </c>
      <c r="AX19" s="4">
        <f>[1]annualCYConc!$N97</f>
        <v>152.1691304165694</v>
      </c>
      <c r="AY19" s="4">
        <f>[1]annualCYConc!$P97</f>
        <v>391.29219061424175</v>
      </c>
      <c r="AZ19" s="4">
        <f>[1]annualCYConc!$Q97</f>
        <v>360.94454983008751</v>
      </c>
      <c r="BA19" s="4">
        <f>[1]annualCYConc!$R97</f>
        <v>309.09990294003558</v>
      </c>
      <c r="BB19" s="4">
        <f>[1]annualCYConc!$S97</f>
        <v>929.08479178539005</v>
      </c>
      <c r="BC19" s="4">
        <f>[1]annualCYConc!$T97</f>
        <v>144.06562622909752</v>
      </c>
      <c r="BD19" s="4">
        <f>[1]annualCYConc!$U97</f>
        <v>300.67285519148618</v>
      </c>
      <c r="BE19" s="4">
        <f>[1]annualCYConc!$V97</f>
        <v>459.50682257086191</v>
      </c>
      <c r="BF19" s="4">
        <f>[1]annualCYConc!$W97</f>
        <v>517.44851256809716</v>
      </c>
      <c r="BG19" s="4">
        <f>[1]annualCYConc!$X97</f>
        <v>1694.2324854794172</v>
      </c>
      <c r="BH19" s="4">
        <f>[1]annualCYConc!$Y97</f>
        <v>594.91218389970004</v>
      </c>
      <c r="BI19" s="4">
        <f>[1]annualCYConc!$Z97</f>
        <v>614.87857453659797</v>
      </c>
      <c r="BJ19" s="4">
        <f>[1]annualCYConc!AA97</f>
        <v>701.97873564980023</v>
      </c>
      <c r="BK19" s="5">
        <v>11636110.7285838</v>
      </c>
      <c r="BL19" s="5">
        <v>6879144.4111325499</v>
      </c>
      <c r="BM19" s="5">
        <v>437.95178723048099</v>
      </c>
    </row>
    <row r="20" spans="1:65" x14ac:dyDescent="0.25">
      <c r="A20" s="1">
        <f>[1]annualCYFlow!A98</f>
        <v>2018</v>
      </c>
      <c r="B20" s="1" t="s">
        <v>42</v>
      </c>
      <c r="C20" s="3">
        <f>[1]annualCYFlow!$B98</f>
        <v>1034601</v>
      </c>
      <c r="D20" s="3">
        <f>[1]annualCYFlow!$C98</f>
        <v>1560798</v>
      </c>
      <c r="E20" s="3">
        <f>[1]annualCYFlow!$G98</f>
        <v>833129</v>
      </c>
      <c r="F20" s="3">
        <f>[1]annualCYFlow!$H98</f>
        <v>73727</v>
      </c>
      <c r="G20" s="3">
        <f>[1]annualCYFlow!$I98</f>
        <v>2269679</v>
      </c>
      <c r="H20" s="3">
        <f>[1]annualCYFlow!$K98</f>
        <v>1382092.74</v>
      </c>
      <c r="I20" s="3">
        <f>[1]annualCYFlow!$L98</f>
        <v>1585054</v>
      </c>
      <c r="J20" s="3">
        <f>[1]annualCYFlow!$M98</f>
        <v>700507</v>
      </c>
      <c r="K20" s="3">
        <f>[1]annualCYFlow!$O98</f>
        <v>76613</v>
      </c>
      <c r="L20" s="3">
        <f>[1]annualCYFlow!$P98</f>
        <v>259526</v>
      </c>
      <c r="M20" s="3">
        <f>[1]annualCYFlow!$Q98</f>
        <v>2756351</v>
      </c>
      <c r="N20" s="3">
        <f>[1]annualCYFlow!$R98</f>
        <v>21505</v>
      </c>
      <c r="O20" s="3">
        <f>[1]annualCYFlow!$S98</f>
        <v>395480</v>
      </c>
      <c r="P20" s="3">
        <f>[1]annualCYFlow!$T98</f>
        <v>438354</v>
      </c>
      <c r="Q20" s="3">
        <f>[1]annualCYFlow!$U98</f>
        <v>9234721</v>
      </c>
      <c r="R20" s="3">
        <f>[1]annualCYFlow!$V98</f>
        <v>9627472</v>
      </c>
      <c r="S20" s="3">
        <f>[1]annualCYFlow!$W98</f>
        <v>91523</v>
      </c>
      <c r="T20" s="3">
        <f>[1]annualCYFlow!$X98</f>
        <v>9116511</v>
      </c>
      <c r="U20" s="3">
        <f>[1]annualCYFlow!$Y98</f>
        <v>6285954</v>
      </c>
      <c r="V20" s="3">
        <f>[1]annualCYFlow!$Z98</f>
        <v>5317008</v>
      </c>
      <c r="W20" s="3">
        <f>[1]annualCYSaltMass!$B98</f>
        <v>452810.27256134909</v>
      </c>
      <c r="X20" s="3">
        <f>[1]annualCYSaltMass!$C98</f>
        <v>1051298.0180681378</v>
      </c>
      <c r="Y20" s="3">
        <f>[1]annualCYSaltMass!$G98</f>
        <v>520302.227755528</v>
      </c>
      <c r="Z20" s="3">
        <f>[1]annualCYSaltMass!$H98</f>
        <v>104452.41808544435</v>
      </c>
      <c r="AA20" s="3">
        <f>[1]annualCYSaltMass!$I98</f>
        <v>2119269.7675331212</v>
      </c>
      <c r="AB20" s="3">
        <f>[1]annualCYSaltMass!$K98</f>
        <v>442729.14372603362</v>
      </c>
      <c r="AC20" s="3">
        <f>[1]annualCYSaltMass!$L98</f>
        <v>730671.02979066852</v>
      </c>
      <c r="AD20" s="3">
        <f>[1]annualCYSaltMass!$M98</f>
        <v>157395.56378098755</v>
      </c>
      <c r="AE20" s="3">
        <f>[1]annualCYSaltMass!$O98</f>
        <v>74936.951383225183</v>
      </c>
      <c r="AF20" s="3">
        <f>[1]annualCYSaltMass!$P98</f>
        <v>133132.97254597698</v>
      </c>
      <c r="AG20" s="3">
        <f>[1]annualCYSaltMass!$Q98</f>
        <v>1380567.0590985329</v>
      </c>
      <c r="AH20" s="3">
        <f>[1]annualCYSaltMass!$R98</f>
        <v>41012.422243762987</v>
      </c>
      <c r="AI20" s="3">
        <f>[1]annualCYSaltMass!$S98</f>
        <v>80303.430565930801</v>
      </c>
      <c r="AJ20" s="3">
        <f>[1]annualCYSaltMass!$T98</f>
        <v>245360.05413598035</v>
      </c>
      <c r="AK20" s="3">
        <f>[1]annualCYSaltMass!$U98</f>
        <v>5431329.1242965879</v>
      </c>
      <c r="AL20" s="3">
        <f>[1]annualCYSaltMass!$V98</f>
        <v>6415387.9063059613</v>
      </c>
      <c r="AM20" s="3">
        <f>[1]annualCYSaltMass!$W98</f>
        <v>252985.76380596071</v>
      </c>
      <c r="AN20" s="3">
        <f>[1]annualCYSaltMass!$X98</f>
        <v>7074655.7049378864</v>
      </c>
      <c r="AO20" s="3">
        <f>[1]annualCYSaltMass!$Y98</f>
        <v>5057595.2514697118</v>
      </c>
      <c r="AP20" s="3">
        <f>[1]annualCYSaltMass!$Z98</f>
        <v>4896714.8662573779</v>
      </c>
      <c r="AQ20" s="4">
        <f>[1]annualCYConc!$C98</f>
        <v>321.89246472794821</v>
      </c>
      <c r="AR20" s="4">
        <f>[1]annualCYConc!$D98</f>
        <v>495.3892511394813</v>
      </c>
      <c r="AS20" s="4">
        <f>[1]annualCYConc!$H98</f>
        <v>459.31525201979531</v>
      </c>
      <c r="AT20" s="4">
        <f>[1]annualCYConc!$I98</f>
        <v>1041.9799666336621</v>
      </c>
      <c r="AU20" s="4">
        <f>[1]annualCYConc!$J98</f>
        <v>686.7350862390673</v>
      </c>
      <c r="AV20" s="4">
        <f>[1]annualCYConc!$L98</f>
        <v>235.59624218271705</v>
      </c>
      <c r="AW20" s="4">
        <f>[1]annualCYConc!$M98</f>
        <v>339.03556579144941</v>
      </c>
      <c r="AX20" s="4">
        <f>[1]annualCYConc!$N98</f>
        <v>165.25227285380447</v>
      </c>
      <c r="AY20" s="4">
        <f>[1]annualCYConc!$P98</f>
        <v>719.38434991450526</v>
      </c>
      <c r="AZ20" s="4">
        <f>[1]annualCYConc!$Q98</f>
        <v>377.28730223561422</v>
      </c>
      <c r="BA20" s="4">
        <f>[1]annualCYConc!$R98</f>
        <v>368.37522935213985</v>
      </c>
      <c r="BB20" s="4">
        <f>[1]annualCYConc!$S98</f>
        <v>1402.6309137409905</v>
      </c>
      <c r="BC20" s="4">
        <f>[1]annualCYConc!$T98</f>
        <v>149.34029559016886</v>
      </c>
      <c r="BD20" s="4">
        <f>[1]annualCYConc!$U98</f>
        <v>411.66724998517179</v>
      </c>
      <c r="BE20" s="4">
        <f>[1]annualCYConc!$V98</f>
        <v>432.563404774221</v>
      </c>
      <c r="BF20" s="4">
        <f>[1]annualCYConc!$W98</f>
        <v>490.0925381034607</v>
      </c>
      <c r="BG20" s="4">
        <f>[1]annualCYConc!$X98</f>
        <v>2032.9807622127773</v>
      </c>
      <c r="BH20" s="4">
        <f>[1]annualCYConc!$Y98</f>
        <v>570.74758473938095</v>
      </c>
      <c r="BI20" s="4">
        <f>[1]annualCYConc!$Z98</f>
        <v>591.75277811450724</v>
      </c>
      <c r="BJ20" s="4">
        <f>[1]annualCYConc!AA98</f>
        <v>677.33721154829936</v>
      </c>
      <c r="BK20" s="5">
        <v>5515347.0756084695</v>
      </c>
      <c r="BL20" s="5">
        <v>3164050.7045957302</v>
      </c>
      <c r="BM20" s="5">
        <v>428.31301997875499</v>
      </c>
    </row>
    <row r="21" spans="1:65" x14ac:dyDescent="0.25">
      <c r="A21" s="1">
        <f>[1]annualCYFlow!A99</f>
        <v>2019</v>
      </c>
      <c r="B21" s="1" t="s">
        <v>42</v>
      </c>
      <c r="C21" s="3">
        <f>[1]annualCYFlow!$B99</f>
        <v>1862187</v>
      </c>
      <c r="D21" s="3">
        <f>[1]annualCYFlow!$C99</f>
        <v>3334653</v>
      </c>
      <c r="E21" s="3">
        <f>[1]annualCYFlow!$G99</f>
        <v>2156261</v>
      </c>
      <c r="F21" s="3">
        <f>[1]annualCYFlow!$H99</f>
        <v>649943</v>
      </c>
      <c r="G21" s="3">
        <f>[1]annualCYFlow!$I99</f>
        <v>6005759</v>
      </c>
      <c r="H21" s="3">
        <f>[1]annualCYFlow!$K99</f>
        <v>1051946.6800000002</v>
      </c>
      <c r="I21" s="3">
        <f>[1]annualCYFlow!$L99</f>
        <v>1432500</v>
      </c>
      <c r="J21" s="3">
        <f>[1]annualCYFlow!$M99</f>
        <v>1392421</v>
      </c>
      <c r="K21" s="3">
        <f>[1]annualCYFlow!$O99</f>
        <v>456104</v>
      </c>
      <c r="L21" s="3">
        <f>[1]annualCYFlow!$P99</f>
        <v>553633</v>
      </c>
      <c r="M21" s="3">
        <f>[1]annualCYFlow!$Q99</f>
        <v>4354814</v>
      </c>
      <c r="N21" s="3">
        <f>[1]annualCYFlow!$R99</f>
        <v>120617</v>
      </c>
      <c r="O21" s="3">
        <f>[1]annualCYFlow!$S99</f>
        <v>508728</v>
      </c>
      <c r="P21" s="3">
        <f>[1]annualCYFlow!$T99</f>
        <v>1364129</v>
      </c>
      <c r="Q21" s="3">
        <f>[1]annualCYFlow!$U99</f>
        <v>9197627</v>
      </c>
      <c r="R21" s="3">
        <f>[1]annualCYFlow!$V99</f>
        <v>9693783</v>
      </c>
      <c r="S21" s="3">
        <f>[1]annualCYFlow!$W99</f>
        <v>231863</v>
      </c>
      <c r="T21" s="3">
        <f>[1]annualCYFlow!$X99</f>
        <v>8514707</v>
      </c>
      <c r="U21" s="3">
        <f>[1]annualCYFlow!$Y99</f>
        <v>6151190</v>
      </c>
      <c r="V21" s="3">
        <f>[1]annualCYFlow!$Z99</f>
        <v>5289855</v>
      </c>
      <c r="W21" s="3">
        <f>[1]annualCYSaltMass!$B99</f>
        <v>581871.84469176584</v>
      </c>
      <c r="X21" s="3">
        <f>[1]annualCYSaltMass!$C99</f>
        <v>1389429.8815309987</v>
      </c>
      <c r="Y21" s="3">
        <f>[1]annualCYSaltMass!$G99</f>
        <v>839808.66412583238</v>
      </c>
      <c r="Z21" s="3">
        <f>[1]annualCYSaltMass!$H99</f>
        <v>287697.70385974681</v>
      </c>
      <c r="AA21" s="3">
        <f>[1]annualCYSaltMass!$I99</f>
        <v>3111342.1526369485</v>
      </c>
      <c r="AB21" s="3">
        <f>[1]annualCYSaltMass!$K99</f>
        <v>363891.08685548854</v>
      </c>
      <c r="AC21" s="3">
        <f>[1]annualCYSaltMass!$L99</f>
        <v>646988.88580051693</v>
      </c>
      <c r="AD21" s="3">
        <f>[1]annualCYSaltMass!$M99</f>
        <v>278289.06131759525</v>
      </c>
      <c r="AE21" s="3">
        <f>[1]annualCYSaltMass!$O99</f>
        <v>229154.41557951164</v>
      </c>
      <c r="AF21" s="3">
        <f>[1]annualCYSaltMass!$P99</f>
        <v>219672.33062273072</v>
      </c>
      <c r="AG21" s="3">
        <f>[1]annualCYSaltMass!$Q99</f>
        <v>1736319.9051531523</v>
      </c>
      <c r="AH21" s="3">
        <f>[1]annualCYSaltMass!$R99</f>
        <v>104885.28535224003</v>
      </c>
      <c r="AI21" s="3">
        <f>[1]annualCYSaltMass!$S99</f>
        <v>105049.33149085252</v>
      </c>
      <c r="AJ21" s="3">
        <f>[1]annualCYSaltMass!$T99</f>
        <v>550739.88712526183</v>
      </c>
      <c r="AK21" s="3">
        <f>[1]annualCYSaltMass!$U99</f>
        <v>5686983.6014872361</v>
      </c>
      <c r="AL21" s="3">
        <f>[1]annualCYSaltMass!$V99</f>
        <v>6729916.6537544075</v>
      </c>
      <c r="AM21" s="3">
        <f>[1]annualCYSaltMass!$W99</f>
        <v>562879.31348362367</v>
      </c>
      <c r="AN21" s="3">
        <f>[1]annualCYSaltMass!$X99</f>
        <v>6470274.3584156726</v>
      </c>
      <c r="AO21" s="3">
        <f>[1]annualCYSaltMass!$Y99</f>
        <v>4809931.4616813622</v>
      </c>
      <c r="AP21" s="3">
        <f>[1]annualCYSaltMass!$Z99</f>
        <v>4709643.0826131385</v>
      </c>
      <c r="AQ21" s="4">
        <f>[1]annualCYConc!$C99</f>
        <v>229.81135643198024</v>
      </c>
      <c r="AR21" s="4">
        <f>[1]annualCYConc!$D99</f>
        <v>306.44562084870597</v>
      </c>
      <c r="AS21" s="4">
        <f>[1]annualCYConc!$H99</f>
        <v>286.44843657609169</v>
      </c>
      <c r="AT21" s="4">
        <f>[1]annualCYConc!$I99</f>
        <v>325.55813986764997</v>
      </c>
      <c r="AU21" s="4">
        <f>[1]annualCYConc!$J99</f>
        <v>381.01959004682004</v>
      </c>
      <c r="AV21" s="4">
        <f>[1]annualCYConc!$L99</f>
        <v>254.41641235606158</v>
      </c>
      <c r="AW21" s="4">
        <f>[1]annualCYConc!$M99</f>
        <v>332.17704928446767</v>
      </c>
      <c r="AX21" s="4">
        <f>[1]annualCYConc!$N99</f>
        <v>146.99176499061701</v>
      </c>
      <c r="AY21" s="4">
        <f>[1]annualCYConc!$P99</f>
        <v>369.51475299493092</v>
      </c>
      <c r="AZ21" s="4">
        <f>[1]annualCYConc!$Q99</f>
        <v>291.82387646690137</v>
      </c>
      <c r="BA21" s="4">
        <f>[1]annualCYConc!$R99</f>
        <v>293.24294128291132</v>
      </c>
      <c r="BB21" s="4">
        <f>[1]annualCYConc!$S99</f>
        <v>639.5484857026787</v>
      </c>
      <c r="BC21" s="4">
        <f>[1]annualCYConc!$T99</f>
        <v>151.87108120646002</v>
      </c>
      <c r="BD21" s="4">
        <f>[1]annualCYConc!$U99</f>
        <v>296.93303881084563</v>
      </c>
      <c r="BE21" s="4">
        <f>[1]annualCYConc!$V99</f>
        <v>454.75095108770984</v>
      </c>
      <c r="BF21" s="4">
        <f>[1]annualCYConc!$W99</f>
        <v>510.60354476678503</v>
      </c>
      <c r="BG21" s="4">
        <f>[1]annualCYConc!$X99</f>
        <v>1785.4647097639556</v>
      </c>
      <c r="BH21" s="4">
        <f>[1]annualCYConc!$Y99</f>
        <v>558.88238510144868</v>
      </c>
      <c r="BI21" s="4">
        <f>[1]annualCYConc!$Z99</f>
        <v>575.10504777124424</v>
      </c>
      <c r="BJ21" s="4">
        <f>[1]annualCYConc!AA99</f>
        <v>654.8045088192398</v>
      </c>
      <c r="BK21" s="5">
        <v>12123840.123800199</v>
      </c>
      <c r="BL21" s="5">
        <v>6611438.6802225402</v>
      </c>
      <c r="BM21" s="5">
        <v>403.61119842393998</v>
      </c>
    </row>
    <row r="22" spans="1:65" x14ac:dyDescent="0.25">
      <c r="A22" s="1">
        <f>[1]annualCYFlow!A100</f>
        <v>2020</v>
      </c>
      <c r="B22" s="1" t="s">
        <v>42</v>
      </c>
      <c r="C22" s="3">
        <f>[1]annualCYFlow!$B100</f>
        <v>1207832</v>
      </c>
      <c r="D22" s="3">
        <f>[1]annualCYFlow!$C100</f>
        <v>1864343</v>
      </c>
      <c r="E22" s="3">
        <f>[1]annualCYFlow!$G100</f>
        <v>939557</v>
      </c>
      <c r="F22" s="3">
        <f>[1]annualCYFlow!$H100</f>
        <v>118465</v>
      </c>
      <c r="G22" s="3">
        <f>[1]annualCYFlow!$I100</f>
        <v>2680203</v>
      </c>
      <c r="H22" s="3">
        <f>[1]annualCYFlow!$K100</f>
        <v>957163.75000000012</v>
      </c>
      <c r="I22" s="3">
        <f>[1]annualCYFlow!$L100</f>
        <v>1338279</v>
      </c>
      <c r="J22" s="3">
        <f>[1]annualCYFlow!$M100</f>
        <v>953454</v>
      </c>
      <c r="K22" s="3">
        <f>[1]annualCYFlow!$O100</f>
        <v>119694</v>
      </c>
      <c r="L22" s="3">
        <f>[1]annualCYFlow!$P100</f>
        <v>312618</v>
      </c>
      <c r="M22" s="3">
        <f>[1]annualCYFlow!$Q100</f>
        <v>2972988</v>
      </c>
      <c r="N22" s="3">
        <f>[1]annualCYFlow!$R100</f>
        <v>28716</v>
      </c>
      <c r="O22" s="3">
        <f>[1]annualCYFlow!$S100</f>
        <v>403185</v>
      </c>
      <c r="P22" s="3">
        <f>[1]annualCYFlow!$T100</f>
        <v>595913</v>
      </c>
      <c r="Q22" s="3">
        <f>[1]annualCYFlow!$U100</f>
        <v>8439058</v>
      </c>
      <c r="R22" s="3">
        <f>[1]annualCYFlow!$V100</f>
        <v>8805412</v>
      </c>
      <c r="S22" s="3">
        <f>[1]annualCYFlow!$W100</f>
        <v>126032</v>
      </c>
      <c r="T22" s="3">
        <f>[1]annualCYFlow!$X100</f>
        <v>8782929</v>
      </c>
      <c r="U22" s="3">
        <f>[1]annualCYFlow!$Y100</f>
        <v>6243045</v>
      </c>
      <c r="V22" s="3">
        <f>[1]annualCYFlow!$Z100</f>
        <v>5310524</v>
      </c>
      <c r="W22" s="3">
        <f>[1]annualCYSaltMass!$B100</f>
        <v>466139.91962163011</v>
      </c>
      <c r="X22" s="3">
        <f>[1]annualCYSaltMass!$C100</f>
        <v>1131820.7478337155</v>
      </c>
      <c r="Y22" s="3">
        <f>[1]annualCYSaltMass!$G100</f>
        <v>543736.84540163982</v>
      </c>
      <c r="Z22" s="3">
        <f>[1]annualCYSaltMass!$H100</f>
        <v>128711.82185303635</v>
      </c>
      <c r="AA22" s="3">
        <f>[1]annualCYSaltMass!$I100</f>
        <v>2205214.7575011472</v>
      </c>
      <c r="AB22" s="3">
        <f>[1]annualCYSaltMass!$K100</f>
        <v>335924.83828601392</v>
      </c>
      <c r="AC22" s="3">
        <f>[1]annualCYSaltMass!$L100</f>
        <v>641354.09686039831</v>
      </c>
      <c r="AD22" s="3">
        <f>[1]annualCYSaltMass!$M100</f>
        <v>225067.71809406285</v>
      </c>
      <c r="AE22" s="3">
        <f>[1]annualCYSaltMass!$O100</f>
        <v>101143.88401094775</v>
      </c>
      <c r="AF22" s="3">
        <f>[1]annualCYSaltMass!$P100</f>
        <v>149702.49593440385</v>
      </c>
      <c r="AG22" s="3">
        <f>[1]annualCYSaltMass!$Q100</f>
        <v>1335901.5684575534</v>
      </c>
      <c r="AH22" s="3">
        <f>[1]annualCYSaltMass!$R100</f>
        <v>43723.937674623296</v>
      </c>
      <c r="AI22" s="3">
        <f>[1]annualCYSaltMass!$S100</f>
        <v>81428.424369316315</v>
      </c>
      <c r="AJ22" s="3">
        <f>[1]annualCYSaltMass!$T100</f>
        <v>287866.40984920476</v>
      </c>
      <c r="AK22" s="3">
        <f>[1]annualCYSaltMass!$U100</f>
        <v>4871140.7608720958</v>
      </c>
      <c r="AL22" s="3">
        <f>[1]annualCYSaltMass!$V100</f>
        <v>5847130.1987414807</v>
      </c>
      <c r="AM22" s="3">
        <f>[1]annualCYSaltMass!$W100</f>
        <v>360955.80501791986</v>
      </c>
      <c r="AN22" s="3">
        <f>[1]annualCYSaltMass!$X100</f>
        <v>6692791.8232992422</v>
      </c>
      <c r="AO22" s="3">
        <f>[1]annualCYSaltMass!$Y100</f>
        <v>4892031.5842699753</v>
      </c>
      <c r="AP22" s="3">
        <f>[1]annualCYSaltMass!$Z100</f>
        <v>4765537.0758653097</v>
      </c>
      <c r="AQ22" s="4">
        <f>[1]annualCYConc!$C100</f>
        <v>283.84235324117924</v>
      </c>
      <c r="AR22" s="4">
        <f>[1]annualCYConc!$D100</f>
        <v>446.4977428509668</v>
      </c>
      <c r="AS22" s="4">
        <f>[1]annualCYConc!$H100</f>
        <v>425.63081633152638</v>
      </c>
      <c r="AT22" s="4">
        <f>[1]annualCYConc!$I100</f>
        <v>799.09021398725361</v>
      </c>
      <c r="AU22" s="4">
        <f>[1]annualCYConc!$J100</f>
        <v>605.13271763370165</v>
      </c>
      <c r="AV22" s="4">
        <f>[1]annualCYConc!$L100</f>
        <v>258.12098134525877</v>
      </c>
      <c r="AW22" s="4">
        <f>[1]annualCYConc!$M100</f>
        <v>352.46714720921426</v>
      </c>
      <c r="AX22" s="4">
        <f>[1]annualCYConc!$N100</f>
        <v>173.61246205899812</v>
      </c>
      <c r="AY22" s="4">
        <f>[1]annualCYConc!$P100</f>
        <v>621.49076478353129</v>
      </c>
      <c r="AZ22" s="4">
        <f>[1]annualCYConc!$Q100</f>
        <v>352.19443889987139</v>
      </c>
      <c r="BA22" s="4">
        <f>[1]annualCYConc!$R100</f>
        <v>330.48270511014505</v>
      </c>
      <c r="BB22" s="4">
        <f>[1]annualCYConc!$S100</f>
        <v>1119.857480150439</v>
      </c>
      <c r="BC22" s="4">
        <f>[1]annualCYConc!$T100</f>
        <v>148.53852201842827</v>
      </c>
      <c r="BD22" s="4">
        <f>[1]annualCYConc!$U100</f>
        <v>355.28393070800604</v>
      </c>
      <c r="BE22" s="4">
        <f>[1]annualCYConc!$V100</f>
        <v>424.52585089473257</v>
      </c>
      <c r="BF22" s="4">
        <f>[1]annualCYConc!$W100</f>
        <v>488.38297560636585</v>
      </c>
      <c r="BG22" s="4">
        <f>[1]annualCYConc!$X100</f>
        <v>2106.3989804176722</v>
      </c>
      <c r="BH22" s="4">
        <f>[1]annualCYConc!$Y100</f>
        <v>560.44807006865244</v>
      </c>
      <c r="BI22" s="4">
        <f>[1]annualCYConc!$Z100</f>
        <v>576.31539409054392</v>
      </c>
      <c r="BJ22" s="4">
        <f>[1]annualCYConc!AA100</f>
        <v>659.99692197982711</v>
      </c>
      <c r="BK22" s="5">
        <v>6272847.1339589702</v>
      </c>
      <c r="BL22" s="5">
        <v>3858679.3084372701</v>
      </c>
      <c r="BM22" s="5">
        <v>453.85169438390398</v>
      </c>
    </row>
    <row r="24" spans="1:65" x14ac:dyDescent="0.25">
      <c r="X24" t="s">
        <v>68</v>
      </c>
      <c r="AG24" t="s">
        <v>69</v>
      </c>
      <c r="AH24" t="s">
        <v>70</v>
      </c>
    </row>
    <row r="25" spans="1:65" ht="30" x14ac:dyDescent="0.25">
      <c r="A25" t="s">
        <v>0</v>
      </c>
      <c r="B25" t="s">
        <v>41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8</v>
      </c>
      <c r="K25" s="2" t="s">
        <v>9</v>
      </c>
      <c r="L25" s="2" t="s">
        <v>10</v>
      </c>
      <c r="M25" s="2" t="s">
        <v>11</v>
      </c>
      <c r="N25" s="2" t="s">
        <v>12</v>
      </c>
      <c r="O25" s="2" t="s">
        <v>13</v>
      </c>
      <c r="P25" s="2" t="s">
        <v>14</v>
      </c>
      <c r="Q25" s="2" t="s">
        <v>15</v>
      </c>
      <c r="R25" s="2" t="s">
        <v>16</v>
      </c>
      <c r="S25" s="2" t="s">
        <v>17</v>
      </c>
      <c r="T25" s="2" t="s">
        <v>18</v>
      </c>
      <c r="U25" s="2" t="s">
        <v>19</v>
      </c>
      <c r="V25" s="2" t="s">
        <v>20</v>
      </c>
      <c r="X25" s="5" t="s">
        <v>63</v>
      </c>
      <c r="Z25" s="5" t="s">
        <v>63</v>
      </c>
      <c r="AA25" t="s">
        <v>67</v>
      </c>
      <c r="AB25" t="s">
        <v>74</v>
      </c>
      <c r="AD25" s="9" t="s">
        <v>63</v>
      </c>
      <c r="AF25" t="s">
        <v>75</v>
      </c>
      <c r="AG25" t="s">
        <v>71</v>
      </c>
      <c r="AH25" t="s">
        <v>72</v>
      </c>
    </row>
    <row r="26" spans="1:65" x14ac:dyDescent="0.25">
      <c r="A26" s="1">
        <f>[1]annualCYFlow!A104</f>
        <v>0</v>
      </c>
      <c r="B26" s="1" t="s">
        <v>66</v>
      </c>
      <c r="C26" s="6">
        <f>C2-R_Input!C2</f>
        <v>1.8760599996894598</v>
      </c>
      <c r="D26" s="6">
        <f>D2-R_Input!D2</f>
        <v>34.04132099961862</v>
      </c>
      <c r="E26" s="6">
        <f>E2-R_Input!E2</f>
        <v>18.628059999784455</v>
      </c>
      <c r="F26" s="6">
        <f>F2-R_Input!F2</f>
        <v>4.7768590000341646</v>
      </c>
      <c r="G26" s="6">
        <f>G2-R_Input!G2</f>
        <v>53.140509999822825</v>
      </c>
      <c r="H26" s="6">
        <f>H2-R_Input!H2</f>
        <v>5.9504799999995157</v>
      </c>
      <c r="I26" s="6">
        <f>I2-R_Input!I2</f>
        <v>17.98323000012897</v>
      </c>
      <c r="J26" s="6">
        <f>J2-R_Input!J2</f>
        <v>12.07441000000108</v>
      </c>
      <c r="K26" s="6">
        <f>K2-R_Input!K2</f>
        <v>1.2066699999995762</v>
      </c>
      <c r="L26" s="6">
        <f>L2-R_Input!L2</f>
        <v>5.5703099999227561</v>
      </c>
      <c r="M26" s="6">
        <f>M2-R_Input!M2</f>
        <v>43.917350000701845</v>
      </c>
      <c r="N26" s="6">
        <f>N2-R_Input!N2</f>
        <v>0.82643999999709195</v>
      </c>
      <c r="O26" s="6">
        <f>O2-R_Input!O2</f>
        <v>6.5205300000379793</v>
      </c>
      <c r="P26" s="6">
        <f>P2-R_Input!P2</f>
        <v>12.487559999921359</v>
      </c>
      <c r="Q26" s="6">
        <f>Q2-R_Input!Q2</f>
        <v>126.57856000028551</v>
      </c>
      <c r="R26" s="6">
        <f>R2-R_Input!R2</f>
        <v>136.0262000001967</v>
      </c>
      <c r="S26" s="6">
        <f>S2-R_Input!S2</f>
        <v>1.2253599999967264</v>
      </c>
      <c r="T26" s="6">
        <f>T2-R_Input!T2</f>
        <v>16389.159870000556</v>
      </c>
      <c r="U26" s="6">
        <f>U2-R_Input!U2</f>
        <v>278783.77075500041</v>
      </c>
      <c r="V26" s="6">
        <f>V2-R_Input!V2</f>
        <v>-437.20120000001043</v>
      </c>
      <c r="X26" s="10">
        <f>BK2-'[2]CRSS Check'!O4</f>
        <v>189466.2637055302</v>
      </c>
      <c r="Y26" s="11">
        <f>(BK2-'[2]CRSS Check'!O4)/BK2</f>
        <v>2.5138402873372673E-2</v>
      </c>
      <c r="Z26">
        <f>BK2</f>
        <v>7536925.2637055302</v>
      </c>
      <c r="AA26" s="5">
        <f>[3]Sheet1!$BK2</f>
        <v>7536925.2637055302</v>
      </c>
      <c r="AB26">
        <f>'[2]CRSS Check'!$O4</f>
        <v>7347459</v>
      </c>
      <c r="AD26" s="5">
        <v>7536925.2637055302</v>
      </c>
      <c r="AF26" s="12">
        <v>36891</v>
      </c>
      <c r="AG26" s="13">
        <v>7536925.2599999998</v>
      </c>
      <c r="AH26" s="13">
        <v>4723201.4800000004</v>
      </c>
    </row>
    <row r="27" spans="1:65" x14ac:dyDescent="0.25">
      <c r="A27" s="1">
        <f>[1]annualCYFlow!A105</f>
        <v>0</v>
      </c>
      <c r="B27" s="1" t="s">
        <v>66</v>
      </c>
      <c r="C27" s="6">
        <f>C3-R_Input!C3</f>
        <v>-57.743780000135303</v>
      </c>
      <c r="D27" s="6">
        <f>D3-R_Input!D3</f>
        <v>-6.9834709998685867</v>
      </c>
      <c r="E27" s="6">
        <f>E3-R_Input!E3</f>
        <v>9.4298499999567866</v>
      </c>
      <c r="F27" s="6">
        <f>F3-R_Input!F3</f>
        <v>2.6611549999797717</v>
      </c>
      <c r="G27" s="6">
        <f>G3-R_Input!G3</f>
        <v>47.057870000135154</v>
      </c>
      <c r="H27" s="6">
        <f>H3-R_Input!H3</f>
        <v>10.446139999956358</v>
      </c>
      <c r="I27" s="6">
        <f>I3-R_Input!I3</f>
        <v>15.313919999985956</v>
      </c>
      <c r="J27" s="6">
        <f>J3-R_Input!J3</f>
        <v>8.5453700001817197</v>
      </c>
      <c r="K27" s="6">
        <f>K3-R_Input!K3</f>
        <v>2.3719600000185892</v>
      </c>
      <c r="L27" s="6">
        <f>L3-R_Input!L3</f>
        <v>1.6032599999452941</v>
      </c>
      <c r="M27" s="6">
        <f>M3-R_Input!M3</f>
        <v>78.867850000038743</v>
      </c>
      <c r="N27" s="6">
        <f>N3-R_Input!N3</f>
        <v>3.0660500000085449</v>
      </c>
      <c r="O27" s="6">
        <f>O3-R_Input!O3</f>
        <v>12.851210000109859</v>
      </c>
      <c r="P27" s="6">
        <f>P3-R_Input!P3</f>
        <v>17.049630000023171</v>
      </c>
      <c r="Q27" s="6">
        <f>Q3-R_Input!Q3</f>
        <v>45.809899998828769</v>
      </c>
      <c r="R27" s="6">
        <f>R3-R_Input!R3</f>
        <v>45.011599998921156</v>
      </c>
      <c r="S27" s="6">
        <f>S3-R_Input!S3</f>
        <v>-2.1422649999876739</v>
      </c>
      <c r="T27" s="6">
        <f>T3-R_Input!T3</f>
        <v>3714.2736900001764</v>
      </c>
      <c r="U27" s="6">
        <f>U3-R_Input!U3</f>
        <v>611960.68055800069</v>
      </c>
      <c r="V27" s="6">
        <f>V3-R_Input!V3</f>
        <v>54.21999999973923</v>
      </c>
      <c r="X27" s="10">
        <f>BK3-'[2]CRSS Check'!O5</f>
        <v>104810.92821357027</v>
      </c>
      <c r="Y27" s="11">
        <f>(BK3-'[2]CRSS Check'!O5)/BK3</f>
        <v>1.5646565614044455E-2</v>
      </c>
      <c r="Z27">
        <f t="shared" ref="Z27:Z46" si="0">BK3</f>
        <v>6698653.9282135703</v>
      </c>
      <c r="AA27" s="5">
        <f>[3]Sheet1!$BK3</f>
        <v>6698653.9282135703</v>
      </c>
      <c r="AB27">
        <f>'[2]CRSS Check'!$O5</f>
        <v>6593843</v>
      </c>
      <c r="AD27" s="5">
        <v>6698653.9282135703</v>
      </c>
      <c r="AF27" s="12">
        <v>37256</v>
      </c>
      <c r="AG27" s="13">
        <v>6698653.9299999997</v>
      </c>
      <c r="AH27" s="13">
        <v>4260925.67</v>
      </c>
    </row>
    <row r="28" spans="1:65" x14ac:dyDescent="0.25">
      <c r="A28" s="1">
        <f>[1]annualCYFlow!A106</f>
        <v>0</v>
      </c>
      <c r="B28" s="1" t="s">
        <v>66</v>
      </c>
      <c r="C28" s="6">
        <f>C4-R_Input!C4</f>
        <v>150.38847000012174</v>
      </c>
      <c r="D28" s="6">
        <f>D4-R_Input!D4</f>
        <v>10.900827999925241</v>
      </c>
      <c r="E28" s="6">
        <f>E4-R_Input!E4</f>
        <v>-82.942210000008345</v>
      </c>
      <c r="F28" s="6">
        <f>F4-R_Input!F4</f>
        <v>-7.8760350000084145</v>
      </c>
      <c r="G28" s="6">
        <f>G4-R_Input!G4</f>
        <v>108.36361999996006</v>
      </c>
      <c r="H28" s="6">
        <f>H4-R_Input!H4</f>
        <v>29.520360000024084</v>
      </c>
      <c r="I28" s="6">
        <f>I4-R_Input!I4</f>
        <v>-25.131885349866934</v>
      </c>
      <c r="J28" s="6">
        <f>J4-R_Input!J4</f>
        <v>13.470930000010412</v>
      </c>
      <c r="K28" s="6">
        <f>K4-R_Input!K4</f>
        <v>-5.8000099999990198</v>
      </c>
      <c r="L28" s="6">
        <f>L4-R_Input!L4</f>
        <v>16.719019999960437</v>
      </c>
      <c r="M28" s="6">
        <f>M4-R_Input!M4</f>
        <v>151.96700000017881</v>
      </c>
      <c r="N28" s="6">
        <f>N4-R_Input!N4</f>
        <v>-1.644640000002255</v>
      </c>
      <c r="O28" s="6">
        <f>O4-R_Input!O4</f>
        <v>13.322349999914877</v>
      </c>
      <c r="P28" s="6">
        <f>P4-R_Input!P4</f>
        <v>-26.570240000030026</v>
      </c>
      <c r="Q28" s="6">
        <f>Q4-R_Input!Q4</f>
        <v>682.23125999979675</v>
      </c>
      <c r="R28" s="6">
        <f>R4-R_Input!R4</f>
        <v>620.63159999996424</v>
      </c>
      <c r="S28" s="6">
        <f>S4-R_Input!S4</f>
        <v>-8.5450200000050245</v>
      </c>
      <c r="T28" s="6">
        <f>T4-R_Input!T4</f>
        <v>5575.3385199997574</v>
      </c>
      <c r="U28" s="6">
        <f>U4-R_Input!U4</f>
        <v>318092.82917600032</v>
      </c>
      <c r="V28" s="6">
        <f>V4-R_Input!V4</f>
        <v>-45.962900000624359</v>
      </c>
      <c r="X28" s="10">
        <f>BK4-'[2]CRSS Check'!O6</f>
        <v>177909.88179935003</v>
      </c>
      <c r="Y28" s="11">
        <f>(BK4-'[2]CRSS Check'!O6)/BK4</f>
        <v>4.5980184710212424E-2</v>
      </c>
      <c r="Z28">
        <f t="shared" si="0"/>
        <v>3869272.88179935</v>
      </c>
      <c r="AA28" s="5">
        <f>[3]Sheet1!$BK4</f>
        <v>3869272.88179935</v>
      </c>
      <c r="AB28">
        <f>'[2]CRSS Check'!$O6</f>
        <v>3691363</v>
      </c>
      <c r="AD28" s="5">
        <v>3869272.88179935</v>
      </c>
      <c r="AF28" s="12">
        <v>37621</v>
      </c>
      <c r="AG28" s="13">
        <v>3869272.88</v>
      </c>
      <c r="AH28" s="13">
        <v>2645512.1</v>
      </c>
    </row>
    <row r="29" spans="1:65" x14ac:dyDescent="0.25">
      <c r="A29" s="1">
        <f>[1]annualCYFlow!A107</f>
        <v>0</v>
      </c>
      <c r="B29" s="1" t="s">
        <v>66</v>
      </c>
      <c r="C29" s="6">
        <f>C5-R_Input!C5</f>
        <v>-88.157009999966249</v>
      </c>
      <c r="D29" s="6">
        <f>D5-R_Input!D5</f>
        <v>-312.04958800016902</v>
      </c>
      <c r="E29" s="6">
        <f>E5-R_Input!E5</f>
        <v>5.6776499999687076</v>
      </c>
      <c r="F29" s="6">
        <f>F5-R_Input!F5</f>
        <v>5.5950420000008307</v>
      </c>
      <c r="G29" s="6">
        <f>G5-R_Input!G5</f>
        <v>-124.92565000010654</v>
      </c>
      <c r="H29" s="6">
        <f>H5-R_Input!H5</f>
        <v>16.280759999994189</v>
      </c>
      <c r="I29" s="6">
        <f>I5-R_Input!I5</f>
        <v>29.616651799995452</v>
      </c>
      <c r="J29" s="6">
        <f>J5-R_Input!J5</f>
        <v>293.7851199998986</v>
      </c>
      <c r="K29" s="6">
        <f>K5-R_Input!K5</f>
        <v>7.2974600000015926</v>
      </c>
      <c r="L29" s="6">
        <f>L5-R_Input!L5</f>
        <v>-22.247909999918193</v>
      </c>
      <c r="M29" s="6">
        <f>M5-R_Input!M5</f>
        <v>-302.86767000006512</v>
      </c>
      <c r="N29" s="6">
        <f>N5-R_Input!N5</f>
        <v>3.221439999998438</v>
      </c>
      <c r="O29" s="6">
        <f>O5-R_Input!O5</f>
        <v>-6.1569799999706447</v>
      </c>
      <c r="P29" s="6">
        <f>P5-R_Input!P5</f>
        <v>25.247949999989942</v>
      </c>
      <c r="Q29" s="6">
        <f>Q5-R_Input!Q5</f>
        <v>552.57825000025332</v>
      </c>
      <c r="R29" s="6">
        <f>R5-R_Input!R5</f>
        <v>46.499699998646975</v>
      </c>
      <c r="S29" s="6">
        <f>S5-R_Input!S5</f>
        <v>12.13342499997816</v>
      </c>
      <c r="T29" s="6">
        <f>T5-R_Input!T5</f>
        <v>16620.258169999346</v>
      </c>
      <c r="U29" s="6">
        <f>U5-R_Input!U5</f>
        <v>483893.02414000221</v>
      </c>
      <c r="V29" s="6">
        <f>V5-R_Input!V5</f>
        <v>723.2930999994278</v>
      </c>
      <c r="X29" s="10">
        <f>BK5-'[2]CRSS Check'!O7</f>
        <v>252162.08635312971</v>
      </c>
      <c r="Y29" s="11">
        <f>(BK5-'[2]CRSS Check'!O7)/BK5</f>
        <v>3.951888829918479E-2</v>
      </c>
      <c r="Z29">
        <f t="shared" si="0"/>
        <v>6380799.0863531297</v>
      </c>
      <c r="AA29" s="5">
        <f>[3]Sheet1!$BK5</f>
        <v>6380799.0863531297</v>
      </c>
      <c r="AB29">
        <f>'[2]CRSS Check'!$O7</f>
        <v>6128637</v>
      </c>
      <c r="AD29" s="5">
        <v>6380799.0863531297</v>
      </c>
      <c r="AF29" s="12">
        <v>37986</v>
      </c>
      <c r="AG29" s="13">
        <v>6380799.0899999999</v>
      </c>
      <c r="AH29" s="13">
        <v>5032466.99</v>
      </c>
    </row>
    <row r="30" spans="1:65" x14ac:dyDescent="0.25">
      <c r="A30" s="1">
        <f>[1]annualCYFlow!A108</f>
        <v>0</v>
      </c>
      <c r="B30" s="1" t="s">
        <v>66</v>
      </c>
      <c r="C30" s="6">
        <f>C6-R_Input!C6</f>
        <v>-87.958680000039749</v>
      </c>
      <c r="D30" s="6">
        <f>D6-R_Input!D6</f>
        <v>112.20660999999382</v>
      </c>
      <c r="E30" s="6">
        <f>E6-R_Input!E6</f>
        <v>166.80989000003319</v>
      </c>
      <c r="F30" s="6">
        <f>F6-R_Input!F6</f>
        <v>-1.5619820000138134</v>
      </c>
      <c r="G30" s="6">
        <f>G6-R_Input!G6</f>
        <v>157.4794100006111</v>
      </c>
      <c r="H30" s="6">
        <f>H6-R_Input!H6</f>
        <v>14.528820000006817</v>
      </c>
      <c r="I30" s="6">
        <f>I6-R_Input!I6</f>
        <v>-177.50027379998937</v>
      </c>
      <c r="J30" s="6">
        <f>J6-R_Input!J6</f>
        <v>18.644599999999627</v>
      </c>
      <c r="K30" s="6">
        <f>K6-R_Input!K6</f>
        <v>-5.7025600000051782</v>
      </c>
      <c r="L30" s="6">
        <f>L6-R_Input!L6</f>
        <v>-7.1735100000514649</v>
      </c>
      <c r="M30" s="6">
        <f>M6-R_Input!M6</f>
        <v>101.04952999996021</v>
      </c>
      <c r="N30" s="6">
        <f>N6-R_Input!N6</f>
        <v>-17.837939999995797</v>
      </c>
      <c r="O30" s="6">
        <f>O6-R_Input!O6</f>
        <v>-16.528980000002775</v>
      </c>
      <c r="P30" s="6">
        <f>P6-R_Input!P6</f>
        <v>-130.16535000002477</v>
      </c>
      <c r="Q30" s="6">
        <f>Q6-R_Input!Q6</f>
        <v>-430.33038999885321</v>
      </c>
      <c r="R30" s="6">
        <f>R6-R_Input!R6</f>
        <v>-1692.1448999997228</v>
      </c>
      <c r="S30" s="6">
        <f>S6-R_Input!S6</f>
        <v>30.782159999973373</v>
      </c>
      <c r="T30" s="6">
        <f>T6-R_Input!T6</f>
        <v>335.43928999826312</v>
      </c>
      <c r="U30" s="6">
        <f>U6-R_Input!U6</f>
        <v>227080.73933000024</v>
      </c>
      <c r="V30" s="6">
        <f>V6-R_Input!V6</f>
        <v>1512.1427999986336</v>
      </c>
      <c r="X30" s="10">
        <f>BK6-'[2]CRSS Check'!O8</f>
        <v>270666.84093492012</v>
      </c>
      <c r="Y30" s="11">
        <f>(BK6-'[2]CRSS Check'!O8)/BK6</f>
        <v>4.5111787954065723E-2</v>
      </c>
      <c r="Z30">
        <f t="shared" si="0"/>
        <v>5999913.8409349201</v>
      </c>
      <c r="AA30" s="5">
        <f>[3]Sheet1!$BK6</f>
        <v>5999913.8409349201</v>
      </c>
      <c r="AB30">
        <f>'[2]CRSS Check'!$O8</f>
        <v>5729247</v>
      </c>
      <c r="AD30" s="5">
        <v>5999913.8409349201</v>
      </c>
      <c r="AF30" s="12">
        <v>38352</v>
      </c>
      <c r="AG30" s="13">
        <v>5999913.8399999999</v>
      </c>
      <c r="AH30" s="13">
        <v>4130974.35</v>
      </c>
    </row>
    <row r="31" spans="1:65" x14ac:dyDescent="0.25">
      <c r="A31" s="1">
        <f>[1]annualCYFlow!A109</f>
        <v>0</v>
      </c>
      <c r="B31" s="1" t="s">
        <v>66</v>
      </c>
      <c r="C31" s="6">
        <f>C7-R_Input!C7</f>
        <v>-167.43796000001021</v>
      </c>
      <c r="D31" s="6">
        <f>D7-R_Input!D7</f>
        <v>48.64463400002569</v>
      </c>
      <c r="E31" s="6">
        <f>E7-R_Input!E7</f>
        <v>34.76861000014469</v>
      </c>
      <c r="F31" s="6">
        <f>F7-R_Input!F7</f>
        <v>20.322299999999814</v>
      </c>
      <c r="G31" s="6">
        <f>G7-R_Input!G7</f>
        <v>338.42973000090569</v>
      </c>
      <c r="H31" s="6">
        <f>H7-R_Input!H7</f>
        <v>-21.165370000293478</v>
      </c>
      <c r="I31" s="6">
        <f>I7-R_Input!I7</f>
        <v>61.91107020014897</v>
      </c>
      <c r="J31" s="6">
        <f>J7-R_Input!J7</f>
        <v>299.78509000013582</v>
      </c>
      <c r="K31" s="6">
        <f>K7-R_Input!K7</f>
        <v>54.066170000121929</v>
      </c>
      <c r="L31" s="6">
        <f>L7-R_Input!L7</f>
        <v>16.214809999917634</v>
      </c>
      <c r="M31" s="6">
        <f>M7-R_Input!M7</f>
        <v>-101.33884999994189</v>
      </c>
      <c r="N31" s="6">
        <f>N7-R_Input!N7</f>
        <v>-22.413260000015725</v>
      </c>
      <c r="O31" s="6">
        <f>O7-R_Input!O7</f>
        <v>36.545410000020638</v>
      </c>
      <c r="P31" s="6">
        <f>P7-R_Input!P7</f>
        <v>-51.586769999936223</v>
      </c>
      <c r="Q31" s="6">
        <f>Q7-R_Input!Q7</f>
        <v>1344.2230200003833</v>
      </c>
      <c r="R31" s="6">
        <f>R7-R_Input!R7</f>
        <v>867.96270000003278</v>
      </c>
      <c r="S31" s="6">
        <f>S7-R_Input!S7</f>
        <v>-18.850534000201151</v>
      </c>
      <c r="T31" s="6">
        <f>T7-R_Input!T7</f>
        <v>-864.17897999938577</v>
      </c>
      <c r="U31" s="6">
        <f>U7-R_Input!U7</f>
        <v>184689.27619000059</v>
      </c>
      <c r="V31" s="6">
        <f>V7-R_Input!V7</f>
        <v>-12830.543099999428</v>
      </c>
      <c r="X31" s="10">
        <f>BK7-'[2]CRSS Check'!O9</f>
        <v>-11198.229322500527</v>
      </c>
      <c r="Y31" s="11">
        <f>(BK7-'[2]CRSS Check'!O9)/BK7</f>
        <v>-9.5478005563948804E-4</v>
      </c>
      <c r="Z31">
        <f t="shared" si="0"/>
        <v>11728595.770677499</v>
      </c>
      <c r="AA31" s="5">
        <f>[3]Sheet1!$BK7</f>
        <v>11728595.770677499</v>
      </c>
      <c r="AB31">
        <f>'[2]CRSS Check'!$O9</f>
        <v>11739794</v>
      </c>
      <c r="AD31" s="5">
        <v>11728595.770677499</v>
      </c>
      <c r="AF31" s="12">
        <v>38717</v>
      </c>
      <c r="AG31" s="13">
        <v>11728595.77</v>
      </c>
      <c r="AH31" s="13">
        <v>6897134.3700000001</v>
      </c>
    </row>
    <row r="32" spans="1:65" x14ac:dyDescent="0.25">
      <c r="A32" s="1">
        <f>[1]annualCYFlow!A110</f>
        <v>0</v>
      </c>
      <c r="B32" s="1" t="s">
        <v>66</v>
      </c>
      <c r="C32" s="6">
        <f>C8-R_Input!C8</f>
        <v>-390.61984000005759</v>
      </c>
      <c r="D32" s="6">
        <f>D8-R_Input!D8</f>
        <v>117.98347400035709</v>
      </c>
      <c r="E32" s="6">
        <f>E8-R_Input!E8</f>
        <v>68.008260000264272</v>
      </c>
      <c r="F32" s="6">
        <f>F8-R_Input!F8</f>
        <v>-32.512434000032954</v>
      </c>
      <c r="G32" s="6">
        <f>G8-R_Input!G8</f>
        <v>508.95038999989629</v>
      </c>
      <c r="H32" s="6">
        <f>H8-R_Input!H8</f>
        <v>4.2397900000214577</v>
      </c>
      <c r="I32" s="6">
        <f>I8-R_Input!I8</f>
        <v>-22588.607470000046</v>
      </c>
      <c r="J32" s="6">
        <f>J8-R_Input!J8</f>
        <v>-104.39669000008143</v>
      </c>
      <c r="K32" s="6">
        <f>K8-R_Input!K8</f>
        <v>23.611629999999423</v>
      </c>
      <c r="L32" s="6">
        <f>L8-R_Input!L8</f>
        <v>-13.479439999908209</v>
      </c>
      <c r="M32" s="6">
        <f>M8-R_Input!M8</f>
        <v>475.90903999982402</v>
      </c>
      <c r="N32" s="6">
        <f>N8-R_Input!N8</f>
        <v>7.2232599999842932</v>
      </c>
      <c r="O32" s="6">
        <f>O8-R_Input!O8</f>
        <v>7.1900000097230077E-2</v>
      </c>
      <c r="P32" s="6">
        <f>P8-R_Input!P8</f>
        <v>-178.75200000009499</v>
      </c>
      <c r="Q32" s="6">
        <f>Q8-R_Input!Q8</f>
        <v>-78.727279998362064</v>
      </c>
      <c r="R32" s="6">
        <f>R8-R_Input!R8</f>
        <v>-1178.8476999998093</v>
      </c>
      <c r="S32" s="6">
        <f>S8-R_Input!S8</f>
        <v>-6.468644000007771</v>
      </c>
      <c r="T32" s="6">
        <f>T8-R_Input!T8</f>
        <v>-347.2726699989289</v>
      </c>
      <c r="U32" s="6">
        <f>U8-R_Input!U8</f>
        <v>-128451.78544999938</v>
      </c>
      <c r="V32" s="6">
        <f>V8-R_Input!V8</f>
        <v>304.46940000075847</v>
      </c>
      <c r="X32" s="10">
        <f>BK8-'[2]CRSS Check'!O10</f>
        <v>240544.13900480047</v>
      </c>
      <c r="Y32" s="11">
        <f>(BK8-'[2]CRSS Check'!O10)/BK8</f>
        <v>2.5174489525767781E-2</v>
      </c>
      <c r="Z32">
        <f t="shared" si="0"/>
        <v>9555075.1390048005</v>
      </c>
      <c r="AA32" s="5">
        <f>[3]Sheet1!$BK8</f>
        <v>9555075.1390048005</v>
      </c>
      <c r="AB32">
        <f>'[2]CRSS Check'!$O10</f>
        <v>9314531</v>
      </c>
      <c r="AD32" s="5">
        <v>9555075.1390048005</v>
      </c>
      <c r="AF32" s="12">
        <v>39082</v>
      </c>
      <c r="AG32" s="13">
        <v>9555075.1400000006</v>
      </c>
      <c r="AH32" s="13">
        <v>5810167.5199999996</v>
      </c>
    </row>
    <row r="33" spans="1:34" x14ac:dyDescent="0.25">
      <c r="A33" s="1">
        <f>[1]annualCYFlow!A111</f>
        <v>0</v>
      </c>
      <c r="B33" s="1" t="s">
        <v>66</v>
      </c>
      <c r="C33" s="6">
        <f>C9-R_Input!C9</f>
        <v>38.958759999834001</v>
      </c>
      <c r="D33" s="6">
        <f>D9-R_Input!D9</f>
        <v>17022.573816000484</v>
      </c>
      <c r="E33" s="6">
        <f>E9-R_Input!E9</f>
        <v>-214.64463000022806</v>
      </c>
      <c r="F33" s="6">
        <f>F9-R_Input!F9</f>
        <v>-96.537240999983624</v>
      </c>
      <c r="G33" s="6">
        <f>G9-R_Input!G9</f>
        <v>-628.80989999976009</v>
      </c>
      <c r="H33" s="6">
        <f>H9-R_Input!H9</f>
        <v>6.9751499999547377</v>
      </c>
      <c r="I33" s="6">
        <f>I9-R_Input!I9</f>
        <v>1621.9556950000115</v>
      </c>
      <c r="J33" s="6">
        <f>J9-R_Input!J9</f>
        <v>-6.1818399998592213</v>
      </c>
      <c r="K33" s="6">
        <f>K9-R_Input!K9</f>
        <v>9.8017399999953341</v>
      </c>
      <c r="L33" s="6">
        <f>L9-R_Input!L9</f>
        <v>-8.0743799999472685</v>
      </c>
      <c r="M33" s="6">
        <f>M9-R_Input!M9</f>
        <v>-619.35528999986127</v>
      </c>
      <c r="N33" s="6">
        <f>N9-R_Input!N9</f>
        <v>12.652899999999136</v>
      </c>
      <c r="O33" s="6">
        <f>O9-R_Input!O9</f>
        <v>2213.9672600000631</v>
      </c>
      <c r="P33" s="6">
        <f>P9-R_Input!P9</f>
        <v>-77.520699999993667</v>
      </c>
      <c r="Q33" s="6">
        <f>Q9-R_Input!Q9</f>
        <v>182.87602999806404</v>
      </c>
      <c r="R33" s="6">
        <f>R9-R_Input!R9</f>
        <v>700.55699999816716</v>
      </c>
      <c r="S33" s="6">
        <f>S9-R_Input!S9</f>
        <v>-5.1825760000210721</v>
      </c>
      <c r="T33" s="6">
        <f>T9-R_Input!T9</f>
        <v>-335.69491999968886</v>
      </c>
      <c r="U33" s="6">
        <f>U9-R_Input!U9</f>
        <v>-146318.40262000076</v>
      </c>
      <c r="V33" s="6">
        <f>V9-R_Input!V9</f>
        <v>92.114199999719858</v>
      </c>
      <c r="X33" s="10">
        <f>BK9-'[2]CRSS Check'!O11</f>
        <v>184005.55682075955</v>
      </c>
      <c r="Y33" s="11">
        <f>(BK9-'[2]CRSS Check'!O11)/BK9</f>
        <v>2.3343764614464833E-2</v>
      </c>
      <c r="Z33">
        <f t="shared" si="0"/>
        <v>7882428.5568207595</v>
      </c>
      <c r="AA33" s="5">
        <f>[3]Sheet1!$BK9</f>
        <v>7882428.5568207595</v>
      </c>
      <c r="AB33">
        <f>'[2]CRSS Check'!$O11</f>
        <v>7698423</v>
      </c>
      <c r="AD33" s="5">
        <v>7882428.5568207595</v>
      </c>
      <c r="AF33" s="12">
        <v>39447</v>
      </c>
      <c r="AG33" s="13">
        <v>7882428.5599999996</v>
      </c>
      <c r="AH33" s="13">
        <v>5183386.55</v>
      </c>
    </row>
    <row r="34" spans="1:34" x14ac:dyDescent="0.25">
      <c r="A34" s="1">
        <f>[1]annualCYFlow!A112</f>
        <v>0</v>
      </c>
      <c r="B34" s="1" t="s">
        <v>66</v>
      </c>
      <c r="C34" s="6">
        <f>C10-R_Input!C10</f>
        <v>-157.4712600002531</v>
      </c>
      <c r="D34" s="6">
        <f>D10-R_Input!D10</f>
        <v>-452.79340000031516</v>
      </c>
      <c r="E34" s="6">
        <f>E10-R_Input!E10</f>
        <v>193.80994000053033</v>
      </c>
      <c r="F34" s="6">
        <f>F10-R_Input!F10</f>
        <v>0.81824000005144626</v>
      </c>
      <c r="G34" s="6">
        <f>G10-R_Input!G10</f>
        <v>-477.06617000047117</v>
      </c>
      <c r="H34" s="6">
        <f>H10-R_Input!H10</f>
        <v>127.17342000000644</v>
      </c>
      <c r="I34" s="6">
        <f>I10-R_Input!I10</f>
        <v>-120.30570499983151</v>
      </c>
      <c r="J34" s="6">
        <f>J10-R_Input!J10</f>
        <v>111.16531999991275</v>
      </c>
      <c r="K34" s="6">
        <f>K10-R_Input!K10</f>
        <v>8.1817799999989802</v>
      </c>
      <c r="L34" s="6">
        <f>L10-R_Input!L10</f>
        <v>-1.5868600000394508</v>
      </c>
      <c r="M34" s="6">
        <f>M10-R_Input!M10</f>
        <v>-42.975240000057966</v>
      </c>
      <c r="N34" s="6">
        <f>N10-R_Input!N10</f>
        <v>6.5951599999971222</v>
      </c>
      <c r="O34" s="6">
        <f>O10-R_Input!O10</f>
        <v>65.244245000183582</v>
      </c>
      <c r="P34" s="6">
        <f>P10-R_Input!P10</f>
        <v>209.21487000002526</v>
      </c>
      <c r="Q34" s="6">
        <f>Q10-R_Input!Q10</f>
        <v>-243.64441999979317</v>
      </c>
      <c r="R34" s="6">
        <f>R10-R_Input!R10</f>
        <v>-282.79050000198185</v>
      </c>
      <c r="S34" s="6">
        <f>S10-R_Input!S10</f>
        <v>-10.770457000020542</v>
      </c>
      <c r="T34" s="6">
        <f>T10-R_Input!T10</f>
        <v>-4443.8429499994963</v>
      </c>
      <c r="U34" s="6">
        <f>U10-R_Input!U10</f>
        <v>149538.72472000029</v>
      </c>
      <c r="V34" s="6">
        <f>V10-R_Input!V10</f>
        <v>-4705.519800000824</v>
      </c>
      <c r="X34" s="10">
        <f>BK10-'[2]CRSS Check'!O12</f>
        <v>74441.839579699561</v>
      </c>
      <c r="Y34" s="11">
        <f>(BK10-'[2]CRSS Check'!O12)/BK10</f>
        <v>6.1587352904416979E-3</v>
      </c>
      <c r="Z34">
        <f t="shared" si="0"/>
        <v>12087195.8395797</v>
      </c>
      <c r="AA34" s="5">
        <f>[3]Sheet1!$BK10</f>
        <v>12087195.8395797</v>
      </c>
      <c r="AB34">
        <f>'[2]CRSS Check'!$O12</f>
        <v>12012754</v>
      </c>
      <c r="AD34" s="5">
        <v>12087195.8395797</v>
      </c>
      <c r="AF34" s="12">
        <v>39813</v>
      </c>
      <c r="AG34" s="13">
        <v>12087195.84</v>
      </c>
      <c r="AH34" s="13">
        <v>6504939.3200000003</v>
      </c>
    </row>
    <row r="35" spans="1:34" x14ac:dyDescent="0.25">
      <c r="A35" s="1">
        <f>[1]annualCYFlow!A113</f>
        <v>0</v>
      </c>
      <c r="B35" s="1" t="s">
        <v>66</v>
      </c>
      <c r="C35" s="6">
        <f>C11-R_Input!C11</f>
        <v>-128.04135999991558</v>
      </c>
      <c r="D35" s="6">
        <f>D11-R_Input!D11</f>
        <v>-696.35544000007212</v>
      </c>
      <c r="E35" s="6">
        <f>E11-R_Input!E11</f>
        <v>-16.727190000005066</v>
      </c>
      <c r="F35" s="6">
        <f>F11-R_Input!F11</f>
        <v>-47.256100000056904</v>
      </c>
      <c r="G35" s="6">
        <f>G11-R_Input!G11</f>
        <v>551.24802999943495</v>
      </c>
      <c r="H35" s="6">
        <f>H11-R_Input!H11</f>
        <v>-50.809910000069067</v>
      </c>
      <c r="I35" s="6">
        <f>I11-R_Input!I11</f>
        <v>-1582.5582650001161</v>
      </c>
      <c r="J35" s="6">
        <f>J11-R_Input!J11</f>
        <v>-24.760340000269935</v>
      </c>
      <c r="K35" s="6">
        <f>K11-R_Input!K11</f>
        <v>-1.5949999999720603</v>
      </c>
      <c r="L35" s="6">
        <f>L11-R_Input!L11</f>
        <v>1.7684599999920465</v>
      </c>
      <c r="M35" s="6">
        <f>M11-R_Input!M11</f>
        <v>289.08263000007719</v>
      </c>
      <c r="N35" s="6">
        <f>N11-R_Input!N11</f>
        <v>-13.27274000000034</v>
      </c>
      <c r="O35" s="6">
        <f>O11-R_Input!O11</f>
        <v>38.851189999957569</v>
      </c>
      <c r="P35" s="6">
        <f>P11-R_Input!P11</f>
        <v>20.363639999879524</v>
      </c>
      <c r="Q35" s="6">
        <f>Q11-R_Input!Q11</f>
        <v>958.14044000022113</v>
      </c>
      <c r="R35" s="6">
        <f>R11-R_Input!R11</f>
        <v>1562.6908999998122</v>
      </c>
      <c r="S35" s="6">
        <f>S11-R_Input!S11</f>
        <v>2.7339910000009695</v>
      </c>
      <c r="T35" s="6">
        <f>T11-R_Input!T11</f>
        <v>1013.7189899999648</v>
      </c>
      <c r="U35" s="6">
        <f>U11-R_Input!U11</f>
        <v>145585.91611999925</v>
      </c>
      <c r="V35" s="6">
        <f>V11-R_Input!V11</f>
        <v>-495.45089999958873</v>
      </c>
      <c r="X35" s="10">
        <f>BK11-'[2]CRSS Check'!O13</f>
        <v>146348.45326451957</v>
      </c>
      <c r="Y35" s="11">
        <f>(BK11-'[2]CRSS Check'!O13)/BK11</f>
        <v>1.4856288025490688E-2</v>
      </c>
      <c r="Z35">
        <f t="shared" si="0"/>
        <v>9850943.4532645196</v>
      </c>
      <c r="AA35" s="5">
        <f>[3]Sheet1!$BK11</f>
        <v>9850943.4532645196</v>
      </c>
      <c r="AB35">
        <f>'[2]CRSS Check'!$O13</f>
        <v>9704595</v>
      </c>
      <c r="AD35" s="5">
        <v>9850943.4532645196</v>
      </c>
      <c r="AF35" s="12">
        <v>40178</v>
      </c>
      <c r="AG35" s="13">
        <v>9850943.4499999993</v>
      </c>
      <c r="AH35" s="13">
        <v>4596812.51</v>
      </c>
    </row>
    <row r="36" spans="1:34" x14ac:dyDescent="0.25">
      <c r="A36" s="1">
        <f>[1]annualCYFlow!A114</f>
        <v>0</v>
      </c>
      <c r="B36" s="1" t="s">
        <v>66</v>
      </c>
      <c r="C36" s="6">
        <f>C12-R_Input!C12</f>
        <v>-258.40494999988005</v>
      </c>
      <c r="D36" s="6">
        <f>D12-R_Input!D12</f>
        <v>302.14886000007391</v>
      </c>
      <c r="E36" s="6">
        <f>E12-R_Input!E12</f>
        <v>15.834639999782667</v>
      </c>
      <c r="F36" s="6">
        <f>F12-R_Input!F12</f>
        <v>-54.702459999942221</v>
      </c>
      <c r="G36" s="6">
        <f>G12-R_Input!G12</f>
        <v>-118.53725999966264</v>
      </c>
      <c r="H36" s="6">
        <f>H12-R_Input!H12</f>
        <v>-5.9752600000938401</v>
      </c>
      <c r="I36" s="6">
        <f>I12-R_Input!I12</f>
        <v>169.0037650000304</v>
      </c>
      <c r="J36" s="6">
        <f>J12-R_Input!J12</f>
        <v>163.561980000115</v>
      </c>
      <c r="K36" s="6">
        <f>K12-R_Input!K12</f>
        <v>-22.256200000003446</v>
      </c>
      <c r="L36" s="6">
        <f>L12-R_Input!L12</f>
        <v>6.3058099999907427</v>
      </c>
      <c r="M36" s="6">
        <f>M12-R_Input!M12</f>
        <v>-82.34705000044778</v>
      </c>
      <c r="N36" s="6">
        <f>N12-R_Input!N12</f>
        <v>-14.231200000001991</v>
      </c>
      <c r="O36" s="6">
        <f>O12-R_Input!O12</f>
        <v>-2.3057600000174716</v>
      </c>
      <c r="P36" s="6">
        <f>P12-R_Input!P12</f>
        <v>-115.13206999993417</v>
      </c>
      <c r="Q36" s="6">
        <f>Q12-R_Input!Q12</f>
        <v>340.70246000029147</v>
      </c>
      <c r="R36" s="6">
        <f>R12-R_Input!R12</f>
        <v>542.66629999876022</v>
      </c>
      <c r="S36" s="6">
        <f>S12-R_Input!S12</f>
        <v>5.5177229999681003</v>
      </c>
      <c r="T36" s="6">
        <f>T12-R_Input!T12</f>
        <v>1753.9711300004274</v>
      </c>
      <c r="U36" s="6">
        <f>U12-R_Input!U12</f>
        <v>80697.308989999816</v>
      </c>
      <c r="V36" s="6">
        <f>V12-R_Input!V12</f>
        <v>56490.540500001051</v>
      </c>
      <c r="X36" s="10">
        <f>BK12-'[2]CRSS Check'!O14</f>
        <v>176919.19715720974</v>
      </c>
      <c r="Y36" s="11">
        <f>(BK12-'[2]CRSS Check'!O14)/BK12</f>
        <v>2.0031470930328709E-2</v>
      </c>
      <c r="Z36">
        <f t="shared" si="0"/>
        <v>8832062.1971572097</v>
      </c>
      <c r="AA36" s="5">
        <f>[3]Sheet1!$BK12</f>
        <v>8832062.1971572097</v>
      </c>
      <c r="AB36">
        <f>'[2]CRSS Check'!$O14</f>
        <v>8655143</v>
      </c>
      <c r="AD36" s="5">
        <v>8832062.1971572097</v>
      </c>
      <c r="AF36" s="12">
        <v>40543</v>
      </c>
      <c r="AG36" s="13">
        <v>8832062.1999999993</v>
      </c>
      <c r="AH36" s="13">
        <v>5794609.7999999998</v>
      </c>
    </row>
    <row r="37" spans="1:34" x14ac:dyDescent="0.25">
      <c r="A37" s="1">
        <f>[1]annualCYFlow!A115</f>
        <v>0</v>
      </c>
      <c r="B37" s="1" t="s">
        <v>66</v>
      </c>
      <c r="C37" s="6">
        <f>C13-R_Input!C13</f>
        <v>-105.64466000022367</v>
      </c>
      <c r="D37" s="6">
        <f>D13-R_Input!D13</f>
        <v>413.48754999879748</v>
      </c>
      <c r="E37" s="6">
        <f>E13-R_Input!E13</f>
        <v>-201.61984999943525</v>
      </c>
      <c r="F37" s="6">
        <f>F13-R_Input!F13</f>
        <v>68.760270000027958</v>
      </c>
      <c r="G37" s="6">
        <f>G13-R_Input!G13</f>
        <v>-147.94213999994099</v>
      </c>
      <c r="H37" s="6">
        <f>H13-R_Input!H13</f>
        <v>-30.223120000213385</v>
      </c>
      <c r="I37" s="6">
        <f>I13-R_Input!I13</f>
        <v>175.47299999976531</v>
      </c>
      <c r="J37" s="6">
        <f>J13-R_Input!J13</f>
        <v>20.735550000332296</v>
      </c>
      <c r="K37" s="6">
        <f>K13-R_Input!K13</f>
        <v>55.454569999827072</v>
      </c>
      <c r="L37" s="6">
        <f>L13-R_Input!L13</f>
        <v>41.190110000199638</v>
      </c>
      <c r="M37" s="6">
        <f>M13-R_Input!M13</f>
        <v>-76.165250000543892</v>
      </c>
      <c r="N37" s="6">
        <f>N13-R_Input!N13</f>
        <v>-239.40494999999646</v>
      </c>
      <c r="O37" s="6">
        <f>O13-R_Input!O13</f>
        <v>16.669379999977536</v>
      </c>
      <c r="P37" s="6">
        <f>P13-R_Input!P13</f>
        <v>39.016570000094362</v>
      </c>
      <c r="Q37" s="6">
        <f>Q13-R_Input!Q13</f>
        <v>-2057.2230799999088</v>
      </c>
      <c r="R37" s="6">
        <f>R13-R_Input!R13</f>
        <v>2081.8100000023842</v>
      </c>
      <c r="S37" s="6">
        <f>S13-R_Input!S13</f>
        <v>7.2304730000323616</v>
      </c>
      <c r="T37" s="6">
        <f>T13-R_Input!T13</f>
        <v>1201.8108900021762</v>
      </c>
      <c r="U37" s="6">
        <f>U13-R_Input!U13</f>
        <v>-27308.950389998965</v>
      </c>
      <c r="V37" s="6">
        <f>V13-R_Input!V13</f>
        <v>86.526899999938905</v>
      </c>
      <c r="X37" s="10">
        <f>BK13-'[2]CRSS Check'!O15</f>
        <v>178011.50673170015</v>
      </c>
      <c r="Y37" s="11">
        <f>(BK13-'[2]CRSS Check'!O15)/BK13</f>
        <v>1.1176610815570346E-2</v>
      </c>
      <c r="Z37">
        <f t="shared" si="0"/>
        <v>15927145.5067317</v>
      </c>
      <c r="AA37" s="5">
        <f>[3]Sheet1!$BK13</f>
        <v>15927145.5067317</v>
      </c>
      <c r="AB37">
        <f>'[2]CRSS Check'!$O15</f>
        <v>15749134</v>
      </c>
      <c r="AD37" s="5">
        <v>15927145.5067317</v>
      </c>
      <c r="AF37" s="12">
        <v>40908</v>
      </c>
      <c r="AG37" s="13">
        <v>15927145.51</v>
      </c>
      <c r="AH37" s="13">
        <v>7368483.4199999999</v>
      </c>
    </row>
    <row r="38" spans="1:34" x14ac:dyDescent="0.25">
      <c r="A38" s="1">
        <f>[1]annualCYFlow!A116</f>
        <v>0</v>
      </c>
      <c r="B38" s="1" t="s">
        <v>66</v>
      </c>
      <c r="C38" s="6">
        <f>C14-R_Input!C14</f>
        <v>31.049530000076629</v>
      </c>
      <c r="D38" s="6">
        <f>D14-R_Input!D14</f>
        <v>-118.19839000026695</v>
      </c>
      <c r="E38" s="6">
        <f>E14-R_Input!E14</f>
        <v>1494.7766099998262</v>
      </c>
      <c r="F38" s="6">
        <f>F14-R_Input!F14</f>
        <v>6.5619800000276882</v>
      </c>
      <c r="G38" s="6">
        <f>G14-R_Input!G14</f>
        <v>-864.32234000042081</v>
      </c>
      <c r="H38" s="6">
        <f>H14-R_Input!H14</f>
        <v>-3799.1984800000209</v>
      </c>
      <c r="I38" s="6">
        <f>I14-R_Input!I14</f>
        <v>193.27688500005752</v>
      </c>
      <c r="J38" s="6">
        <f>J14-R_Input!J14</f>
        <v>88.413149999978486</v>
      </c>
      <c r="K38" s="6">
        <f>K14-R_Input!K14</f>
        <v>9.9752100000041537</v>
      </c>
      <c r="L38" s="6">
        <f>L14-R_Input!L14</f>
        <v>886.22309000001405</v>
      </c>
      <c r="M38" s="6">
        <f>M14-R_Input!M14</f>
        <v>-3149.1239300007001</v>
      </c>
      <c r="N38" s="6">
        <f>N14-R_Input!N14</f>
        <v>-560.72735000000102</v>
      </c>
      <c r="O38" s="6">
        <f>O14-R_Input!O14</f>
        <v>53.900849999918137</v>
      </c>
      <c r="P38" s="6">
        <f>P14-R_Input!P14</f>
        <v>-60.471050000051036</v>
      </c>
      <c r="Q38" s="6">
        <f>Q14-R_Input!Q14</f>
        <v>-261.31402000039816</v>
      </c>
      <c r="R38" s="6">
        <f>R14-R_Input!R14</f>
        <v>189.12749999761581</v>
      </c>
      <c r="S38" s="6">
        <f>S14-R_Input!S14</f>
        <v>17.446295000001555</v>
      </c>
      <c r="T38" s="6">
        <f>T14-R_Input!T14</f>
        <v>-1648.7823100015521</v>
      </c>
      <c r="U38" s="6">
        <f>U14-R_Input!U14</f>
        <v>-65164.96084999945</v>
      </c>
      <c r="V38" s="6">
        <f>V14-R_Input!V14</f>
        <v>86.474099999293685</v>
      </c>
      <c r="X38" s="10">
        <f>BK14-'[2]CRSS Check'!O16</f>
        <v>114565.34559903014</v>
      </c>
      <c r="Y38" s="11">
        <f>(BK14-'[2]CRSS Check'!O16)/BK14</f>
        <v>2.185638567349471E-2</v>
      </c>
      <c r="Z38">
        <f t="shared" si="0"/>
        <v>5241733.3455990301</v>
      </c>
      <c r="AA38" s="5">
        <f>[3]Sheet1!$BK14</f>
        <v>5241733.3455990301</v>
      </c>
      <c r="AB38">
        <f>'[2]CRSS Check'!$O16</f>
        <v>5127168</v>
      </c>
      <c r="AD38" s="5">
        <v>5241733.3455990301</v>
      </c>
      <c r="AF38" s="12">
        <v>41274</v>
      </c>
      <c r="AG38" s="13">
        <v>5241733.3499999996</v>
      </c>
      <c r="AH38" s="13">
        <v>4151787.9</v>
      </c>
    </row>
    <row r="39" spans="1:34" x14ac:dyDescent="0.25">
      <c r="A39" s="1">
        <f>[1]annualCYFlow!A117</f>
        <v>0</v>
      </c>
      <c r="B39" s="1" t="s">
        <v>66</v>
      </c>
      <c r="C39" s="6">
        <f>C15-R_Input!C15</f>
        <v>-72.198280000360683</v>
      </c>
      <c r="D39" s="6">
        <f>D15-R_Input!D15</f>
        <v>36.768569999840111</v>
      </c>
      <c r="E39" s="6">
        <f>E15-R_Input!E15</f>
        <v>116.12394000007771</v>
      </c>
      <c r="F39" s="6">
        <f>F15-R_Input!F15</f>
        <v>8.2148200000228826</v>
      </c>
      <c r="G39" s="6">
        <f>G15-R_Input!G15</f>
        <v>73.942069999873638</v>
      </c>
      <c r="H39" s="6">
        <f>H15-R_Input!H15</f>
        <v>6.1900900000473484</v>
      </c>
      <c r="I39" s="6">
        <f>I15-R_Input!I15</f>
        <v>2734.0498500000685</v>
      </c>
      <c r="J39" s="6">
        <f>J15-R_Input!J15</f>
        <v>-9.0579299997771159</v>
      </c>
      <c r="K39" s="6">
        <f>K15-R_Input!K15</f>
        <v>-9.0909999998984858E-2</v>
      </c>
      <c r="L39" s="6">
        <f>L15-R_Input!L15</f>
        <v>-7.9173500000033528</v>
      </c>
      <c r="M39" s="6">
        <f>M15-R_Input!M15</f>
        <v>241.8511999999173</v>
      </c>
      <c r="N39" s="6">
        <f>N15-R_Input!N15</f>
        <v>-2.5850799999971059</v>
      </c>
      <c r="O39" s="6">
        <f>O15-R_Input!O15</f>
        <v>-31.03304999996908</v>
      </c>
      <c r="P39" s="6">
        <f>P15-R_Input!P15</f>
        <v>-92.165260000037961</v>
      </c>
      <c r="Q39" s="6">
        <f>Q15-R_Input!Q15</f>
        <v>2012.0083999987692</v>
      </c>
      <c r="R39" s="6">
        <f>R15-R_Input!R15</f>
        <v>1700.9761999994516</v>
      </c>
      <c r="S39" s="6">
        <f>S15-R_Input!S15</f>
        <v>-17.625505999996676</v>
      </c>
      <c r="T39" s="6">
        <f>T15-R_Input!T15</f>
        <v>523.60329999960959</v>
      </c>
      <c r="U39" s="6">
        <f>U15-R_Input!U15</f>
        <v>174.7349299993366</v>
      </c>
      <c r="V39" s="6">
        <f>V15-R_Input!V15</f>
        <v>405.05859999917448</v>
      </c>
      <c r="X39" s="10">
        <f>BK15-'[2]CRSS Check'!O17</f>
        <v>164626.94073576014</v>
      </c>
      <c r="Y39" s="11">
        <f>(BK15-'[2]CRSS Check'!O17)/BK15</f>
        <v>2.7857034964618582E-2</v>
      </c>
      <c r="Z39">
        <f t="shared" si="0"/>
        <v>5909707.9407357601</v>
      </c>
      <c r="AA39" s="5">
        <f>[3]Sheet1!$BK15</f>
        <v>5909707.9407357601</v>
      </c>
      <c r="AB39">
        <f>'[2]CRSS Check'!$O17</f>
        <v>5745081</v>
      </c>
      <c r="AD39" s="5">
        <v>5909707.9407357601</v>
      </c>
      <c r="AF39" s="12">
        <v>41639</v>
      </c>
      <c r="AG39" s="13">
        <v>5909707.9400000004</v>
      </c>
      <c r="AH39" s="13">
        <v>4818296.34</v>
      </c>
    </row>
    <row r="40" spans="1:34" x14ac:dyDescent="0.25">
      <c r="A40" s="1">
        <f>[1]annualCYFlow!A118</f>
        <v>0</v>
      </c>
      <c r="B40" s="1" t="s">
        <v>66</v>
      </c>
      <c r="C40" s="6">
        <f>C16-R_Input!C16</f>
        <v>-341.80983999976888</v>
      </c>
      <c r="D40" s="6">
        <f>D16-R_Input!D16</f>
        <v>213.38836999982595</v>
      </c>
      <c r="E40" s="6">
        <f>E16-R_Input!E16</f>
        <v>452.94220999954268</v>
      </c>
      <c r="F40" s="6">
        <f>F16-R_Input!F16</f>
        <v>-38.198369999998249</v>
      </c>
      <c r="G40" s="6">
        <f>G16-R_Input!G16</f>
        <v>463.09088000003248</v>
      </c>
      <c r="H40" s="6">
        <f>H16-R_Input!H16</f>
        <v>48.925860000075772</v>
      </c>
      <c r="I40" s="6">
        <f>I16-R_Input!I16</f>
        <v>-34.636510000098497</v>
      </c>
      <c r="J40" s="6">
        <f>J16-R_Input!J16</f>
        <v>-36.785179999889806</v>
      </c>
      <c r="K40" s="6">
        <f>K16-R_Input!K16</f>
        <v>5.7025400000129594</v>
      </c>
      <c r="L40" s="6">
        <f>L16-R_Input!L16</f>
        <v>23.685929999977816</v>
      </c>
      <c r="M40" s="6">
        <f>M16-R_Input!M16</f>
        <v>-48.818150000181049</v>
      </c>
      <c r="N40" s="6">
        <f>N16-R_Input!N16</f>
        <v>0.59341000001586508</v>
      </c>
      <c r="O40" s="6">
        <f>O16-R_Input!O16</f>
        <v>5.7851200000150129</v>
      </c>
      <c r="P40" s="6">
        <f>P16-R_Input!P16</f>
        <v>134.86774000001606</v>
      </c>
      <c r="Q40" s="6">
        <f>Q16-R_Input!Q16</f>
        <v>-669.5371799999848</v>
      </c>
      <c r="R40" s="6">
        <f>R16-R_Input!R16</f>
        <v>662.25659999810159</v>
      </c>
      <c r="S40" s="6">
        <f>S16-R_Input!S16</f>
        <v>-15.620855000001029</v>
      </c>
      <c r="T40" s="6">
        <f>T16-R_Input!T16</f>
        <v>315.9467299990356</v>
      </c>
      <c r="U40" s="6">
        <f>U16-R_Input!U16</f>
        <v>-119134.18662999943</v>
      </c>
      <c r="V40" s="6">
        <f>V16-R_Input!V16</f>
        <v>210.9394000004977</v>
      </c>
      <c r="X40" s="10">
        <f>BK16-'[2]CRSS Check'!O18</f>
        <v>50336.439994219691</v>
      </c>
      <c r="Y40" s="11">
        <f>(BK16-'[2]CRSS Check'!O18)/BK16</f>
        <v>5.2126708658880427E-3</v>
      </c>
      <c r="Z40">
        <f t="shared" si="0"/>
        <v>9656554.4399942197</v>
      </c>
      <c r="AA40" s="5">
        <f>[3]Sheet1!$BK16</f>
        <v>9656554.4399942197</v>
      </c>
      <c r="AB40">
        <f>'[2]CRSS Check'!$O18</f>
        <v>9606218</v>
      </c>
      <c r="AD40" s="5">
        <v>9656554.4399942197</v>
      </c>
      <c r="AF40" s="12">
        <v>42004</v>
      </c>
      <c r="AG40" s="13">
        <v>9656554.4399999995</v>
      </c>
      <c r="AH40" s="13">
        <v>6508061.4800000004</v>
      </c>
    </row>
    <row r="41" spans="1:34" x14ac:dyDescent="0.25">
      <c r="A41" s="1">
        <f>[1]annualCYFlow!A119</f>
        <v>0</v>
      </c>
      <c r="B41" s="1" t="s">
        <v>66</v>
      </c>
      <c r="C41" s="6">
        <f>C17-R_Input!C17</f>
        <v>27.578539999900386</v>
      </c>
      <c r="D41" s="6">
        <f>D17-R_Input!D17</f>
        <v>42.983429999556392</v>
      </c>
      <c r="E41" s="6">
        <f>E17-R_Input!E17</f>
        <v>23.231429999694228</v>
      </c>
      <c r="F41" s="6">
        <f>F17-R_Input!F17</f>
        <v>4.7354599999962375</v>
      </c>
      <c r="G41" s="6">
        <f>G17-R_Input!G17</f>
        <v>69.859550000168383</v>
      </c>
      <c r="H41" s="6">
        <f>H17-R_Input!H17</f>
        <v>16.917430000146851</v>
      </c>
      <c r="I41" s="6">
        <f>I17-R_Input!I17</f>
        <v>22.215260000200942</v>
      </c>
      <c r="J41" s="6">
        <f>J17-R_Input!J17</f>
        <v>14.702470000018366</v>
      </c>
      <c r="K41" s="6">
        <f>K17-R_Input!K17</f>
        <v>2.03308000000834</v>
      </c>
      <c r="L41" s="6">
        <f>L17-R_Input!L17</f>
        <v>6.1652799999574199</v>
      </c>
      <c r="M41" s="6">
        <f>M17-R_Input!M17</f>
        <v>49.834690000396222</v>
      </c>
      <c r="N41" s="6">
        <f>N17-R_Input!N17</f>
        <v>1.404949999996461</v>
      </c>
      <c r="O41" s="6">
        <f>O17-R_Input!O17</f>
        <v>4.231339999998454</v>
      </c>
      <c r="P41" s="6">
        <f>P17-R_Input!P17</f>
        <v>14.132219999912195</v>
      </c>
      <c r="Q41" s="6">
        <f>Q17-R_Input!Q17</f>
        <v>130.30578000098467</v>
      </c>
      <c r="R41" s="6">
        <f>R17-R_Input!R17</f>
        <v>139.892100000754</v>
      </c>
      <c r="S41" s="6">
        <f>S17-R_Input!S17</f>
        <v>2.025748999993084</v>
      </c>
      <c r="T41" s="6">
        <f>T17-R_Input!T17</f>
        <v>-508.15774000063539</v>
      </c>
      <c r="U41" s="6">
        <f>U17-R_Input!U17</f>
        <v>92.074380001053214</v>
      </c>
      <c r="V41" s="6">
        <f>V17-R_Input!V17</f>
        <v>80.83729999884963</v>
      </c>
      <c r="X41" s="10">
        <f>BK17-'[2]CRSS Check'!O19</f>
        <v>106849.18387161009</v>
      </c>
      <c r="Y41" s="11">
        <f>(BK17-'[2]CRSS Check'!O19)/BK17</f>
        <v>1.1147698149307777E-2</v>
      </c>
      <c r="Z41">
        <f t="shared" si="0"/>
        <v>9584865.1838716101</v>
      </c>
      <c r="AA41" s="5">
        <f>[3]Sheet1!$BK17</f>
        <v>9584865.1838716101</v>
      </c>
      <c r="AB41">
        <f>'[2]CRSS Check'!$O19</f>
        <v>9478016</v>
      </c>
      <c r="AD41" s="5">
        <v>9584865.1838716101</v>
      </c>
      <c r="AF41" s="12">
        <v>42369</v>
      </c>
      <c r="AG41" s="13">
        <v>9584865.1799999997</v>
      </c>
      <c r="AH41" s="13">
        <v>5192667.72</v>
      </c>
    </row>
    <row r="42" spans="1:34" x14ac:dyDescent="0.25">
      <c r="A42" s="1">
        <f>[1]annualCYFlow!A120</f>
        <v>0</v>
      </c>
      <c r="B42" s="1" t="s">
        <v>66</v>
      </c>
      <c r="C42" s="6">
        <f>C18-R_Input!C18</f>
        <v>24.487570000113919</v>
      </c>
      <c r="D42" s="6">
        <f>D18-R_Input!D18</f>
        <v>36.97525000013411</v>
      </c>
      <c r="E42" s="6">
        <f>E18-R_Input!E18</f>
        <v>23.760239999974146</v>
      </c>
      <c r="F42" s="6">
        <f>F18-R_Input!F18</f>
        <v>4.2562199999811128</v>
      </c>
      <c r="G42" s="6">
        <f>G18-R_Input!G18</f>
        <v>64.214829999953508</v>
      </c>
      <c r="H42" s="6">
        <f>H18-R_Input!H18</f>
        <v>13.173380000051111</v>
      </c>
      <c r="I42" s="6">
        <f>I18-R_Input!I18</f>
        <v>23.628310000058264</v>
      </c>
      <c r="J42" s="6">
        <f>J18-R_Input!J18</f>
        <v>19.413329999893904</v>
      </c>
      <c r="K42" s="6">
        <f>K18-R_Input!K18</f>
        <v>3.0743599999696016</v>
      </c>
      <c r="L42" s="6">
        <f>L18-R_Input!L18</f>
        <v>5.5288800000562333</v>
      </c>
      <c r="M42" s="6">
        <f>M18-R_Input!M18</f>
        <v>56.735570000484586</v>
      </c>
      <c r="N42" s="6">
        <f>N18-R_Input!N18</f>
        <v>0.52564999999958673</v>
      </c>
      <c r="O42" s="6">
        <f>O18-R_Input!O18</f>
        <v>-840.44619000004604</v>
      </c>
      <c r="P42" s="6">
        <f>P18-R_Input!P18</f>
        <v>18.727279999991879</v>
      </c>
      <c r="Q42" s="6">
        <f>Q18-R_Input!Q18</f>
        <v>136.78522999957204</v>
      </c>
      <c r="R42" s="6">
        <f>R18-R_Input!R18</f>
        <v>147.32459999993443</v>
      </c>
      <c r="S42" s="6">
        <f>S18-R_Input!S18</f>
        <v>0.79111099996953271</v>
      </c>
      <c r="T42" s="6">
        <f>T18-R_Input!T18</f>
        <v>630.88078999891877</v>
      </c>
      <c r="U42" s="6">
        <f>U18-R_Input!U18</f>
        <v>92.79615000076592</v>
      </c>
      <c r="V42" s="6">
        <f>V18-R_Input!V18</f>
        <v>81.863299999386072</v>
      </c>
      <c r="X42" s="10">
        <f>BK18-'[2]CRSS Check'!O20</f>
        <v>125921.72676778026</v>
      </c>
      <c r="Y42" s="11">
        <f>(BK18-'[2]CRSS Check'!O20)/BK18</f>
        <v>1.2997427626327466E-2</v>
      </c>
      <c r="Z42">
        <f t="shared" si="0"/>
        <v>9688203.7267677803</v>
      </c>
      <c r="AA42" s="5">
        <f>[3]Sheet1!$BK18</f>
        <v>9688203.7267677803</v>
      </c>
      <c r="AB42">
        <f>'[2]CRSS Check'!$O20</f>
        <v>9562282</v>
      </c>
      <c r="AD42" s="5">
        <v>9688203.7267677803</v>
      </c>
      <c r="AF42" s="12">
        <v>42735</v>
      </c>
      <c r="AG42" s="13">
        <v>9688203.7300000004</v>
      </c>
      <c r="AH42" s="13">
        <v>5750209.9699999997</v>
      </c>
    </row>
    <row r="43" spans="1:34" x14ac:dyDescent="0.25">
      <c r="A43" s="1">
        <f>[1]annualCYFlow!A121</f>
        <v>0</v>
      </c>
      <c r="B43" s="1" t="s">
        <v>66</v>
      </c>
      <c r="C43" s="6">
        <f>C19-R_Input!C19</f>
        <v>24.198430000105873</v>
      </c>
      <c r="D43" s="6">
        <f>D19-R_Input!D19</f>
        <v>37.090940000489354</v>
      </c>
      <c r="E43" s="6">
        <f>E19-R_Input!E19</f>
        <v>30.743750000139698</v>
      </c>
      <c r="F43" s="6">
        <f>F19-R_Input!F19</f>
        <v>9.743709999951534</v>
      </c>
      <c r="G43" s="6">
        <f>G19-R_Input!G19</f>
        <v>70.471179999411106</v>
      </c>
      <c r="H43" s="6">
        <f>H19-R_Input!H19</f>
        <v>35.834650000091642</v>
      </c>
      <c r="I43" s="6">
        <f>I19-R_Input!I19</f>
        <v>41.132489999756217</v>
      </c>
      <c r="J43" s="6">
        <f>J19-R_Input!J19</f>
        <v>14.82642000017222</v>
      </c>
      <c r="K43" s="6">
        <f>K19-R_Input!K19</f>
        <v>6.074410000059288</v>
      </c>
      <c r="L43" s="6">
        <f>L19-R_Input!L19</f>
        <v>5.5124699999578297</v>
      </c>
      <c r="M43" s="6">
        <f>M19-R_Input!M19</f>
        <v>76.256249999627471</v>
      </c>
      <c r="N43" s="6">
        <f>N19-R_Input!N19</f>
        <v>1.3784699999960139</v>
      </c>
      <c r="O43" s="6">
        <f>O19-R_Input!O19</f>
        <v>10.826540000038221</v>
      </c>
      <c r="P43" s="6">
        <f>P19-R_Input!P19</f>
        <v>20.429760000202805</v>
      </c>
      <c r="Q43" s="6">
        <f>Q19-R_Input!Q19</f>
        <v>129.132199998945</v>
      </c>
      <c r="R43" s="6">
        <f>R19-R_Input!R19</f>
        <v>141.01289999857545</v>
      </c>
      <c r="S43" s="6">
        <f>S19-R_Input!S19</f>
        <v>3.0522719999717083</v>
      </c>
      <c r="T43" s="6">
        <f>T19-R_Input!T19</f>
        <v>1469.8928299993277</v>
      </c>
      <c r="U43" s="6">
        <f>U19-R_Input!U19</f>
        <v>91.678559999912977</v>
      </c>
      <c r="V43" s="6">
        <f>V19-R_Input!V19</f>
        <v>81.856699998490512</v>
      </c>
      <c r="X43" s="10">
        <f>BK19-'[2]CRSS Check'!O21</f>
        <v>2085.7285837996751</v>
      </c>
      <c r="Y43" s="11">
        <f>(BK19-'[2]CRSS Check'!O21)/BK19</f>
        <v>1.7924619595412905E-4</v>
      </c>
      <c r="Z43">
        <f t="shared" si="0"/>
        <v>11636110.7285838</v>
      </c>
      <c r="AA43" s="5">
        <f>[3]Sheet1!$BK19</f>
        <v>11636110.7285838</v>
      </c>
      <c r="AB43">
        <f>'[2]CRSS Check'!$O21</f>
        <v>11634025</v>
      </c>
      <c r="AD43" s="5">
        <v>11636110.7285838</v>
      </c>
      <c r="AF43" s="12">
        <v>43100</v>
      </c>
      <c r="AG43" s="13">
        <v>11636110.73</v>
      </c>
      <c r="AH43" s="13">
        <v>6879144.4100000001</v>
      </c>
    </row>
    <row r="44" spans="1:34" x14ac:dyDescent="0.25">
      <c r="A44" s="1">
        <f>[1]annualCYFlow!A122</f>
        <v>0</v>
      </c>
      <c r="B44" s="1" t="s">
        <v>66</v>
      </c>
      <c r="C44" s="6">
        <f>C20-R_Input!C20</f>
        <v>14.553790000034496</v>
      </c>
      <c r="D44" s="6">
        <f>D20-R_Input!D20</f>
        <v>24.446289999876171</v>
      </c>
      <c r="E44" s="6">
        <f>E20-R_Input!E20</f>
        <v>11.644599999999627</v>
      </c>
      <c r="F44" s="6">
        <f>F20-R_Input!F20</f>
        <v>0.84459999999671709</v>
      </c>
      <c r="G44" s="6">
        <f>G20-R_Input!G20</f>
        <v>32.71896000020206</v>
      </c>
      <c r="H44" s="6">
        <f>H20-R_Input!H20</f>
        <v>27.94637000001967</v>
      </c>
      <c r="I44" s="6">
        <f>I20-R_Input!I20</f>
        <v>22.595369999762625</v>
      </c>
      <c r="J44" s="6">
        <f>J20-R_Input!J20</f>
        <v>11.66113999998197</v>
      </c>
      <c r="K44" s="6">
        <f>K20-R_Input!K20</f>
        <v>0.63630999998713378</v>
      </c>
      <c r="L44" s="6">
        <f>L20-R_Input!L20</f>
        <v>4.4793400000198744</v>
      </c>
      <c r="M44" s="6">
        <f>M20-R_Input!M20</f>
        <v>40.256139999721199</v>
      </c>
      <c r="N44" s="6">
        <f>N20-R_Input!N20</f>
        <v>0.7818200000001525</v>
      </c>
      <c r="O44" s="6">
        <f>O20-R_Input!O20</f>
        <v>5.6198699999949895</v>
      </c>
      <c r="P44" s="6">
        <f>P20-R_Input!P20</f>
        <v>6.8925300000119023</v>
      </c>
      <c r="Q44" s="6">
        <f>Q20-R_Input!Q20</f>
        <v>135.8761099986732</v>
      </c>
      <c r="R44" s="6">
        <f>R20-R_Input!R20</f>
        <v>144.98340000025928</v>
      </c>
      <c r="S44" s="6">
        <f>S20-R_Input!S20</f>
        <v>0.73552499999641441</v>
      </c>
      <c r="T44" s="6">
        <f>T20-R_Input!T20</f>
        <v>130.17366000078619</v>
      </c>
      <c r="U44" s="6">
        <f>U20-R_Input!U20</f>
        <v>90.986809999682009</v>
      </c>
      <c r="V44" s="6">
        <f>V20-R_Input!V20</f>
        <v>78.648600000888109</v>
      </c>
      <c r="X44" s="10">
        <f>BK20-'[2]CRSS Check'!O22</f>
        <v>421056.07560846955</v>
      </c>
      <c r="Y44" s="11">
        <f>(BK20-'[2]CRSS Check'!O22)/BK20</f>
        <v>7.6342625375397141E-2</v>
      </c>
      <c r="Z44">
        <f t="shared" si="0"/>
        <v>5515347.0756084695</v>
      </c>
      <c r="AA44" s="5">
        <f>[3]Sheet1!$BK20</f>
        <v>5515347.0756084695</v>
      </c>
      <c r="AB44">
        <f>'[2]CRSS Check'!$O22</f>
        <v>5094291</v>
      </c>
      <c r="AD44" s="5">
        <v>5515347.0756084695</v>
      </c>
      <c r="AF44" s="12">
        <v>43465</v>
      </c>
      <c r="AG44" s="13">
        <v>5515347.0800000001</v>
      </c>
      <c r="AH44" s="13">
        <v>3164050.7</v>
      </c>
    </row>
    <row r="45" spans="1:34" x14ac:dyDescent="0.25">
      <c r="A45" s="1">
        <f>[1]annualCYFlow!A123</f>
        <v>0</v>
      </c>
      <c r="B45" s="1" t="s">
        <v>66</v>
      </c>
      <c r="C45" s="6">
        <f>C21-R_Input!C21</f>
        <v>27.000059999991208</v>
      </c>
      <c r="D45" s="6">
        <f>D21-R_Input!D21</f>
        <v>47.380239999853075</v>
      </c>
      <c r="E45" s="6">
        <f>E21-R_Input!E21</f>
        <v>29.595029999967664</v>
      </c>
      <c r="F45" s="6">
        <f>F21-R_Input!F21</f>
        <v>9.1157299999613315</v>
      </c>
      <c r="G45" s="6">
        <f>G21-R_Input!G21</f>
        <v>86.27276000007987</v>
      </c>
      <c r="H45" s="6">
        <f>H21-R_Input!H21</f>
        <v>52.464830000186339</v>
      </c>
      <c r="I45" s="6">
        <f>I21-R_Input!I21</f>
        <v>23.30636000004597</v>
      </c>
      <c r="J45" s="6">
        <f>J21-R_Input!J21</f>
        <v>22.322320000035688</v>
      </c>
      <c r="K45" s="6">
        <f>K21-R_Input!K21</f>
        <v>6.8097500000149012</v>
      </c>
      <c r="L45" s="6">
        <f>L21-R_Input!L21</f>
        <v>8.5371700000250712</v>
      </c>
      <c r="M45" s="6">
        <f>M21-R_Input!M21</f>
        <v>63.586729999631643</v>
      </c>
      <c r="N45" s="6">
        <f>N21-R_Input!N21</f>
        <v>0.41814999999769498</v>
      </c>
      <c r="O45" s="6">
        <f>O21-R_Input!O21</f>
        <v>7.3387399999774061</v>
      </c>
      <c r="P45" s="6">
        <f>P21-R_Input!P21</f>
        <v>20.570159999886528</v>
      </c>
      <c r="Q45" s="6">
        <f>Q21-R_Input!Q21</f>
        <v>132.78519999980927</v>
      </c>
      <c r="R45" s="6">
        <f>R21-R_Input!R21</f>
        <v>148.5812999997288</v>
      </c>
      <c r="S45" s="6">
        <f>S21-R_Input!S21</f>
        <v>2.1007979999994859</v>
      </c>
      <c r="T45" s="6">
        <f>T21-R_Input!T21</f>
        <v>123.77917999960482</v>
      </c>
      <c r="U45" s="6">
        <f>U21-R_Input!U21</f>
        <v>90.218309999443591</v>
      </c>
      <c r="V45" s="6">
        <f>V21-R_Input!V21</f>
        <v>79.35289999935776</v>
      </c>
      <c r="X45" s="10">
        <f>BK21-'[2]CRSS Check'!O23</f>
        <v>73509.123800199479</v>
      </c>
      <c r="Y45" s="11">
        <f>(BK21-'[2]CRSS Check'!O23)/BK21</f>
        <v>6.0631881523985449E-3</v>
      </c>
      <c r="Z45">
        <f t="shared" si="0"/>
        <v>12123840.123800199</v>
      </c>
      <c r="AA45" s="5">
        <f>[3]Sheet1!$BK21</f>
        <v>12123840.123800199</v>
      </c>
      <c r="AB45">
        <f>'[2]CRSS Check'!$O23</f>
        <v>12050331</v>
      </c>
      <c r="AD45" s="5">
        <v>12123840.123800199</v>
      </c>
      <c r="AF45" s="12">
        <v>43830</v>
      </c>
      <c r="AG45" s="13">
        <v>12123840.119999999</v>
      </c>
      <c r="AH45" s="13">
        <v>6611438.6799999997</v>
      </c>
    </row>
    <row r="46" spans="1:34" x14ac:dyDescent="0.25">
      <c r="A46" s="1">
        <f>[1]annualCYFlow!A124</f>
        <v>0</v>
      </c>
      <c r="B46" s="1" t="s">
        <v>66</v>
      </c>
      <c r="C46" s="6">
        <f>C22-R_Input!C22</f>
        <v>17.123949999921024</v>
      </c>
      <c r="D46" s="6">
        <f>D22-R_Input!D22</f>
        <v>26.966880000196397</v>
      </c>
      <c r="E46" s="6">
        <f>E22-R_Input!E22</f>
        <v>12.537090000114404</v>
      </c>
      <c r="F46" s="6">
        <f>F22-R_Input!F22</f>
        <v>1.9917799999821</v>
      </c>
      <c r="G46" s="6">
        <f>G22-R_Input!G22</f>
        <v>37.710770000237972</v>
      </c>
      <c r="H46" s="6">
        <f>H22-R_Input!H22</f>
        <v>47.716820000088774</v>
      </c>
      <c r="I46" s="6">
        <f>I22-R_Input!I22</f>
        <v>19.165319999679923</v>
      </c>
      <c r="J46" s="6">
        <f>J22-R_Input!J22</f>
        <v>13.933839999837801</v>
      </c>
      <c r="K46" s="6">
        <f>K22-R_Input!K22</f>
        <v>1.8347799999901326</v>
      </c>
      <c r="L46" s="6">
        <f>L22-R_Input!L22</f>
        <v>6.0991800000192598</v>
      </c>
      <c r="M46" s="6">
        <f>M22-R_Input!M22</f>
        <v>42.545559999532998</v>
      </c>
      <c r="N46" s="6">
        <f>N22-R_Input!N22</f>
        <v>-1.9437000000034459</v>
      </c>
      <c r="O46" s="6">
        <f>O22-R_Input!O22</f>
        <v>6.8181300000287592</v>
      </c>
      <c r="P46" s="6">
        <f>P22-R_Input!P22</f>
        <v>8.8678300000028685</v>
      </c>
      <c r="Q46" s="6">
        <f>Q22-R_Input!Q22</f>
        <v>122.46272999979556</v>
      </c>
      <c r="R46" s="6">
        <f>R22-R_Input!R22</f>
        <v>134.12490000016987</v>
      </c>
      <c r="S46" s="6">
        <f>S22-R_Input!S22</f>
        <v>0.33273000000917818</v>
      </c>
      <c r="T46" s="6">
        <f>T22-R_Input!T22</f>
        <v>128.75202999822795</v>
      </c>
      <c r="U46" s="6">
        <f>U22-R_Input!U22</f>
        <v>91.363599999807775</v>
      </c>
      <c r="V46" s="6">
        <f>V22-R_Input!V22</f>
        <v>80.595499999821186</v>
      </c>
      <c r="X46" s="10">
        <f>BK22-'[2]CRSS Check'!O24</f>
        <v>357803.1339589702</v>
      </c>
      <c r="Y46" s="11">
        <f>(BK22-'[2]CRSS Check'!O24)/BK22</f>
        <v>5.7039989388861539E-2</v>
      </c>
      <c r="Z46">
        <f t="shared" si="0"/>
        <v>6272847.1339589702</v>
      </c>
      <c r="AA46" s="5">
        <f>[3]Sheet1!$BK22</f>
        <v>6272847.1339589702</v>
      </c>
      <c r="AB46">
        <f>'[2]CRSS Check'!$O24</f>
        <v>5915044</v>
      </c>
      <c r="AD46" s="5">
        <v>6272847.1339589702</v>
      </c>
      <c r="AF46" s="12">
        <v>44196</v>
      </c>
      <c r="AG46" s="13">
        <v>6272847.1299999999</v>
      </c>
      <c r="AH46" s="13">
        <v>3858679.31</v>
      </c>
    </row>
    <row r="47" spans="1:34" x14ac:dyDescent="0.25">
      <c r="AA47" t="s">
        <v>73</v>
      </c>
    </row>
    <row r="48" spans="1:34" x14ac:dyDescent="0.25">
      <c r="AC48" t="s">
        <v>76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55C4-5E51-4C62-9A91-E4779496D8F0}">
  <dimension ref="A1:BM22"/>
  <sheetViews>
    <sheetView tabSelected="1" topLeftCell="AP1" workbookViewId="0">
      <selection activeCell="BK1" sqref="BK1"/>
    </sheetView>
  </sheetViews>
  <sheetFormatPr defaultRowHeight="15" x14ac:dyDescent="0.25"/>
  <cols>
    <col min="20" max="20" width="10.140625" bestFit="1" customWidth="1"/>
  </cols>
  <sheetData>
    <row r="1" spans="1:65" s="7" customFormat="1" ht="45" x14ac:dyDescent="0.25">
      <c r="A1" s="7" t="s">
        <v>0</v>
      </c>
      <c r="B1" s="7" t="s">
        <v>41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9" t="s">
        <v>63</v>
      </c>
      <c r="BL1" s="9" t="s">
        <v>64</v>
      </c>
      <c r="BM1" s="9" t="s">
        <v>65</v>
      </c>
    </row>
    <row r="2" spans="1:65" x14ac:dyDescent="0.25">
      <c r="A2" s="1">
        <f>[1]annualCYFlow!A80</f>
        <v>2000</v>
      </c>
      <c r="B2" s="1" t="s">
        <v>42</v>
      </c>
      <c r="C2" s="6">
        <f>[2]Annual!B2</f>
        <v>1318425.1239400003</v>
      </c>
      <c r="D2" s="6">
        <f>[2]Annual!C2</f>
        <v>2257804.9586790004</v>
      </c>
      <c r="E2" s="6">
        <f>[2]Annual!E2</f>
        <v>1337355.3719400002</v>
      </c>
      <c r="F2" s="6">
        <f>[2]Annual!F2</f>
        <v>314493.22314099997</v>
      </c>
      <c r="G2" s="6">
        <f>[2]Annual!G2</f>
        <v>3605176.8594900002</v>
      </c>
      <c r="H2" s="6">
        <f>[2]Annual!I2</f>
        <v>783594.04952</v>
      </c>
      <c r="I2" s="6">
        <f>[2]Annual!J2</f>
        <v>1200238.0167699999</v>
      </c>
      <c r="J2" s="6">
        <f>[2]Annual!L2</f>
        <v>916688.92559</v>
      </c>
      <c r="K2" s="6">
        <f>[2]Annual!M2</f>
        <v>124464.79333</v>
      </c>
      <c r="L2" s="6">
        <f>[2]Annual!N2</f>
        <v>388988.42969000008</v>
      </c>
      <c r="M2" s="6">
        <f>[2]Annual!O2</f>
        <v>2929190.0826499993</v>
      </c>
      <c r="N2" s="6">
        <f>[2]Annual!P2</f>
        <v>28587.173560000003</v>
      </c>
      <c r="O2" s="6">
        <f>[2]Annual!Q2</f>
        <v>478022.47946999996</v>
      </c>
      <c r="P2" s="6">
        <f>[2]Annual!R2</f>
        <v>836578.51244000008</v>
      </c>
      <c r="Q2" s="6">
        <f>[2]Annual!S2</f>
        <v>8655669.4214399997</v>
      </c>
      <c r="R2" s="6">
        <f>[2]Annual!T2</f>
        <v>9065528.9737999998</v>
      </c>
      <c r="S2" s="6">
        <f>[2]Annual!U2</f>
        <v>110899.77464</v>
      </c>
      <c r="T2" s="6">
        <f>[2]Annual!V2</f>
        <v>10675984.840129999</v>
      </c>
      <c r="U2" s="6">
        <f>[2]Annual!X2</f>
        <v>7616896.2292449996</v>
      </c>
      <c r="V2" s="6">
        <f>[2]Annual!Y2</f>
        <v>6509669.2012</v>
      </c>
      <c r="W2" s="3">
        <f>[1]annualCYSaltMass!$B80</f>
        <v>492244.46959392144</v>
      </c>
      <c r="X2" s="3">
        <f>[1]annualCYSaltMass!$C80</f>
        <v>1240986.0108748635</v>
      </c>
      <c r="Y2" s="3">
        <f>[1]annualCYSaltMass!$G80</f>
        <v>928371.75128998316</v>
      </c>
      <c r="Z2" s="3">
        <f>[1]annualCYSaltMass!$H80</f>
        <v>198282.74668671022</v>
      </c>
      <c r="AA2" s="3">
        <f>[1]annualCYSaltMass!$I80</f>
        <v>2730994.3843081268</v>
      </c>
      <c r="AB2" s="3">
        <f>[1]annualCYSaltMass!$K80</f>
        <v>348952.43537252297</v>
      </c>
      <c r="AC2" s="3">
        <f>[1]annualCYSaltMass!$L80</f>
        <v>639278.52434897784</v>
      </c>
      <c r="AD2" s="3">
        <f>[1]annualCYSaltMass!$M80</f>
        <v>191023.38651711348</v>
      </c>
      <c r="AE2" s="3">
        <f>[1]annualCYSaltMass!$O80</f>
        <v>124227.08959463514</v>
      </c>
      <c r="AF2" s="3">
        <f>[1]annualCYSaltMass!$P80</f>
        <v>206241.9961398716</v>
      </c>
      <c r="AG2" s="3">
        <f>[1]annualCYSaltMass!$Q80</f>
        <v>1613722.8419080868</v>
      </c>
      <c r="AH2" s="3">
        <f>[1]annualCYSaltMass!$R80</f>
        <v>86982.837952619229</v>
      </c>
      <c r="AI2" s="3">
        <f>[1]annualCYSaltMass!$S80</f>
        <v>90931.568528892618</v>
      </c>
      <c r="AJ2" s="3">
        <f>[1]annualCYSaltMass!$T80</f>
        <v>441720.18051868415</v>
      </c>
      <c r="AK2" s="3">
        <f>[1]annualCYSaltMass!$U80</f>
        <v>5127211.3995086402</v>
      </c>
      <c r="AL2" s="3">
        <f>[1]annualCYSaltMass!$V80</f>
        <v>6123291.1997774262</v>
      </c>
      <c r="AM2" s="3">
        <f>[1]annualCYSaltMass!$W80</f>
        <v>252221.20957424596</v>
      </c>
      <c r="AN2" s="3">
        <f>[1]annualCYSaltMass!$X80</f>
        <v>7868226.0652301963</v>
      </c>
      <c r="AO2" s="3">
        <f>[1]annualCYSaltMass!$Y80</f>
        <v>5848131.4128093822</v>
      </c>
      <c r="AP2" s="3">
        <f>[1]annualCYSaltMass!$Z80</f>
        <v>5940319.7869741572</v>
      </c>
      <c r="AQ2" s="4">
        <f>[1]annualCYConc!$C80</f>
        <v>274.59472522938319</v>
      </c>
      <c r="AR2" s="4">
        <f>[1]annualCYConc!$D80</f>
        <v>404.24192079240362</v>
      </c>
      <c r="AS2" s="4">
        <f>[1]annualCYConc!$H80</f>
        <v>510.54787710842294</v>
      </c>
      <c r="AT2" s="4">
        <f>[1]annualCYConc!$I80</f>
        <v>463.69719807439157</v>
      </c>
      <c r="AU2" s="4">
        <f>[1]annualCYConc!$J80</f>
        <v>557.12835724766512</v>
      </c>
      <c r="AV2" s="4">
        <f>[1]annualCYConc!$L80</f>
        <v>327.52106661562027</v>
      </c>
      <c r="AW2" s="4">
        <f>[1]annualCYConc!$M80</f>
        <v>391.72714095992853</v>
      </c>
      <c r="AX2" s="4">
        <f>[1]annualCYConc!$N80</f>
        <v>153.25909909556117</v>
      </c>
      <c r="AY2" s="4">
        <f>[1]annualCYConc!$P80</f>
        <v>734.06245400350303</v>
      </c>
      <c r="AZ2" s="4">
        <f>[1]annualCYConc!$Q80</f>
        <v>389.94345388360745</v>
      </c>
      <c r="BA2" s="4">
        <f>[1]annualCYConc!$R80</f>
        <v>405.17469447643998</v>
      </c>
      <c r="BB2" s="4">
        <f>[1]annualCYConc!$S80</f>
        <v>2237.779201063383</v>
      </c>
      <c r="BC2" s="4">
        <f>[1]annualCYConc!$T80</f>
        <v>139.90327197722317</v>
      </c>
      <c r="BD2" s="4">
        <f>[1]annualCYConc!$U80</f>
        <v>388.33048586465787</v>
      </c>
      <c r="BE2" s="4">
        <f>[1]annualCYConc!$V80</f>
        <v>435.65393896760042</v>
      </c>
      <c r="BF2" s="4">
        <f>[1]annualCYConc!$W80</f>
        <v>496.76693336892549</v>
      </c>
      <c r="BG2" s="4">
        <f>[1]annualCYConc!$X80</f>
        <v>1672.6827386588041</v>
      </c>
      <c r="BH2" s="4">
        <f>[1]annualCYConc!$Y80</f>
        <v>541.21536975792276</v>
      </c>
      <c r="BI2" s="4">
        <f>[1]annualCYConc!Z80</f>
        <v>544.7472138055241</v>
      </c>
      <c r="BJ2" s="4">
        <f>[1]annualCYConc!AA80</f>
        <v>671.19313774651141</v>
      </c>
      <c r="BK2" s="5">
        <v>7347459</v>
      </c>
      <c r="BL2" s="5">
        <v>4723201.4840809396</v>
      </c>
      <c r="BM2" s="5">
        <v>466.01983587186299</v>
      </c>
    </row>
    <row r="3" spans="1:65" x14ac:dyDescent="0.25">
      <c r="A3" s="1">
        <f>[1]annualCYFlow!A81</f>
        <v>2001</v>
      </c>
      <c r="B3" s="1" t="s">
        <v>42</v>
      </c>
      <c r="C3" s="6">
        <f>[2]Annual!B3</f>
        <v>1017750.7437800001</v>
      </c>
      <c r="D3" s="6">
        <f>[2]Annual!C3</f>
        <v>1902961.9834709999</v>
      </c>
      <c r="E3" s="6">
        <f>[2]Annual!E3</f>
        <v>1153251.57015</v>
      </c>
      <c r="F3" s="6">
        <f>[2]Annual!F3</f>
        <v>229039.33884500002</v>
      </c>
      <c r="G3" s="6">
        <f>[2]Annual!G3</f>
        <v>2958366.9421299999</v>
      </c>
      <c r="H3" s="6">
        <f>[2]Annual!I3</f>
        <v>482693.55386000004</v>
      </c>
      <c r="I3" s="6">
        <f>[2]Annual!J3</f>
        <v>759877.68608000001</v>
      </c>
      <c r="J3" s="6">
        <f>[2]Annual!L3</f>
        <v>719825.45462999982</v>
      </c>
      <c r="K3" s="6">
        <f>[2]Annual!M3</f>
        <v>140180.62803999998</v>
      </c>
      <c r="L3" s="6">
        <f>[2]Annual!N3</f>
        <v>372432.39674000005</v>
      </c>
      <c r="M3" s="6">
        <f>[2]Annual!O3</f>
        <v>2364944.13215</v>
      </c>
      <c r="N3" s="6">
        <f>[2]Annual!P3</f>
        <v>24703.933949999991</v>
      </c>
      <c r="O3" s="6">
        <f>[2]Annual!Q3</f>
        <v>688062.14878999989</v>
      </c>
      <c r="P3" s="6">
        <f>[2]Annual!R3</f>
        <v>1123685.95037</v>
      </c>
      <c r="Q3" s="6">
        <f>[2]Annual!S3</f>
        <v>8090737.1901000012</v>
      </c>
      <c r="R3" s="6">
        <f>[2]Annual!T3</f>
        <v>8504563.9884000011</v>
      </c>
      <c r="S3" s="6">
        <f>[2]Annual!U3</f>
        <v>103536.14226499999</v>
      </c>
      <c r="T3" s="6">
        <f>[2]Annual!V3</f>
        <v>10205835.72631</v>
      </c>
      <c r="U3" s="6">
        <f>[2]Annual!X3</f>
        <v>7087490.3194419993</v>
      </c>
      <c r="V3" s="6">
        <f>[2]Annual!Y3</f>
        <v>6097186.7800000003</v>
      </c>
      <c r="W3" s="3">
        <f>[1]annualCYSaltMass!$B81</f>
        <v>459415.98477130727</v>
      </c>
      <c r="X3" s="3">
        <f>[1]annualCYSaltMass!$C81</f>
        <v>1159450.8557709206</v>
      </c>
      <c r="Y3" s="3">
        <f>[1]annualCYSaltMass!$G81</f>
        <v>864995.5999733659</v>
      </c>
      <c r="Z3" s="3">
        <f>[1]annualCYSaltMass!$H81</f>
        <v>149195.96598691982</v>
      </c>
      <c r="AA3" s="3">
        <f>[1]annualCYSaltMass!$I81</f>
        <v>2501777.0090748542</v>
      </c>
      <c r="AB3" s="3">
        <f>[1]annualCYSaltMass!$K81</f>
        <v>226663.93305972847</v>
      </c>
      <c r="AC3" s="3">
        <f>[1]annualCYSaltMass!$L81</f>
        <v>449801.90429101349</v>
      </c>
      <c r="AD3" s="3">
        <f>[1]annualCYSaltMass!$M81</f>
        <v>195673.29833256346</v>
      </c>
      <c r="AE3" s="3">
        <f>[1]annualCYSaltMass!$O81</f>
        <v>119935.74277792149</v>
      </c>
      <c r="AF3" s="3">
        <f>[1]annualCYSaltMass!$P81</f>
        <v>193280.45526977707</v>
      </c>
      <c r="AG3" s="3">
        <f>[1]annualCYSaltMass!$Q81</f>
        <v>1269922.4862147316</v>
      </c>
      <c r="AH3" s="3">
        <f>[1]annualCYSaltMass!$R81</f>
        <v>77722.24003570342</v>
      </c>
      <c r="AI3" s="3">
        <f>[1]annualCYSaltMass!$S81</f>
        <v>126667.14872664129</v>
      </c>
      <c r="AJ3" s="3">
        <f>[1]annualCYSaltMass!$T81</f>
        <v>496019.8322903908</v>
      </c>
      <c r="AK3" s="3">
        <f>[1]annualCYSaltMass!$U81</f>
        <v>4968702.7607654538</v>
      </c>
      <c r="AL3" s="3">
        <f>[1]annualCYSaltMass!$V81</f>
        <v>5972867.2782495013</v>
      </c>
      <c r="AM3" s="3">
        <f>[1]annualCYSaltMass!$W81</f>
        <v>251708.53039665165</v>
      </c>
      <c r="AN3" s="3">
        <f>[1]annualCYSaltMass!$X81</f>
        <v>7633490.238926732</v>
      </c>
      <c r="AO3" s="3">
        <f>[1]annualCYSaltMass!$Y81</f>
        <v>5748702.7495726738</v>
      </c>
      <c r="AP3" s="3">
        <f>[1]annualCYSaltMass!$Z81</f>
        <v>5639433.4532403192</v>
      </c>
      <c r="AQ3" s="4">
        <f>[1]annualCYConc!$C81</f>
        <v>332.01426825182057</v>
      </c>
      <c r="AR3" s="4">
        <f>[1]annualCYConc!$D81</f>
        <v>448.11683539547698</v>
      </c>
      <c r="AS3" s="4">
        <f>[1]annualCYConc!$H81</f>
        <v>551.6374293416668</v>
      </c>
      <c r="AT3" s="4">
        <f>[1]annualCYConc!$I81</f>
        <v>479.08148461854159</v>
      </c>
      <c r="AU3" s="4">
        <f>[1]annualCYConc!$J81</f>
        <v>621.95230461321501</v>
      </c>
      <c r="AV3" s="4">
        <f>[1]annualCYConc!$L81</f>
        <v>345.35755100434221</v>
      </c>
      <c r="AW3" s="4">
        <f>[1]annualCYConc!$M81</f>
        <v>435.34772487705504</v>
      </c>
      <c r="AX3" s="4">
        <f>[1]annualCYConc!$N81</f>
        <v>199.92478752045611</v>
      </c>
      <c r="AY3" s="4">
        <f>[1]annualCYConc!$P81</f>
        <v>629.24636082834581</v>
      </c>
      <c r="AZ3" s="4">
        <f>[1]annualCYConc!$Q81</f>
        <v>381.68584286074844</v>
      </c>
      <c r="BA3" s="4">
        <f>[1]annualCYConc!$R81</f>
        <v>394.92013599867738</v>
      </c>
      <c r="BB3" s="4">
        <f>[1]annualCYConc!$S81</f>
        <v>2313.6237139272271</v>
      </c>
      <c r="BC3" s="4">
        <f>[1]annualCYConc!$T81</f>
        <v>135.39282476474222</v>
      </c>
      <c r="BD3" s="4">
        <f>[1]annualCYConc!$U81</f>
        <v>324.6496463923296</v>
      </c>
      <c r="BE3" s="4">
        <f>[1]annualCYConc!$V81</f>
        <v>451.66859752634576</v>
      </c>
      <c r="BF3" s="4">
        <f>[1]annualCYConc!$W81</f>
        <v>516.53047071299807</v>
      </c>
      <c r="BG3" s="4">
        <f>[1]annualCYConc!$X81</f>
        <v>1788.0611789363879</v>
      </c>
      <c r="BH3" s="4">
        <f>[1]annualCYConc!$Y81</f>
        <v>549.90033915304787</v>
      </c>
      <c r="BI3" s="4">
        <f>[1]annualCYConc!$Z81</f>
        <v>549.1329792344934</v>
      </c>
      <c r="BJ3" s="4">
        <f>[1]annualCYConc!AA81</f>
        <v>680.25156287901359</v>
      </c>
      <c r="BK3" s="5">
        <v>6593843</v>
      </c>
      <c r="BL3" s="5">
        <v>4260925.67439787</v>
      </c>
      <c r="BM3" s="5">
        <v>472.193426092697</v>
      </c>
    </row>
    <row r="4" spans="1:65" x14ac:dyDescent="0.25">
      <c r="A4" s="1">
        <f>[1]annualCYFlow!A82</f>
        <v>2002</v>
      </c>
      <c r="B4" s="1" t="s">
        <v>42</v>
      </c>
      <c r="C4" s="6">
        <f>[2]Annual!B4</f>
        <v>682726.61152999988</v>
      </c>
      <c r="D4" s="6">
        <f>[2]Annual!C4</f>
        <v>1198068.0991720001</v>
      </c>
      <c r="E4" s="6">
        <f>[2]Annual!E4</f>
        <v>711006.94221000001</v>
      </c>
      <c r="F4" s="6">
        <f>[2]Annual!F4</f>
        <v>76478.876035000008</v>
      </c>
      <c r="G4" s="6">
        <f>[2]Annual!G4</f>
        <v>1739563.63638</v>
      </c>
      <c r="H4" s="6">
        <f>[2]Annual!I4</f>
        <v>444182.47963999998</v>
      </c>
      <c r="I4" s="6">
        <f>[2]Annual!J4</f>
        <v>686532.89243999997</v>
      </c>
      <c r="J4" s="6">
        <f>[2]Annual!L4</f>
        <v>363320.52906999999</v>
      </c>
      <c r="K4" s="6">
        <f>[2]Annual!M4</f>
        <v>42928.800009999999</v>
      </c>
      <c r="L4" s="6">
        <f>[2]Annual!N4</f>
        <v>209006.28098000004</v>
      </c>
      <c r="M4" s="6">
        <f>[2]Annual!O4</f>
        <v>1465196.0329999998</v>
      </c>
      <c r="N4" s="6">
        <f>[2]Annual!P4</f>
        <v>13518.644640000002</v>
      </c>
      <c r="O4" s="6">
        <f>[2]Annual!Q4</f>
        <v>440558.67765000009</v>
      </c>
      <c r="P4" s="6">
        <f>[2]Annual!R4</f>
        <v>524211.57024000003</v>
      </c>
      <c r="Q4" s="6">
        <f>[2]Annual!S4</f>
        <v>7911867.7687400002</v>
      </c>
      <c r="R4" s="6">
        <f>[2]Annual!T4</f>
        <v>8214977.3684</v>
      </c>
      <c r="S4" s="6">
        <f>[2]Annual!U4</f>
        <v>77089.545020000005</v>
      </c>
      <c r="T4" s="6">
        <f>[2]Annual!V4</f>
        <v>10442237.66148</v>
      </c>
      <c r="U4" s="6">
        <f>[2]Annual!X4</f>
        <v>7247326.1708239997</v>
      </c>
      <c r="V4" s="6">
        <f>[2]Annual!Y4</f>
        <v>6140961.9629000006</v>
      </c>
      <c r="W4" s="3">
        <f>[1]annualCYSaltMass!$B82</f>
        <v>393747.73478453042</v>
      </c>
      <c r="X4" s="3">
        <f>[1]annualCYSaltMass!$C82</f>
        <v>966772.20027792454</v>
      </c>
      <c r="Y4" s="3">
        <f>[1]annualCYSaltMass!$G82</f>
        <v>694927.86618602625</v>
      </c>
      <c r="Z4" s="3">
        <f>[1]annualCYSaltMass!$H82</f>
        <v>82332.746117254457</v>
      </c>
      <c r="AA4" s="3">
        <f>[1]annualCYSaltMass!$I82</f>
        <v>2016414.499864259</v>
      </c>
      <c r="AB4" s="3">
        <f>[1]annualCYSaltMass!$K82</f>
        <v>209459.45495785912</v>
      </c>
      <c r="AC4" s="3">
        <f>[1]annualCYSaltMass!$L82</f>
        <v>415808.42878331721</v>
      </c>
      <c r="AD4" s="3">
        <f>[1]annualCYSaltMass!$M82</f>
        <v>107842.1401897407</v>
      </c>
      <c r="AE4" s="3">
        <f>[1]annualCYSaltMass!$O82</f>
        <v>63734.883418431513</v>
      </c>
      <c r="AF4" s="3">
        <f>[1]annualCYSaltMass!$P82</f>
        <v>132372.55442136768</v>
      </c>
      <c r="AG4" s="3">
        <f>[1]annualCYSaltMass!$Q82</f>
        <v>952738.36058792868</v>
      </c>
      <c r="AH4" s="3">
        <f>[1]annualCYSaltMass!$R82</f>
        <v>44331.593537302688</v>
      </c>
      <c r="AI4" s="3">
        <f>[1]annualCYSaltMass!$S82</f>
        <v>92862.832236209215</v>
      </c>
      <c r="AJ4" s="3">
        <f>[1]annualCYSaltMass!$T82</f>
        <v>353420.06628288666</v>
      </c>
      <c r="AK4" s="3">
        <f>[1]annualCYSaltMass!$U82</f>
        <v>5038227.3146989336</v>
      </c>
      <c r="AL4" s="3">
        <f>[1]annualCYSaltMass!$V82</f>
        <v>5971964.690484927</v>
      </c>
      <c r="AM4" s="3">
        <f>[1]annualCYSaltMass!$W82</f>
        <v>216279.62758443761</v>
      </c>
      <c r="AN4" s="3">
        <f>[1]annualCYSaltMass!$X82</f>
        <v>8007066.0034168828</v>
      </c>
      <c r="AO4" s="3">
        <f>[1]annualCYSaltMass!$Y82</f>
        <v>5850102.4220313886</v>
      </c>
      <c r="AP4" s="3">
        <f>[1]annualCYSaltMass!$Z82</f>
        <v>5764784.4282377772</v>
      </c>
      <c r="AQ4" s="4">
        <f>[1]annualCYConc!$C82</f>
        <v>424.07533728621701</v>
      </c>
      <c r="AR4" s="4">
        <f>[1]annualCYConc!$D82</f>
        <v>593.4800589109733</v>
      </c>
      <c r="AS4" s="4">
        <f>[1]annualCYConc!$H82</f>
        <v>718.92565956417286</v>
      </c>
      <c r="AT4" s="4">
        <f>[1]annualCYConc!$I82</f>
        <v>791.85062703508504</v>
      </c>
      <c r="AU4" s="4">
        <f>[1]annualCYConc!$J82</f>
        <v>852.47150595054688</v>
      </c>
      <c r="AV4" s="4">
        <f>[1]annualCYConc!$L82</f>
        <v>346.7984246260794</v>
      </c>
      <c r="AW4" s="4">
        <f>[1]annualCYConc!$M82</f>
        <v>445.46672681307712</v>
      </c>
      <c r="AX4" s="4">
        <f>[1]annualCYConc!$N82</f>
        <v>218.29806761822456</v>
      </c>
      <c r="AY4" s="4">
        <f>[1]annualCYConc!$P82</f>
        <v>1092.0802693194789</v>
      </c>
      <c r="AZ4" s="4">
        <f>[1]annualCYConc!$Q82</f>
        <v>465.76977892385054</v>
      </c>
      <c r="BA4" s="4">
        <f>[1]annualCYConc!$R82</f>
        <v>478.18980112573939</v>
      </c>
      <c r="BB4" s="4">
        <f>[1]annualCYConc!$S82</f>
        <v>2412.1286232152111</v>
      </c>
      <c r="BC4" s="4">
        <f>[1]annualCYConc!$T82</f>
        <v>155.02168953088258</v>
      </c>
      <c r="BD4" s="4">
        <f>[1]annualCYConc!$U82</f>
        <v>495.87709491877865</v>
      </c>
      <c r="BE4" s="4">
        <f>[1]annualCYConc!$V82</f>
        <v>468.30492383618434</v>
      </c>
      <c r="BF4" s="4">
        <f>[1]annualCYConc!$W82</f>
        <v>534.6203477823525</v>
      </c>
      <c r="BG4" s="4">
        <f>[1]annualCYConc!$X82</f>
        <v>2063.6484049246897</v>
      </c>
      <c r="BH4" s="4">
        <f>[1]annualCYConc!$Y82</f>
        <v>563.65770887170356</v>
      </c>
      <c r="BI4" s="4">
        <f>[1]annualCYConc!$Z82</f>
        <v>568.71923518049698</v>
      </c>
      <c r="BJ4" s="4">
        <f>[1]annualCYConc!AA82</f>
        <v>690.4263347031615</v>
      </c>
      <c r="BK4" s="5">
        <v>3691363</v>
      </c>
      <c r="BL4" s="5">
        <v>2645512.0971315401</v>
      </c>
      <c r="BM4" s="5">
        <v>500.171854298477</v>
      </c>
    </row>
    <row r="5" spans="1:65" x14ac:dyDescent="0.25">
      <c r="A5" s="1">
        <f>[1]annualCYFlow!A83</f>
        <v>2003</v>
      </c>
      <c r="B5" s="1" t="s">
        <v>42</v>
      </c>
      <c r="C5" s="6">
        <f>[2]Annual!B5</f>
        <v>1121861.15701</v>
      </c>
      <c r="D5" s="6">
        <f>[2]Annual!C5</f>
        <v>2010234.0495880002</v>
      </c>
      <c r="E5" s="6">
        <f>[2]Annual!E5</f>
        <v>862641.32235000003</v>
      </c>
      <c r="F5" s="6">
        <f>[2]Annual!F5</f>
        <v>178391.404958</v>
      </c>
      <c r="G5" s="6">
        <f>[2]Annual!G5</f>
        <v>2797328.9256500001</v>
      </c>
      <c r="H5" s="6">
        <f>[2]Annual!I5</f>
        <v>628113.71924000001</v>
      </c>
      <c r="I5" s="6">
        <f>[2]Annual!J5</f>
        <v>737280.00002000004</v>
      </c>
      <c r="J5" s="6">
        <f>[2]Annual!L5</f>
        <v>1009414.2148800001</v>
      </c>
      <c r="K5" s="6">
        <f>[2]Annual!M5</f>
        <v>33419.702539999998</v>
      </c>
      <c r="L5" s="6">
        <f>[2]Annual!N5</f>
        <v>398370.24790999992</v>
      </c>
      <c r="M5" s="6">
        <f>[2]Annual!O5</f>
        <v>2436495.8676700001</v>
      </c>
      <c r="N5" s="6">
        <f>[2]Annual!P5</f>
        <v>6069.7785600000016</v>
      </c>
      <c r="O5" s="6">
        <f>[2]Annual!Q5</f>
        <v>317861.15697999997</v>
      </c>
      <c r="P5" s="6">
        <f>[2]Annual!R5</f>
        <v>646829.75205000001</v>
      </c>
      <c r="Q5" s="6">
        <f>[2]Annual!S5</f>
        <v>8365269.4217499997</v>
      </c>
      <c r="R5" s="6">
        <f>[2]Annual!T5</f>
        <v>8688570.5003000014</v>
      </c>
      <c r="S5" s="6">
        <f>[2]Annual!U5</f>
        <v>78490.866575000022</v>
      </c>
      <c r="T5" s="6">
        <f>[2]Annual!V5</f>
        <v>9365253.7418300007</v>
      </c>
      <c r="U5" s="6">
        <f>[2]Annual!X5</f>
        <v>6819441.9758599978</v>
      </c>
      <c r="V5" s="6">
        <f>[2]Annual!Y5</f>
        <v>5774416.7069000006</v>
      </c>
      <c r="W5" s="3">
        <f>[1]annualCYSaltMass!$B83</f>
        <v>460751.52138269931</v>
      </c>
      <c r="X5" s="3">
        <f>[1]annualCYSaltMass!$C83</f>
        <v>1093944.3485108409</v>
      </c>
      <c r="Y5" s="3">
        <f>[1]annualCYSaltMass!$G83</f>
        <v>691333.27897130745</v>
      </c>
      <c r="Z5" s="3">
        <f>[1]annualCYSaltMass!$H83</f>
        <v>131250.42067757994</v>
      </c>
      <c r="AA5" s="3">
        <f>[1]annualCYSaltMass!$I83</f>
        <v>2323739.7419927712</v>
      </c>
      <c r="AB5" s="3">
        <f>[1]annualCYSaltMass!$K83</f>
        <v>261272.98683741537</v>
      </c>
      <c r="AC5" s="3">
        <f>[1]annualCYSaltMass!$L83</f>
        <v>466964.85336503043</v>
      </c>
      <c r="AD5" s="3">
        <f>[1]annualCYSaltMass!$M83</f>
        <v>242374.334111298</v>
      </c>
      <c r="AE5" s="3">
        <f>[1]annualCYSaltMass!$O83</f>
        <v>54061.076164674152</v>
      </c>
      <c r="AF5" s="3">
        <f>[1]annualCYSaltMass!$P83</f>
        <v>196555.10059531603</v>
      </c>
      <c r="AG5" s="3">
        <f>[1]annualCYSaltMass!$Q83</f>
        <v>1221214.2396714147</v>
      </c>
      <c r="AH5" s="3">
        <f>[1]annualCYSaltMass!$R83</f>
        <v>18172.184127582001</v>
      </c>
      <c r="AI5" s="3">
        <f>[1]annualCYSaltMass!$S83</f>
        <v>74017.058048625084</v>
      </c>
      <c r="AJ5" s="3">
        <f>[1]annualCYSaltMass!$T83</f>
        <v>462124.0229897048</v>
      </c>
      <c r="AK5" s="3">
        <f>[1]annualCYSaltMass!$U83</f>
        <v>5810740.0821776548</v>
      </c>
      <c r="AL5" s="3">
        <f>[1]annualCYSaltMass!$V83</f>
        <v>6740209.4963321183</v>
      </c>
      <c r="AM5" s="3">
        <f>[1]annualCYSaltMass!$W83</f>
        <v>224000.66446166343</v>
      </c>
      <c r="AN5" s="3">
        <f>[1]annualCYSaltMass!$X83</f>
        <v>7454018.1182190785</v>
      </c>
      <c r="AO5" s="3">
        <f>[1]annualCYSaltMass!$Y83</f>
        <v>5874374.1911548181</v>
      </c>
      <c r="AP5" s="3">
        <f>[1]annualCYSaltMass!$Z83</f>
        <v>5457178.5066450797</v>
      </c>
      <c r="AQ5" s="4">
        <f>[1]annualCYConc!$C83</f>
        <v>302.08504697474439</v>
      </c>
      <c r="AR5" s="4">
        <f>[1]annualCYConc!$D83</f>
        <v>400.29803519738584</v>
      </c>
      <c r="AS5" s="4">
        <f>[1]annualCYConc!$H83</f>
        <v>589.41580913166104</v>
      </c>
      <c r="AT5" s="4">
        <f>[1]annualCYConc!$I83</f>
        <v>541.10380836000616</v>
      </c>
      <c r="AU5" s="4">
        <f>[1]annualCYConc!$J83</f>
        <v>610.98532373756075</v>
      </c>
      <c r="AV5" s="4">
        <f>[1]annualCYConc!$L83</f>
        <v>305.92319567605432</v>
      </c>
      <c r="AW5" s="4">
        <f>[1]annualCYConc!$M83</f>
        <v>465.80240770816863</v>
      </c>
      <c r="AX5" s="4">
        <f>[1]annualCYConc!$N83</f>
        <v>176.5461556212291</v>
      </c>
      <c r="AY5" s="4">
        <f>[1]annualCYConc!$P83</f>
        <v>1189.4733568672034</v>
      </c>
      <c r="AZ5" s="4">
        <f>[1]annualCYConc!$Q83</f>
        <v>362.90179014329181</v>
      </c>
      <c r="BA5" s="4">
        <f>[1]annualCYConc!$R83</f>
        <v>368.6783218324656</v>
      </c>
      <c r="BB5" s="4">
        <f>[1]annualCYConc!$S83</f>
        <v>2200.7528898402761</v>
      </c>
      <c r="BC5" s="4">
        <f>[1]annualCYConc!$T83</f>
        <v>171.26562552107089</v>
      </c>
      <c r="BD5" s="4">
        <f>[1]annualCYConc!$U83</f>
        <v>525.43504943148002</v>
      </c>
      <c r="BE5" s="4">
        <f>[1]annualCYConc!$V83</f>
        <v>510.84631285485153</v>
      </c>
      <c r="BF5" s="4">
        <f>[1]annualCYConc!$W83</f>
        <v>570.54535629778593</v>
      </c>
      <c r="BG5" s="4">
        <f>[1]annualCYConc!$X83</f>
        <v>2098.603951441346</v>
      </c>
      <c r="BH5" s="4">
        <f>[1]annualCYConc!$Y83</f>
        <v>584.343585940293</v>
      </c>
      <c r="BI5" s="4">
        <f>[1]annualCYConc!$Z83</f>
        <v>591.57228404557634</v>
      </c>
      <c r="BJ5" s="4">
        <f>[1]annualCYConc!AA83</f>
        <v>694.98123184892495</v>
      </c>
      <c r="BK5" s="5">
        <v>6128637</v>
      </c>
      <c r="BL5" s="5">
        <v>5032466.9946505995</v>
      </c>
      <c r="BM5" s="5">
        <v>582.26869880426102</v>
      </c>
    </row>
    <row r="6" spans="1:65" x14ac:dyDescent="0.25">
      <c r="A6" s="1">
        <f>[1]annualCYFlow!A84</f>
        <v>2004</v>
      </c>
      <c r="B6" s="1" t="s">
        <v>42</v>
      </c>
      <c r="C6" s="6">
        <f>[2]Annual!B6</f>
        <v>901564.95868000004</v>
      </c>
      <c r="D6" s="6">
        <f>[2]Annual!C6</f>
        <v>1653024.79339</v>
      </c>
      <c r="E6" s="6">
        <f>[2]Annual!E6</f>
        <v>943297.19010999997</v>
      </c>
      <c r="F6" s="6">
        <f>[2]Annual!F6</f>
        <v>230092.56198200001</v>
      </c>
      <c r="G6" s="6">
        <f>[2]Annual!G6</f>
        <v>2645097.5205899994</v>
      </c>
      <c r="H6" s="6">
        <f>[2]Annual!I6</f>
        <v>760143.47117999999</v>
      </c>
      <c r="I6" s="6">
        <f>[2]Annual!J6</f>
        <v>788122.31434000004</v>
      </c>
      <c r="J6" s="6">
        <f>[2]Annual!L6</f>
        <v>748877.3554</v>
      </c>
      <c r="K6" s="6">
        <f>[2]Annual!M6</f>
        <v>57155.702560000005</v>
      </c>
      <c r="L6" s="6">
        <f>[2]Annual!N6</f>
        <v>304899.17351000005</v>
      </c>
      <c r="M6" s="6">
        <f>[2]Annual!O6</f>
        <v>2051765.95047</v>
      </c>
      <c r="N6" s="6">
        <f>[2]Annual!P6</f>
        <v>15681.837939999996</v>
      </c>
      <c r="O6" s="6">
        <f>[2]Annual!Q6</f>
        <v>275216.52898</v>
      </c>
      <c r="P6" s="6">
        <f>[2]Annual!R6</f>
        <v>758620.16535000002</v>
      </c>
      <c r="Q6" s="6">
        <f>[2]Annual!S6</f>
        <v>8558360.3303899989</v>
      </c>
      <c r="R6" s="6">
        <f>[2]Annual!T6</f>
        <v>8978514.1448999997</v>
      </c>
      <c r="S6" s="6">
        <f>[2]Annual!U6</f>
        <v>131845.21784000003</v>
      </c>
      <c r="T6" s="6">
        <f>[2]Annual!V6</f>
        <v>9345125.5607100017</v>
      </c>
      <c r="U6" s="6">
        <f>[2]Annual!X6</f>
        <v>6552708.2606699998</v>
      </c>
      <c r="V6" s="6">
        <f>[2]Annual!Y6</f>
        <v>5527454.8572000014</v>
      </c>
      <c r="W6" s="3">
        <f>[1]annualCYSaltMass!$B84</f>
        <v>432643.19910777826</v>
      </c>
      <c r="X6" s="3">
        <f>[1]annualCYSaltMass!$C84</f>
        <v>1067478.9537861038</v>
      </c>
      <c r="Y6" s="3">
        <f>[1]annualCYSaltMass!$G84</f>
        <v>820565.1654413119</v>
      </c>
      <c r="Z6" s="3">
        <f>[1]annualCYSaltMass!$H84</f>
        <v>148053.78735194122</v>
      </c>
      <c r="AA6" s="3">
        <f>[1]annualCYSaltMass!$I84</f>
        <v>2355457.3326231358</v>
      </c>
      <c r="AB6" s="3">
        <f>[1]annualCYSaltMass!$K84</f>
        <v>296323.61913259287</v>
      </c>
      <c r="AC6" s="3">
        <f>[1]annualCYSaltMass!$L84</f>
        <v>489247.10915944236</v>
      </c>
      <c r="AD6" s="3">
        <f>[1]annualCYSaltMass!$M84</f>
        <v>170436.32021192124</v>
      </c>
      <c r="AE6" s="3">
        <f>[1]annualCYSaltMass!$O84</f>
        <v>78126.156184361098</v>
      </c>
      <c r="AF6" s="3">
        <f>[1]annualCYSaltMass!$P84</f>
        <v>168512.97357378734</v>
      </c>
      <c r="AG6" s="3">
        <f>[1]annualCYSaltMass!$Q84</f>
        <v>1126299.9112277203</v>
      </c>
      <c r="AH6" s="3">
        <f>[1]annualCYSaltMass!$R84</f>
        <v>39146.430439958756</v>
      </c>
      <c r="AI6" s="3">
        <f>[1]annualCYSaltMass!$S84</f>
        <v>66513.496105792074</v>
      </c>
      <c r="AJ6" s="3">
        <f>[1]annualCYSaltMass!$T84</f>
        <v>422722.12579919887</v>
      </c>
      <c r="AK6" s="3">
        <f>[1]annualCYSaltMass!$U84</f>
        <v>6115793.1665126709</v>
      </c>
      <c r="AL6" s="3">
        <f>[1]annualCYSaltMass!$V84</f>
        <v>7102537.1057197908</v>
      </c>
      <c r="AM6" s="3">
        <f>[1]annualCYSaltMass!$W84</f>
        <v>283605.46301181638</v>
      </c>
      <c r="AN6" s="3">
        <f>[1]annualCYSaltMass!$X84</f>
        <v>7913580.7520533809</v>
      </c>
      <c r="AO6" s="3">
        <f>[1]annualCYSaltMass!$Y84</f>
        <v>5723228.9896537112</v>
      </c>
      <c r="AP6" s="3">
        <f>[1]annualCYSaltMass!$Z84</f>
        <v>5464104.3808743097</v>
      </c>
      <c r="AQ6" s="4">
        <f>[1]annualCYConc!$C84</f>
        <v>352.97395718359979</v>
      </c>
      <c r="AR6" s="4">
        <f>[1]annualCYConc!$D84</f>
        <v>474.91721067279963</v>
      </c>
      <c r="AS6" s="4">
        <f>[1]annualCYConc!$H84</f>
        <v>639.66881174056448</v>
      </c>
      <c r="AT6" s="4">
        <f>[1]annualCYConc!$I84</f>
        <v>473.24640468336446</v>
      </c>
      <c r="AU6" s="4">
        <f>[1]annualCYConc!$J84</f>
        <v>654.90021211565625</v>
      </c>
      <c r="AV6" s="4">
        <f>[1]annualCYConc!$L84</f>
        <v>286.70141220640966</v>
      </c>
      <c r="AW6" s="4">
        <f>[1]annualCYConc!$M84</f>
        <v>456.66728450460647</v>
      </c>
      <c r="AX6" s="4">
        <f>[1]annualCYConc!$N84</f>
        <v>167.38173738409606</v>
      </c>
      <c r="AY6" s="4">
        <f>[1]annualCYConc!$P84</f>
        <v>1005.4203149606298</v>
      </c>
      <c r="AZ6" s="4">
        <f>[1]annualCYConc!$Q84</f>
        <v>406.49456791257234</v>
      </c>
      <c r="BA6" s="4">
        <f>[1]annualCYConc!$R84</f>
        <v>403.71257425554387</v>
      </c>
      <c r="BB6" s="4">
        <f>[1]annualCYConc!$S84</f>
        <v>1838.0483273748723</v>
      </c>
      <c r="BC6" s="4">
        <f>[1]annualCYConc!$T84</f>
        <v>177.75784629360467</v>
      </c>
      <c r="BD6" s="4">
        <f>[1]annualCYConc!$U84</f>
        <v>409.89493691413202</v>
      </c>
      <c r="BE6" s="4">
        <f>[1]annualCYConc!$V84</f>
        <v>525.59532399774253</v>
      </c>
      <c r="BF6" s="4">
        <f>[1]annualCYConc!$W84</f>
        <v>581.91336366032431</v>
      </c>
      <c r="BG6" s="4">
        <f>[1]annualCYConc!$X84</f>
        <v>1581.6713928235617</v>
      </c>
      <c r="BH6" s="4">
        <f>[1]annualCYConc!$Y84</f>
        <v>622.78729206616981</v>
      </c>
      <c r="BI6" s="4">
        <f>[1]annualCYConc!$Z84</f>
        <v>620.85813781225329</v>
      </c>
      <c r="BJ6" s="4">
        <f>[1]annualCYConc!AA84</f>
        <v>726.84602982799504</v>
      </c>
      <c r="BK6" s="5">
        <v>5729247</v>
      </c>
      <c r="BL6" s="5">
        <v>4130974.3512456198</v>
      </c>
      <c r="BM6" s="5">
        <v>506.77055803793297</v>
      </c>
    </row>
    <row r="7" spans="1:65" x14ac:dyDescent="0.25">
      <c r="A7" s="1">
        <f>[1]annualCYFlow!A85</f>
        <v>2005</v>
      </c>
      <c r="B7" s="1" t="s">
        <v>42</v>
      </c>
      <c r="C7" s="6">
        <f>[2]Annual!B7</f>
        <v>1254547.43796</v>
      </c>
      <c r="D7" s="6">
        <f>[2]Annual!C7</f>
        <v>2647517.355366</v>
      </c>
      <c r="E7" s="6">
        <f>[2]Annual!E7</f>
        <v>1876292.2313899999</v>
      </c>
      <c r="F7" s="6">
        <f>[2]Annual!F7</f>
        <v>691358.6777</v>
      </c>
      <c r="G7" s="6">
        <f>[2]Annual!G7</f>
        <v>5045811.5702699991</v>
      </c>
      <c r="H7" s="6">
        <f>[2]Annual!I7</f>
        <v>1217500.1653700003</v>
      </c>
      <c r="I7" s="6">
        <f>[2]Annual!J7</f>
        <v>1176725.9500699998</v>
      </c>
      <c r="J7" s="6">
        <f>[2]Annual!L7</f>
        <v>1198534.2149099999</v>
      </c>
      <c r="K7" s="6">
        <f>[2]Annual!M7</f>
        <v>620887.93382999988</v>
      </c>
      <c r="L7" s="6">
        <f>[2]Annual!N7</f>
        <v>509305.78519000008</v>
      </c>
      <c r="M7" s="6">
        <f>[2]Annual!O7</f>
        <v>4377679.3388499999</v>
      </c>
      <c r="N7" s="6">
        <f>[2]Annual!P7</f>
        <v>110350.41326000002</v>
      </c>
      <c r="O7" s="6">
        <f>[2]Annual!Q7</f>
        <v>689825.45458999998</v>
      </c>
      <c r="P7" s="6">
        <f>[2]Annual!R7</f>
        <v>1696849.5867699999</v>
      </c>
      <c r="Q7" s="6">
        <f>[2]Annual!S7</f>
        <v>8430386.7769799996</v>
      </c>
      <c r="R7" s="6">
        <f>[2]Annual!T7</f>
        <v>9039843.0373</v>
      </c>
      <c r="S7" s="6">
        <f>[2]Annual!U7</f>
        <v>565828.8505340002</v>
      </c>
      <c r="T7" s="6">
        <f>[2]Annual!V7</f>
        <v>8275510.1789799994</v>
      </c>
      <c r="U7" s="6">
        <f>[2]Annual!X7</f>
        <v>6185430.7238099994</v>
      </c>
      <c r="V7" s="6">
        <f>[2]Annual!Y7</f>
        <v>5283428.5430999994</v>
      </c>
      <c r="W7" s="3">
        <f>[1]annualCYSaltMass!$B85</f>
        <v>484675.12097763841</v>
      </c>
      <c r="X7" s="3">
        <f>[1]annualCYSaltMass!$C85</f>
        <v>1299607.0723811525</v>
      </c>
      <c r="Y7" s="3">
        <f>[1]annualCYSaltMass!$G85</f>
        <v>1084812.2434792018</v>
      </c>
      <c r="Z7" s="3">
        <f>[1]annualCYSaltMass!$H85</f>
        <v>274230.27834014071</v>
      </c>
      <c r="AA7" s="3">
        <f>[1]annualCYSaltMass!$I85</f>
        <v>2852089.6159139201</v>
      </c>
      <c r="AB7" s="3">
        <f>[1]annualCYSaltMass!$K85</f>
        <v>408629.96971834986</v>
      </c>
      <c r="AC7" s="3">
        <f>[1]annualCYSaltMass!$L85</f>
        <v>695692.72184790531</v>
      </c>
      <c r="AD7" s="3">
        <f>[1]annualCYSaltMass!$M85</f>
        <v>235626.10078744727</v>
      </c>
      <c r="AE7" s="3">
        <f>[1]annualCYSaltMass!$O85</f>
        <v>362111.32905673201</v>
      </c>
      <c r="AF7" s="3">
        <f>[1]annualCYSaltMass!$P85</f>
        <v>232388.45798433168</v>
      </c>
      <c r="AG7" s="3">
        <f>[1]annualCYSaltMass!$Q85</f>
        <v>2147896.3485152614</v>
      </c>
      <c r="AH7" s="3">
        <f>[1]annualCYSaltMass!$R85</f>
        <v>147706.8465545451</v>
      </c>
      <c r="AI7" s="3">
        <f>[1]annualCYSaltMass!$S85</f>
        <v>134209.66757728663</v>
      </c>
      <c r="AJ7" s="3">
        <f>[1]annualCYSaltMass!$T85</f>
        <v>764836.68948747939</v>
      </c>
      <c r="AK7" s="3">
        <f>[1]annualCYSaltMass!$U85</f>
        <v>5795080.7665357394</v>
      </c>
      <c r="AL7" s="3">
        <f>[1]annualCYSaltMass!$V85</f>
        <v>6905496.6587893199</v>
      </c>
      <c r="AM7" s="3">
        <f>[1]annualCYSaltMass!$W85</f>
        <v>800328.7292540354</v>
      </c>
      <c r="AN7" s="3">
        <f>[1]annualCYSaltMass!$X85</f>
        <v>7237575.4055086859</v>
      </c>
      <c r="AO7" s="3">
        <f>[1]annualCYSaltMass!$Y85</f>
        <v>5787871.3933008034</v>
      </c>
      <c r="AP7" s="3">
        <f>[1]annualCYSaltMass!$Z85</f>
        <v>5087862.5712100528</v>
      </c>
      <c r="AQ7" s="4">
        <f>[1]annualCYConc!$C85</f>
        <v>284.17707496930751</v>
      </c>
      <c r="AR7" s="4">
        <f>[1]annualCYConc!$D85</f>
        <v>361.02119894272698</v>
      </c>
      <c r="AS7" s="4">
        <f>[1]annualCYConc!$H85</f>
        <v>425.21980443707315</v>
      </c>
      <c r="AT7" s="4">
        <f>[1]annualCYConc!$I85</f>
        <v>291.72030145549689</v>
      </c>
      <c r="AU7" s="4">
        <f>[1]annualCYConc!$J85</f>
        <v>415.69083045490117</v>
      </c>
      <c r="AV7" s="4">
        <f>[1]annualCYConc!$L85</f>
        <v>246.85172697023935</v>
      </c>
      <c r="AW7" s="4">
        <f>[1]annualCYConc!$M85</f>
        <v>434.79717465673764</v>
      </c>
      <c r="AX7" s="4">
        <f>[1]annualCYConc!$N85</f>
        <v>144.55455409172578</v>
      </c>
      <c r="AY7" s="4">
        <f>[1]annualCYConc!$P85</f>
        <v>428.90243275539422</v>
      </c>
      <c r="AZ7" s="4">
        <f>[1]annualCYConc!$Q85</f>
        <v>335.57496357903256</v>
      </c>
      <c r="BA7" s="4">
        <f>[1]annualCYConc!$R85</f>
        <v>360.86674300263758</v>
      </c>
      <c r="BB7" s="4">
        <f>[1]annualCYConc!$S85</f>
        <v>984.65097255456476</v>
      </c>
      <c r="BC7" s="4">
        <f>[1]annualCYConc!$T85</f>
        <v>143.08332072211545</v>
      </c>
      <c r="BD7" s="4">
        <f>[1]annualCYConc!$U85</f>
        <v>331.51715195326727</v>
      </c>
      <c r="BE7" s="4">
        <f>[1]annualCYConc!$V85</f>
        <v>505.48722442639593</v>
      </c>
      <c r="BF7" s="4">
        <f>[1]annualCYConc!$W85</f>
        <v>561.77158223506979</v>
      </c>
      <c r="BG7" s="4">
        <f>[1]annualCYConc!$X85</f>
        <v>1040.3158646895602</v>
      </c>
      <c r="BH7" s="4">
        <f>[1]annualCYConc!$Y85</f>
        <v>643.29638614147359</v>
      </c>
      <c r="BI7" s="4">
        <f>[1]annualCYConc!$Z85</f>
        <v>668.24957652289129</v>
      </c>
      <c r="BJ7" s="4">
        <f>[1]annualCYConc!AA85</f>
        <v>709.97476470411902</v>
      </c>
      <c r="BK7" s="5">
        <v>11739794</v>
      </c>
      <c r="BL7" s="5">
        <v>6897134.3670091201</v>
      </c>
      <c r="BM7" s="5">
        <v>434.01304389303402</v>
      </c>
    </row>
    <row r="8" spans="1:65" x14ac:dyDescent="0.25">
      <c r="A8" s="1">
        <f>[1]annualCYFlow!A86</f>
        <v>2006</v>
      </c>
      <c r="B8" s="1" t="s">
        <v>42</v>
      </c>
      <c r="C8" s="6">
        <f>[2]Annual!B8</f>
        <v>1414365.6198400001</v>
      </c>
      <c r="D8" s="6">
        <f>[2]Annual!C8</f>
        <v>2611438.0165259996</v>
      </c>
      <c r="E8" s="6">
        <f>[2]Annual!E8</f>
        <v>1599000.9917399997</v>
      </c>
      <c r="F8" s="6">
        <f>[2]Annual!F8</f>
        <v>257938.51243400003</v>
      </c>
      <c r="G8" s="6">
        <f>[2]Annual!G8</f>
        <v>4135914.0496100001</v>
      </c>
      <c r="H8" s="6">
        <f>[2]Annual!I8</f>
        <v>864868.76020999998</v>
      </c>
      <c r="I8" s="6">
        <f>[2]Annual!J8</f>
        <v>952508.42975999997</v>
      </c>
      <c r="J8" s="6">
        <f>[2]Annual!L8</f>
        <v>1156032.3966900001</v>
      </c>
      <c r="K8" s="6">
        <f>[2]Annual!M8</f>
        <v>250633.38837</v>
      </c>
      <c r="L8" s="6">
        <f>[2]Annual!N8</f>
        <v>504902.47943999991</v>
      </c>
      <c r="M8" s="6">
        <f>[2]Annual!O8</f>
        <v>3310909.0909600002</v>
      </c>
      <c r="N8" s="6">
        <f>[2]Annual!P8</f>
        <v>101426.77674000002</v>
      </c>
      <c r="O8" s="6">
        <f>[2]Annual!Q8</f>
        <v>458705.45447999996</v>
      </c>
      <c r="P8" s="6">
        <f>[2]Annual!R8</f>
        <v>1044509.7520000001</v>
      </c>
      <c r="Q8" s="6">
        <f>[2]Annual!S8</f>
        <v>8676872.7272799984</v>
      </c>
      <c r="R8" s="6">
        <f>[2]Annual!T8</f>
        <v>9099981.8476999998</v>
      </c>
      <c r="S8" s="6">
        <f>[2]Annual!U8</f>
        <v>157061.46864400001</v>
      </c>
      <c r="T8" s="6">
        <f>[2]Annual!V8</f>
        <v>9260297.2726699989</v>
      </c>
      <c r="U8" s="6">
        <f>[2]Annual!X8</f>
        <v>6721389.7854499994</v>
      </c>
      <c r="V8" s="6">
        <f>[2]Annual!Y8</f>
        <v>5672684.5305999992</v>
      </c>
      <c r="W8" s="3">
        <f>[1]annualCYSaltMass!$B86</f>
        <v>516883.60157757293</v>
      </c>
      <c r="X8" s="3">
        <f>[1]annualCYSaltMass!$C86</f>
        <v>1329879.7033888116</v>
      </c>
      <c r="Y8" s="3">
        <f>[1]annualCYSaltMass!$G86</f>
        <v>1045568.3288562207</v>
      </c>
      <c r="Z8" s="3">
        <f>[1]annualCYSaltMass!$H86</f>
        <v>208404.94819684658</v>
      </c>
      <c r="AA8" s="3">
        <f>[1]annualCYSaltMass!$I86</f>
        <v>2736391.7054979098</v>
      </c>
      <c r="AB8" s="3">
        <f>[1]annualCYSaltMass!$K86</f>
        <v>325504.901025592</v>
      </c>
      <c r="AC8" s="3">
        <f>[1]annualCYSaltMass!$L86</f>
        <v>563882.15786679927</v>
      </c>
      <c r="AD8" s="3">
        <f>[1]annualCYSaltMass!$M86</f>
        <v>241381.46663139356</v>
      </c>
      <c r="AE8" s="3">
        <f>[1]annualCYSaltMass!$O86</f>
        <v>218944.41968940984</v>
      </c>
      <c r="AF8" s="3">
        <f>[1]annualCYSaltMass!$P86</f>
        <v>236751.4833196367</v>
      </c>
      <c r="AG8" s="3">
        <f>[1]annualCYSaltMass!$Q86</f>
        <v>1659267.6547791555</v>
      </c>
      <c r="AH8" s="3">
        <f>[1]annualCYSaltMass!$R86</f>
        <v>155896.57833270921</v>
      </c>
      <c r="AI8" s="3">
        <f>[1]annualCYSaltMass!$S86</f>
        <v>90864.558973652995</v>
      </c>
      <c r="AJ8" s="3">
        <f>[1]annualCYSaltMass!$T86</f>
        <v>494687.1373830915</v>
      </c>
      <c r="AK8" s="3">
        <f>[1]annualCYSaltMass!$U86</f>
        <v>5574265.1117585571</v>
      </c>
      <c r="AL8" s="3">
        <f>[1]annualCYSaltMass!$V86</f>
        <v>6572112.33857687</v>
      </c>
      <c r="AM8" s="3">
        <f>[1]annualCYSaltMass!$W86</f>
        <v>344250.00193113508</v>
      </c>
      <c r="AN8" s="3">
        <f>[1]annualCYSaltMass!$X86</f>
        <v>8151710.2663379349</v>
      </c>
      <c r="AO8" s="3">
        <f>[1]annualCYSaltMass!$Y86</f>
        <v>6035859.4639477609</v>
      </c>
      <c r="AP8" s="3">
        <f>[1]annualCYSaltMass!$Z86</f>
        <v>5494268.8340537203</v>
      </c>
      <c r="AQ8" s="4">
        <f>[1]annualCYConc!$C86</f>
        <v>268.85520981629804</v>
      </c>
      <c r="AR8" s="4">
        <f>[1]annualCYConc!$D86</f>
        <v>374.52468574290583</v>
      </c>
      <c r="AS8" s="4">
        <f>[1]annualCYConc!$H86</f>
        <v>480.89764350381375</v>
      </c>
      <c r="AT8" s="4">
        <f>[1]annualCYConc!$I86</f>
        <v>594.31133552534641</v>
      </c>
      <c r="AU8" s="4">
        <f>[1]annualCYConc!$J86</f>
        <v>486.5424686498456</v>
      </c>
      <c r="AV8" s="4">
        <f>[1]annualCYConc!$L86</f>
        <v>276.8041684732903</v>
      </c>
      <c r="AW8" s="4">
        <f>[1]annualCYConc!$M86</f>
        <v>445.97476063421692</v>
      </c>
      <c r="AX8" s="4">
        <f>[1]annualCYConc!$N86</f>
        <v>153.58208928237744</v>
      </c>
      <c r="AY8" s="4">
        <f>[1]annualCYConc!$P86</f>
        <v>642.42358481909537</v>
      </c>
      <c r="AZ8" s="4">
        <f>[1]annualCYConc!$Q86</f>
        <v>344.87700088534308</v>
      </c>
      <c r="BA8" s="4">
        <f>[1]annualCYConc!$R86</f>
        <v>368.53115089305538</v>
      </c>
      <c r="BB8" s="4">
        <f>[1]annualCYConc!$S86</f>
        <v>1130.3695881065521</v>
      </c>
      <c r="BC8" s="4">
        <f>[1]annualCYConc!$T86</f>
        <v>145.68940978193308</v>
      </c>
      <c r="BD8" s="4">
        <f>[1]annualCYConc!$U86</f>
        <v>348.38534803620689</v>
      </c>
      <c r="BE8" s="4">
        <f>[1]annualCYConc!$V86</f>
        <v>472.49342172927004</v>
      </c>
      <c r="BF8" s="4">
        <f>[1]annualCYConc!$W86</f>
        <v>531.23679697208524</v>
      </c>
      <c r="BG8" s="4">
        <f>[1]annualCYConc!$X86</f>
        <v>1612.0912381013022</v>
      </c>
      <c r="BH8" s="4">
        <f>[1]annualCYConc!$Y86</f>
        <v>647.45192572314102</v>
      </c>
      <c r="BI8" s="4">
        <f>[1]annualCYConc!$Z86</f>
        <v>673.32937400594403</v>
      </c>
      <c r="BJ8" s="4">
        <f>[1]annualCYConc!AA86</f>
        <v>712.30402343455967</v>
      </c>
      <c r="BK8" s="5">
        <v>9314531</v>
      </c>
      <c r="BL8" s="5">
        <v>5810167.5198015999</v>
      </c>
      <c r="BM8" s="5">
        <v>448.78184692397502</v>
      </c>
    </row>
    <row r="9" spans="1:65" x14ac:dyDescent="0.25">
      <c r="A9" s="1">
        <f>[1]annualCYFlow!A87</f>
        <v>2007</v>
      </c>
      <c r="B9" s="1" t="s">
        <v>42</v>
      </c>
      <c r="C9" s="6">
        <f>[2]Annual!B9</f>
        <v>1310035.0412400002</v>
      </c>
      <c r="D9" s="6">
        <f>[2]Annual!C9</f>
        <v>2282137.4261839995</v>
      </c>
      <c r="E9" s="6">
        <f>[2]Annual!E9</f>
        <v>1535682.6446300002</v>
      </c>
      <c r="F9" s="6">
        <f>[2]Annual!F9</f>
        <v>343015.53724099998</v>
      </c>
      <c r="G9" s="6">
        <f>[2]Annual!G9</f>
        <v>3765262.8098999998</v>
      </c>
      <c r="H9" s="6">
        <f>[2]Annual!I9</f>
        <v>548517.02485000005</v>
      </c>
      <c r="I9" s="6">
        <f>[2]Annual!J9</f>
        <v>766302.14882000012</v>
      </c>
      <c r="J9" s="6">
        <f>[2]Annual!L9</f>
        <v>789578.18183999986</v>
      </c>
      <c r="K9" s="6">
        <f>[2]Annual!M9</f>
        <v>71016.198260000005</v>
      </c>
      <c r="L9" s="6">
        <f>[2]Annual!N9</f>
        <v>368271.07437999995</v>
      </c>
      <c r="M9" s="6">
        <f>[2]Annual!O9</f>
        <v>2447597.3552899999</v>
      </c>
      <c r="N9" s="6">
        <f>[2]Annual!P9</f>
        <v>14130.347100000001</v>
      </c>
      <c r="O9" s="6">
        <f>[2]Annual!Q9</f>
        <v>700748.42958</v>
      </c>
      <c r="P9" s="6">
        <f>[2]Annual!R9</f>
        <v>1266057.5207</v>
      </c>
      <c r="Q9" s="6">
        <f>[2]Annual!S9</f>
        <v>8365785.1239700019</v>
      </c>
      <c r="R9" s="6">
        <f>[2]Annual!T9</f>
        <v>8840127.4430000018</v>
      </c>
      <c r="S9" s="6">
        <f>[2]Annual!U9</f>
        <v>105403.18257600002</v>
      </c>
      <c r="T9" s="6">
        <f>[2]Annual!V9</f>
        <v>9362972.6949199997</v>
      </c>
      <c r="U9" s="6">
        <f>[2]Annual!X9</f>
        <v>6711345.4026200008</v>
      </c>
      <c r="V9" s="6">
        <f>[2]Annual!Y9</f>
        <v>5673001.8858000003</v>
      </c>
      <c r="W9" s="3">
        <f>[1]annualCYSaltMass!$B87</f>
        <v>481632.337495271</v>
      </c>
      <c r="X9" s="3">
        <f>[1]annualCYSaltMass!$C87</f>
        <v>1320318.6817388993</v>
      </c>
      <c r="Y9" s="3">
        <f>[1]annualCYSaltMass!$G87</f>
        <v>992740.23954442958</v>
      </c>
      <c r="Z9" s="3">
        <f>[1]annualCYSaltMass!$H87</f>
        <v>189565.885733623</v>
      </c>
      <c r="AA9" s="3">
        <f>[1]annualCYSaltMass!$I87</f>
        <v>2730133.1676761433</v>
      </c>
      <c r="AB9" s="3">
        <f>[1]annualCYSaltMass!$K87</f>
        <v>238215.163245912</v>
      </c>
      <c r="AC9" s="3">
        <f>[1]annualCYSaltMass!$L87</f>
        <v>480175.49240840931</v>
      </c>
      <c r="AD9" s="3">
        <f>[1]annualCYSaltMass!$M87</f>
        <v>184951.16713167939</v>
      </c>
      <c r="AE9" s="3">
        <f>[1]annualCYSaltMass!$O87</f>
        <v>85632.512786807754</v>
      </c>
      <c r="AF9" s="3">
        <f>[1]annualCYSaltMass!$P87</f>
        <v>193574.40902721102</v>
      </c>
      <c r="AG9" s="3">
        <f>[1]annualCYSaltMass!$Q87</f>
        <v>1299927.9055320709</v>
      </c>
      <c r="AH9" s="3">
        <f>[1]annualCYSaltMass!$R87</f>
        <v>45776.256344695168</v>
      </c>
      <c r="AI9" s="3">
        <f>[1]annualCYSaltMass!$S87</f>
        <v>145592.38268643484</v>
      </c>
      <c r="AJ9" s="3">
        <f>[1]annualCYSaltMass!$T87</f>
        <v>522749.34260765335</v>
      </c>
      <c r="AK9" s="3">
        <f>[1]annualCYSaltMass!$U87</f>
        <v>5401399.7760381475</v>
      </c>
      <c r="AL9" s="3">
        <f>[1]annualCYSaltMass!$V87</f>
        <v>6437256.9322230592</v>
      </c>
      <c r="AM9" s="3">
        <f>[1]annualCYSaltMass!$W87</f>
        <v>278970.18243731029</v>
      </c>
      <c r="AN9" s="3">
        <f>[1]annualCYSaltMass!$X87</f>
        <v>8042075.5298505072</v>
      </c>
      <c r="AO9" s="3">
        <f>[1]annualCYSaltMass!$Y87</f>
        <v>5866052.958228074</v>
      </c>
      <c r="AP9" s="3">
        <f>[1]annualCYSaltMass!$Z87</f>
        <v>5516565.3346622083</v>
      </c>
      <c r="AQ9" s="4">
        <f>[1]annualCYConc!$C87</f>
        <v>270.38789457694753</v>
      </c>
      <c r="AR9" s="4">
        <f>[1]annualCYConc!$D87</f>
        <v>422.35438403590882</v>
      </c>
      <c r="AS9" s="4">
        <f>[1]annualCYConc!$H87</f>
        <v>475.51288467099283</v>
      </c>
      <c r="AT9" s="4">
        <f>[1]annualCYConc!$I87</f>
        <v>406.57069220428144</v>
      </c>
      <c r="AU9" s="4">
        <f>[1]annualCYConc!$J87</f>
        <v>533.3699012440519</v>
      </c>
      <c r="AV9" s="4">
        <f>[1]annualCYConc!$L87</f>
        <v>319.40462568638742</v>
      </c>
      <c r="AW9" s="4">
        <f>[1]annualCYConc!$M87</f>
        <v>459.88487217885597</v>
      </c>
      <c r="AX9" s="4">
        <f>[1]annualCYConc!$N87</f>
        <v>172.27916998069838</v>
      </c>
      <c r="AY9" s="4">
        <f>[1]annualCYConc!$P87</f>
        <v>886.72461492974412</v>
      </c>
      <c r="AZ9" s="4">
        <f>[1]annualCYConc!$Q87</f>
        <v>386.59593985819924</v>
      </c>
      <c r="BA9" s="4">
        <f>[1]annualCYConc!$R87</f>
        <v>390.71189691938389</v>
      </c>
      <c r="BB9" s="4">
        <f>[1]annualCYConc!$S87</f>
        <v>2380.4889203139364</v>
      </c>
      <c r="BC9" s="4">
        <f>[1]annualCYConc!$T87</f>
        <v>152.32598413870846</v>
      </c>
      <c r="BD9" s="4">
        <f>[1]annualCYConc!$U87</f>
        <v>303.69251204600391</v>
      </c>
      <c r="BE9" s="4">
        <f>[1]annualCYConc!$V87</f>
        <v>474.85121804195273</v>
      </c>
      <c r="BF9" s="4">
        <f>[1]annualCYConc!$W87</f>
        <v>535.51955676549767</v>
      </c>
      <c r="BG9" s="4">
        <f>[1]annualCYConc!$X87</f>
        <v>1946.6723030797546</v>
      </c>
      <c r="BH9" s="4">
        <f>[1]annualCYConc!$Y87</f>
        <v>631.73857335278512</v>
      </c>
      <c r="BI9" s="4">
        <f>[1]annualCYConc!$Z87</f>
        <v>657.16873900137807</v>
      </c>
      <c r="BJ9" s="4">
        <f>[1]annualCYConc!AA87</f>
        <v>715.18141426882767</v>
      </c>
      <c r="BK9" s="5">
        <v>7698423</v>
      </c>
      <c r="BL9" s="5">
        <v>5183386.5460972097</v>
      </c>
      <c r="BM9" s="5">
        <v>487.29605359981298</v>
      </c>
    </row>
    <row r="10" spans="1:65" x14ac:dyDescent="0.25">
      <c r="A10" s="1">
        <f>[1]annualCYFlow!A88</f>
        <v>2008</v>
      </c>
      <c r="B10" s="1" t="s">
        <v>42</v>
      </c>
      <c r="C10" s="6">
        <f>[2]Annual!B10</f>
        <v>1874943.4712600003</v>
      </c>
      <c r="D10" s="6">
        <f>[2]Annual!C10</f>
        <v>3503424.7934000003</v>
      </c>
      <c r="E10" s="6">
        <f>[2]Annual!E10</f>
        <v>2460337.1900599995</v>
      </c>
      <c r="F10" s="6">
        <f>[2]Annual!F10</f>
        <v>575498.18175999995</v>
      </c>
      <c r="G10" s="6">
        <f>[2]Annual!G10</f>
        <v>6305752.0661700005</v>
      </c>
      <c r="H10" s="6">
        <f>[2]Annual!I10</f>
        <v>783980.82657999999</v>
      </c>
      <c r="I10" s="6">
        <f>[2]Annual!J10</f>
        <v>1014184.4625199998</v>
      </c>
      <c r="J10" s="6">
        <f>[2]Annual!L10</f>
        <v>1501459.8346800001</v>
      </c>
      <c r="K10" s="6">
        <f>[2]Annual!M10</f>
        <v>110421.81822</v>
      </c>
      <c r="L10" s="6">
        <f>[2]Annual!N10</f>
        <v>527569.58686000004</v>
      </c>
      <c r="M10" s="6">
        <f>[2]Annual!O10</f>
        <v>3651242.9752400001</v>
      </c>
      <c r="N10" s="6">
        <f>[2]Annual!P10</f>
        <v>35111.404840000003</v>
      </c>
      <c r="O10" s="6">
        <f>[2]Annual!Q10</f>
        <v>1153015.53721</v>
      </c>
      <c r="P10" s="6">
        <f>[2]Annual!R10</f>
        <v>1810345.78513</v>
      </c>
      <c r="Q10" s="6">
        <f>[2]Annual!S10</f>
        <v>9314082.6444199998</v>
      </c>
      <c r="R10" s="6">
        <f>[2]Annual!T10</f>
        <v>9800622.790500002</v>
      </c>
      <c r="S10" s="6">
        <f>[2]Annual!U10</f>
        <v>103364.77045700002</v>
      </c>
      <c r="T10" s="6">
        <f>[2]Annual!V10</f>
        <v>9545338.8429499995</v>
      </c>
      <c r="U10" s="6">
        <f>[2]Annual!X10</f>
        <v>6698509.2752799997</v>
      </c>
      <c r="V10" s="6">
        <f>[2]Annual!Y10</f>
        <v>5677365.5198000008</v>
      </c>
      <c r="W10" s="3">
        <f>[1]annualCYSaltMass!$B88</f>
        <v>578940.9654770745</v>
      </c>
      <c r="X10" s="3">
        <f>[1]annualCYSaltMass!$C88</f>
        <v>1516442.5508828235</v>
      </c>
      <c r="Y10" s="3">
        <f>[1]annualCYSaltMass!$G88</f>
        <v>1091448.1899250739</v>
      </c>
      <c r="Z10" s="3">
        <f>[1]annualCYSaltMass!$H88</f>
        <v>225294.14453231488</v>
      </c>
      <c r="AA10" s="3">
        <f>[1]annualCYSaltMass!$I88</f>
        <v>3293792.090848539</v>
      </c>
      <c r="AB10" s="3">
        <f>[1]annualCYSaltMass!$K88</f>
        <v>285790.8877814312</v>
      </c>
      <c r="AC10" s="3">
        <f>[1]annualCYSaltMass!$L88</f>
        <v>610526.52429985697</v>
      </c>
      <c r="AD10" s="3">
        <f>[1]annualCYSaltMass!$M88</f>
        <v>346758.03217764175</v>
      </c>
      <c r="AE10" s="3">
        <f>[1]annualCYSaltMass!$O88</f>
        <v>113190.21532742734</v>
      </c>
      <c r="AF10" s="3">
        <f>[1]annualCYSaltMass!$P88</f>
        <v>247980.90628944177</v>
      </c>
      <c r="AG10" s="3">
        <f>[1]annualCYSaltMass!$Q88</f>
        <v>1744751.1843625766</v>
      </c>
      <c r="AH10" s="3">
        <f>[1]annualCYSaltMass!$R88</f>
        <v>71949.123330779403</v>
      </c>
      <c r="AI10" s="3">
        <f>[1]annualCYSaltMass!$S88</f>
        <v>236734.67159258065</v>
      </c>
      <c r="AJ10" s="3">
        <f>[1]annualCYSaltMass!$T88</f>
        <v>613354.05656421836</v>
      </c>
      <c r="AK10" s="3">
        <f>[1]annualCYSaltMass!$U88</f>
        <v>5862971.4103667457</v>
      </c>
      <c r="AL10" s="3">
        <f>[1]annualCYSaltMass!$V88</f>
        <v>6895742.1926881699</v>
      </c>
      <c r="AM10" s="3">
        <f>[1]annualCYSaltMass!$W88</f>
        <v>285965.97604792833</v>
      </c>
      <c r="AN10" s="3">
        <f>[1]annualCYSaltMass!$X88</f>
        <v>8069007.8538125781</v>
      </c>
      <c r="AO10" s="3">
        <f>[1]annualCYSaltMass!$Y88</f>
        <v>6015760.8576152222</v>
      </c>
      <c r="AP10" s="3">
        <f>[1]annualCYSaltMass!$Z88</f>
        <v>5532292.9342780067</v>
      </c>
      <c r="AQ10" s="4">
        <f>[1]annualCYConc!$C88</f>
        <v>227.11719332233113</v>
      </c>
      <c r="AR10" s="4">
        <f>[1]annualCYConc!$D88</f>
        <v>318.38802830853348</v>
      </c>
      <c r="AS10" s="4">
        <f>[1]annualCYConc!$H88</f>
        <v>326.24338701686753</v>
      </c>
      <c r="AT10" s="4">
        <f>[1]annualCYConc!$I88</f>
        <v>287.92061706449539</v>
      </c>
      <c r="AU10" s="4">
        <f>[1]annualCYConc!$J88</f>
        <v>384.20196606809378</v>
      </c>
      <c r="AV10" s="4">
        <f>[1]annualCYConc!$L88</f>
        <v>268.06488404658546</v>
      </c>
      <c r="AW10" s="4">
        <f>[1]annualCYConc!$M88</f>
        <v>442.79890428660707</v>
      </c>
      <c r="AX10" s="4">
        <f>[1]annualCYConc!$N88</f>
        <v>169.84317151836314</v>
      </c>
      <c r="AY10" s="4">
        <f>[1]annualCYConc!$P88</f>
        <v>753.85747804038772</v>
      </c>
      <c r="AZ10" s="4">
        <f>[1]annualCYConc!$Q88</f>
        <v>345.70624981045097</v>
      </c>
      <c r="BA10" s="4">
        <f>[1]annualCYConc!$R88</f>
        <v>351.4514281058282</v>
      </c>
      <c r="BB10" s="4">
        <f>[1]annualCYConc!$S88</f>
        <v>1506.8262087818212</v>
      </c>
      <c r="BC10" s="4">
        <f>[1]annualCYConc!$T88</f>
        <v>150.99743427260475</v>
      </c>
      <c r="BD10" s="4">
        <f>[1]annualCYConc!$U88</f>
        <v>249.15347752484735</v>
      </c>
      <c r="BE10" s="4">
        <f>[1]annualCYConc!$V88</f>
        <v>462.97387320094322</v>
      </c>
      <c r="BF10" s="4">
        <f>[1]annualCYConc!$W88</f>
        <v>517.49636900352425</v>
      </c>
      <c r="BG10" s="4">
        <f>[1]annualCYConc!$X88</f>
        <v>2034.9535867020147</v>
      </c>
      <c r="BH10" s="4">
        <f>[1]annualCYConc!$Y88</f>
        <v>622.01155868500814</v>
      </c>
      <c r="BI10" s="4">
        <f>[1]annualCYConc!$Z88</f>
        <v>646.08729528472929</v>
      </c>
      <c r="BJ10" s="4">
        <f>[1]annualCYConc!AA88</f>
        <v>717.27525247414792</v>
      </c>
      <c r="BK10" s="5">
        <v>12012754</v>
      </c>
      <c r="BL10" s="5">
        <v>6504939.32243264</v>
      </c>
      <c r="BM10" s="5">
        <v>396.75427655073997</v>
      </c>
    </row>
    <row r="11" spans="1:65" x14ac:dyDescent="0.25">
      <c r="A11" s="1">
        <f>[1]annualCYFlow!A89</f>
        <v>2009</v>
      </c>
      <c r="B11" s="1" t="s">
        <v>42</v>
      </c>
      <c r="C11" s="6">
        <f>[2]Annual!B11</f>
        <v>1842115.0413599999</v>
      </c>
      <c r="D11" s="6">
        <f>[2]Annual!C11</f>
        <v>3194717.3554400001</v>
      </c>
      <c r="E11" s="6">
        <f>[2]Annual!E11</f>
        <v>1880072.72719</v>
      </c>
      <c r="F11" s="6">
        <f>[2]Annual!F11</f>
        <v>315209.25610000006</v>
      </c>
      <c r="G11" s="6">
        <f>[2]Annual!G11</f>
        <v>5202029.7519700006</v>
      </c>
      <c r="H11" s="6">
        <f>[2]Annual!I11</f>
        <v>1256302.8099100001</v>
      </c>
      <c r="I11" s="6">
        <f>[2]Annual!J11</f>
        <v>1170854.8760200001</v>
      </c>
      <c r="J11" s="6">
        <f>[2]Annual!L11</f>
        <v>1296388.7603400003</v>
      </c>
      <c r="K11" s="6">
        <f>[2]Annual!M11</f>
        <v>157368.59499999997</v>
      </c>
      <c r="L11" s="6">
        <f>[2]Annual!N11</f>
        <v>488132.23154000001</v>
      </c>
      <c r="M11" s="6">
        <f>[2]Annual!O11</f>
        <v>3714009.9173699999</v>
      </c>
      <c r="N11" s="6">
        <f>[2]Annual!P11</f>
        <v>37647.27274</v>
      </c>
      <c r="O11" s="6">
        <f>[2]Annual!Q11</f>
        <v>529662.14881000004</v>
      </c>
      <c r="P11" s="6">
        <f>[2]Annual!R11</f>
        <v>917803.63636000012</v>
      </c>
      <c r="Q11" s="6">
        <f>[2]Annual!S11</f>
        <v>8465176.8595599998</v>
      </c>
      <c r="R11" s="6">
        <f>[2]Annual!T11</f>
        <v>8888980.3091000002</v>
      </c>
      <c r="S11" s="6">
        <f>[2]Annual!U11</f>
        <v>88690.266008999999</v>
      </c>
      <c r="T11" s="6">
        <f>[2]Annual!V11</f>
        <v>9480056.28101</v>
      </c>
      <c r="U11" s="6">
        <f>[2]Annual!X11</f>
        <v>6389984.0838800007</v>
      </c>
      <c r="V11" s="6">
        <f>[2]Annual!Y11</f>
        <v>5407871.4508999996</v>
      </c>
      <c r="W11" s="3">
        <f>[1]annualCYSaltMass!$B89</f>
        <v>569797.34664905805</v>
      </c>
      <c r="X11" s="3">
        <f>[1]annualCYSaltMass!$C89</f>
        <v>1465392.1648918721</v>
      </c>
      <c r="Y11" s="3">
        <f>[1]annualCYSaltMass!$G89</f>
        <v>1002527.6348775133</v>
      </c>
      <c r="Z11" s="3">
        <f>[1]annualCYSaltMass!$H89</f>
        <v>176877.57947089136</v>
      </c>
      <c r="AA11" s="3">
        <f>[1]annualCYSaltMass!$I89</f>
        <v>3012407.6174168433</v>
      </c>
      <c r="AB11" s="3">
        <f>[1]annualCYSaltMass!$K89</f>
        <v>388306.66018955369</v>
      </c>
      <c r="AC11" s="3">
        <f>[1]annualCYSaltMass!$L89</f>
        <v>690210.32036825875</v>
      </c>
      <c r="AD11" s="3">
        <f>[1]annualCYSaltMass!$M89</f>
        <v>269075.75819462031</v>
      </c>
      <c r="AE11" s="3">
        <f>[1]annualCYSaltMass!$O89</f>
        <v>127138.26750599404</v>
      </c>
      <c r="AF11" s="3">
        <f>[1]annualCYSaltMass!$P89</f>
        <v>227283.39776653075</v>
      </c>
      <c r="AG11" s="3">
        <f>[1]annualCYSaltMass!$Q89</f>
        <v>1518153.7569682235</v>
      </c>
      <c r="AH11" s="3">
        <f>[1]annualCYSaltMass!$R89</f>
        <v>69043.085368694286</v>
      </c>
      <c r="AI11" s="3">
        <f>[1]annualCYSaltMass!$S89</f>
        <v>106810.41981655176</v>
      </c>
      <c r="AJ11" s="3">
        <f>[1]annualCYSaltMass!$T89</f>
        <v>408493.4630915646</v>
      </c>
      <c r="AK11" s="3">
        <f>[1]annualCYSaltMass!$U89</f>
        <v>4863567.6885357173</v>
      </c>
      <c r="AL11" s="3">
        <f>[1]annualCYSaltMass!$V89</f>
        <v>5879142.3080709279</v>
      </c>
      <c r="AM11" s="3">
        <f>[1]annualCYSaltMass!$W89</f>
        <v>249345.89179307161</v>
      </c>
      <c r="AN11" s="3">
        <f>[1]annualCYSaltMass!$X89</f>
        <v>7781075.9305829955</v>
      </c>
      <c r="AO11" s="3">
        <f>[1]annualCYSaltMass!$Y89</f>
        <v>5542598.4441936035</v>
      </c>
      <c r="AP11" s="3">
        <f>[1]annualCYSaltMass!$Z89</f>
        <v>5273435.5995976413</v>
      </c>
      <c r="AQ11" s="4">
        <f>[1]annualCYConc!$C89</f>
        <v>227.51042151763289</v>
      </c>
      <c r="AR11" s="4">
        <f>[1]annualCYConc!$D89</f>
        <v>337.42987516362604</v>
      </c>
      <c r="AS11" s="4">
        <f>[1]annualCYConc!$H89</f>
        <v>392.18682560519483</v>
      </c>
      <c r="AT11" s="4">
        <f>[1]annualCYConc!$I89</f>
        <v>412.76833342852251</v>
      </c>
      <c r="AU11" s="4">
        <f>[1]annualCYConc!$J89</f>
        <v>425.8555581354716</v>
      </c>
      <c r="AV11" s="4">
        <f>[1]annualCYConc!$L89</f>
        <v>227.33458271111203</v>
      </c>
      <c r="AW11" s="4">
        <f>[1]annualCYConc!$M89</f>
        <v>434.14341101648569</v>
      </c>
      <c r="AX11" s="4">
        <f>[1]annualCYConc!$N89</f>
        <v>152.65640961952042</v>
      </c>
      <c r="AY11" s="4">
        <f>[1]annualCYConc!$P89</f>
        <v>594.19645541949706</v>
      </c>
      <c r="AZ11" s="4">
        <f>[1]annualCYConc!$Q89</f>
        <v>342.44914634096375</v>
      </c>
      <c r="BA11" s="4">
        <f>[1]annualCYConc!$R89</f>
        <v>300.61201217241802</v>
      </c>
      <c r="BB11" s="4">
        <f>[1]annualCYConc!$S89</f>
        <v>1349.2960328426425</v>
      </c>
      <c r="BC11" s="4">
        <f>[1]annualCYConc!$T89</f>
        <v>148.3031113779283</v>
      </c>
      <c r="BD11" s="4">
        <f>[1]annualCYConc!$U89</f>
        <v>327.33552031762076</v>
      </c>
      <c r="BE11" s="4">
        <f>[1]annualCYConc!$V89</f>
        <v>422.51021026714079</v>
      </c>
      <c r="BF11" s="4">
        <f>[1]annualCYConc!$W89</f>
        <v>486.35470229433668</v>
      </c>
      <c r="BG11" s="4">
        <f>[1]annualCYConc!$X89</f>
        <v>2067.6656150992749</v>
      </c>
      <c r="BH11" s="4">
        <f>[1]annualCYConc!$Y89</f>
        <v>603.60069842327925</v>
      </c>
      <c r="BI11" s="4">
        <f>[1]annualCYConc!$Z89</f>
        <v>623.73107015914445</v>
      </c>
      <c r="BJ11" s="4">
        <f>[1]annualCYConc!AA89</f>
        <v>717.25653008039399</v>
      </c>
      <c r="BK11" s="5">
        <v>9704595</v>
      </c>
      <c r="BL11" s="5">
        <v>4596812.5124014197</v>
      </c>
      <c r="BM11" s="5">
        <v>347.55269093506899</v>
      </c>
    </row>
    <row r="12" spans="1:65" x14ac:dyDescent="0.25">
      <c r="A12" s="1">
        <f>[1]annualCYFlow!A90</f>
        <v>2010</v>
      </c>
      <c r="B12" s="1" t="s">
        <v>42</v>
      </c>
      <c r="C12" s="6">
        <f>[2]Annual!B12</f>
        <v>1551431.4049499999</v>
      </c>
      <c r="D12" s="6">
        <f>[2]Annual!C12</f>
        <v>2585057.8511399999</v>
      </c>
      <c r="E12" s="6">
        <f>[2]Annual!E12</f>
        <v>1439980.1653600002</v>
      </c>
      <c r="F12" s="6">
        <f>[2]Annual!F12</f>
        <v>336755.70245999994</v>
      </c>
      <c r="G12" s="6">
        <f>[2]Annual!G12</f>
        <v>4056535.5372599997</v>
      </c>
      <c r="H12" s="6">
        <f>[2]Annual!I12</f>
        <v>718202.97526000009</v>
      </c>
      <c r="I12" s="6">
        <f>[2]Annual!J12</f>
        <v>1054756.36381</v>
      </c>
      <c r="J12" s="6">
        <f>[2]Annual!L12</f>
        <v>1031347.4380199999</v>
      </c>
      <c r="K12" s="6">
        <f>[2]Annual!M12</f>
        <v>134489.2562</v>
      </c>
      <c r="L12" s="6">
        <f>[2]Annual!N12</f>
        <v>415356.69419000001</v>
      </c>
      <c r="M12" s="6">
        <f>[2]Annual!O12</f>
        <v>3350598.3470500004</v>
      </c>
      <c r="N12" s="6">
        <f>[2]Annual!P12</f>
        <v>31100.231200000002</v>
      </c>
      <c r="O12" s="6">
        <f>[2]Annual!Q12</f>
        <v>417923.30576000002</v>
      </c>
      <c r="P12" s="6">
        <f>[2]Annual!R12</f>
        <v>881024.13206999993</v>
      </c>
      <c r="Q12" s="6">
        <f>[2]Annual!S12</f>
        <v>8351484.2975399997</v>
      </c>
      <c r="R12" s="6">
        <f>[2]Annual!T12</f>
        <v>8889337.3337000012</v>
      </c>
      <c r="S12" s="6">
        <f>[2]Annual!U12</f>
        <v>284467.48227700003</v>
      </c>
      <c r="T12" s="6">
        <f>[2]Annual!V12</f>
        <v>9450794.0288699996</v>
      </c>
      <c r="U12" s="6">
        <f>[2]Annual!X12</f>
        <v>6371203.6910100002</v>
      </c>
      <c r="V12" s="6">
        <f>[2]Annual!Y12</f>
        <v>5422509.4594999989</v>
      </c>
      <c r="W12" s="3">
        <f>[1]annualCYSaltMass!$B90</f>
        <v>560228.67075359984</v>
      </c>
      <c r="X12" s="3">
        <f>[1]annualCYSaltMass!$C90</f>
        <v>1409729.9381702133</v>
      </c>
      <c r="Y12" s="3">
        <f>[1]annualCYSaltMass!$G90</f>
        <v>989415.52053747396</v>
      </c>
      <c r="Z12" s="3">
        <f>[1]annualCYSaltMass!$H90</f>
        <v>193970.8271560646</v>
      </c>
      <c r="AA12" s="3">
        <f>[1]annualCYSaltMass!$I90</f>
        <v>2826478.68761823</v>
      </c>
      <c r="AB12" s="3">
        <f>[1]annualCYSaltMass!$K90</f>
        <v>280998.14076900459</v>
      </c>
      <c r="AC12" s="3">
        <f>[1]annualCYSaltMass!$L90</f>
        <v>632036.76379043388</v>
      </c>
      <c r="AD12" s="3">
        <f>[1]annualCYSaltMass!$M90</f>
        <v>200538.13883395903</v>
      </c>
      <c r="AE12" s="3">
        <f>[1]annualCYSaltMass!$O90</f>
        <v>113719.5502901733</v>
      </c>
      <c r="AF12" s="3">
        <f>[1]annualCYSaltMass!$P90</f>
        <v>204094.22476528733</v>
      </c>
      <c r="AG12" s="3">
        <f>[1]annualCYSaltMass!$Q90</f>
        <v>1654511.3692776405</v>
      </c>
      <c r="AH12" s="3">
        <f>[1]annualCYSaltMass!$R90</f>
        <v>68621.934488663464</v>
      </c>
      <c r="AI12" s="3">
        <f>[1]annualCYSaltMass!$S90</f>
        <v>84409.665106934786</v>
      </c>
      <c r="AJ12" s="3">
        <f>[1]annualCYSaltMass!$T90</f>
        <v>509288.4511039271</v>
      </c>
      <c r="AK12" s="3">
        <f>[1]annualCYSaltMass!$U90</f>
        <v>4813786.367890358</v>
      </c>
      <c r="AL12" s="3">
        <f>[1]annualCYSaltMass!$V90</f>
        <v>5900983.7680986589</v>
      </c>
      <c r="AM12" s="3">
        <f>[1]annualCYSaltMass!$W90</f>
        <v>384948.05515297432</v>
      </c>
      <c r="AN12" s="3">
        <f>[1]annualCYSaltMass!$X90</f>
        <v>7401680.8378407042</v>
      </c>
      <c r="AO12" s="3">
        <f>[1]annualCYSaltMass!$Y90</f>
        <v>5227143.99844814</v>
      </c>
      <c r="AP12" s="3">
        <f>[1]annualCYSaltMass!$Z90</f>
        <v>5138821.9404101772</v>
      </c>
      <c r="AQ12" s="4">
        <f>[1]annualCYConc!$C90</f>
        <v>265.62718968161511</v>
      </c>
      <c r="AR12" s="4">
        <f>[1]annualCYConc!$D90</f>
        <v>401.03504985766006</v>
      </c>
      <c r="AS12" s="4">
        <f>[1]annualCYConc!$H90</f>
        <v>505.34138497606943</v>
      </c>
      <c r="AT12" s="4">
        <f>[1]annualCYConc!$I90</f>
        <v>423.70095693211476</v>
      </c>
      <c r="AU12" s="4">
        <f>[1]annualCYConc!$J90</f>
        <v>512.47248680300868</v>
      </c>
      <c r="AV12" s="4">
        <f>[1]annualCYConc!$L90</f>
        <v>287.75792491475187</v>
      </c>
      <c r="AW12" s="4">
        <f>[1]annualCYConc!$M90</f>
        <v>440.6441798135416</v>
      </c>
      <c r="AX12" s="4">
        <f>[1]annualCYConc!$N90</f>
        <v>142.98502303901751</v>
      </c>
      <c r="AY12" s="4">
        <f>[1]annualCYConc!$P90</f>
        <v>621.994939278782</v>
      </c>
      <c r="AZ12" s="4">
        <f>[1]annualCYConc!$Q90</f>
        <v>361.3851823585635</v>
      </c>
      <c r="BA12" s="4">
        <f>[1]annualCYConc!$R90</f>
        <v>363.18298432241477</v>
      </c>
      <c r="BB12" s="4">
        <f>[1]annualCYConc!$S90</f>
        <v>1623.5495496364922</v>
      </c>
      <c r="BC12" s="4">
        <f>[1]annualCYConc!$T90</f>
        <v>148.54752357502974</v>
      </c>
      <c r="BD12" s="4">
        <f>[1]annualCYConc!$U90</f>
        <v>425.20681273548126</v>
      </c>
      <c r="BE12" s="4">
        <f>[1]annualCYConc!$V90</f>
        <v>423.9092177817422</v>
      </c>
      <c r="BF12" s="4">
        <f>[1]annualCYConc!$W90</f>
        <v>488.19795362817047</v>
      </c>
      <c r="BG12" s="4">
        <f>[1]annualCYConc!$X90</f>
        <v>995.24157617770413</v>
      </c>
      <c r="BH12" s="4">
        <f>[1]annualCYConc!$Y90</f>
        <v>575.90241037654619</v>
      </c>
      <c r="BI12" s="4">
        <f>[1]annualCYConc!$Z90</f>
        <v>595.85995956850559</v>
      </c>
      <c r="BJ12" s="4">
        <f>[1]annualCYConc!AA90</f>
        <v>689.81034411388953</v>
      </c>
      <c r="BK12" s="5">
        <v>8655143</v>
      </c>
      <c r="BL12" s="5">
        <v>5794609.8015990797</v>
      </c>
      <c r="BM12" s="5">
        <v>487.05521840338702</v>
      </c>
    </row>
    <row r="13" spans="1:65" x14ac:dyDescent="0.25">
      <c r="A13" s="1">
        <f>[1]annualCYFlow!A91</f>
        <v>2011</v>
      </c>
      <c r="B13" s="1" t="s">
        <v>42</v>
      </c>
      <c r="C13" s="6">
        <f>[2]Annual!B13</f>
        <v>2980482.6446600002</v>
      </c>
      <c r="D13" s="6">
        <f>[2]Annual!C13</f>
        <v>4737538.5124500012</v>
      </c>
      <c r="E13" s="6">
        <f>[2]Annual!E13</f>
        <v>2277165.6198499994</v>
      </c>
      <c r="F13" s="6">
        <f>[2]Annual!F13</f>
        <v>409051.23972999997</v>
      </c>
      <c r="G13" s="6">
        <f>[2]Annual!G13</f>
        <v>7079166.9421399999</v>
      </c>
      <c r="H13" s="6">
        <f>[2]Annual!I13</f>
        <v>1619613.2231200002</v>
      </c>
      <c r="I13" s="6">
        <f>[2]Annual!J13</f>
        <v>2149858.5126100001</v>
      </c>
      <c r="J13" s="6">
        <f>[2]Annual!L13</f>
        <v>2259328.2644499997</v>
      </c>
      <c r="K13" s="6">
        <f>[2]Annual!M13</f>
        <v>1114974.5454300002</v>
      </c>
      <c r="L13" s="6">
        <f>[2]Annual!N13</f>
        <v>835102.8098899998</v>
      </c>
      <c r="M13" s="6">
        <f>[2]Annual!O13</f>
        <v>7564780.1652500005</v>
      </c>
      <c r="N13" s="6">
        <f>[2]Annual!P13</f>
        <v>198071.40495</v>
      </c>
      <c r="O13" s="6">
        <f>[2]Annual!Q13</f>
        <v>464120.33062000002</v>
      </c>
      <c r="P13" s="6">
        <f>[2]Annual!R13</f>
        <v>887521.98342999991</v>
      </c>
      <c r="Q13" s="6">
        <f>[2]Annual!S13</f>
        <v>13846413.22308</v>
      </c>
      <c r="R13" s="6">
        <f>[2]Annual!T13</f>
        <v>14235364.189999998</v>
      </c>
      <c r="S13" s="6">
        <f>[2]Annual!U13</f>
        <v>272913.76952699997</v>
      </c>
      <c r="T13" s="6">
        <f>[2]Annual!V13</f>
        <v>9206305.1891099978</v>
      </c>
      <c r="U13" s="6">
        <f>[2]Annual!X13</f>
        <v>6714205.950389999</v>
      </c>
      <c r="V13" s="6">
        <f>[2]Annual!Y13</f>
        <v>5720783.6781000011</v>
      </c>
      <c r="W13" s="3">
        <f>[1]annualCYSaltMass!$B91</f>
        <v>763787.22749904869</v>
      </c>
      <c r="X13" s="3">
        <f>[1]annualCYSaltMass!$C91</f>
        <v>1762130.0559410907</v>
      </c>
      <c r="Y13" s="3">
        <f>[1]annualCYSaltMass!$G91</f>
        <v>1167152.5908149877</v>
      </c>
      <c r="Z13" s="3">
        <f>[1]annualCYSaltMass!$H91</f>
        <v>204183.1703753272</v>
      </c>
      <c r="AA13" s="3">
        <f>[1]annualCYSaltMass!$I91</f>
        <v>3328206.9435202871</v>
      </c>
      <c r="AB13" s="3">
        <f>[1]annualCYSaltMass!$K91</f>
        <v>511347.80985794723</v>
      </c>
      <c r="AC13" s="3">
        <f>[1]annualCYSaltMass!$L91</f>
        <v>1202757.5555332112</v>
      </c>
      <c r="AD13" s="3">
        <f>[1]annualCYSaltMass!$M91</f>
        <v>515745.11810968188</v>
      </c>
      <c r="AE13" s="3">
        <f>[1]annualCYSaltMass!$O91</f>
        <v>445485.26263677242</v>
      </c>
      <c r="AF13" s="3">
        <f>[1]annualCYSaltMass!$P91</f>
        <v>340967.5552440777</v>
      </c>
      <c r="AG13" s="3">
        <f>[1]annualCYSaltMass!$Q91</f>
        <v>2855993.1561888815</v>
      </c>
      <c r="AH13" s="3">
        <f>[1]annualCYSaltMass!$R91</f>
        <v>211473.76277643821</v>
      </c>
      <c r="AI13" s="3">
        <f>[1]annualCYSaltMass!$S91</f>
        <v>94918.279908017386</v>
      </c>
      <c r="AJ13" s="3">
        <f>[1]annualCYSaltMass!$T91</f>
        <v>425789.72932336689</v>
      </c>
      <c r="AK13" s="3">
        <f>[1]annualCYSaltMass!$U91</f>
        <v>8184689.4804483373</v>
      </c>
      <c r="AL13" s="3">
        <f>[1]annualCYSaltMass!$V91</f>
        <v>9110960.2146900315</v>
      </c>
      <c r="AM13" s="3">
        <f>[1]annualCYSaltMass!$W91</f>
        <v>430838.81055390585</v>
      </c>
      <c r="AN13" s="3">
        <f>[1]annualCYSaltMass!$X91</f>
        <v>7108184.9614679683</v>
      </c>
      <c r="AO13" s="3">
        <f>[1]annualCYSaltMass!$Y91</f>
        <v>5371056.0934543665</v>
      </c>
      <c r="AP13" s="3">
        <f>[1]annualCYSaltMass!$Z91</f>
        <v>5300369.3382932562</v>
      </c>
      <c r="AQ13" s="4">
        <f>[1]annualCYConc!$C91</f>
        <v>188.48145325239057</v>
      </c>
      <c r="AR13" s="4">
        <f>[1]annualCYConc!$D91</f>
        <v>273.53615353215906</v>
      </c>
      <c r="AS13" s="4">
        <f>[1]annualCYConc!$H91</f>
        <v>376.9978795448676</v>
      </c>
      <c r="AT13" s="4">
        <f>[1]annualCYConc!$I91</f>
        <v>367.05966635705909</v>
      </c>
      <c r="AU13" s="4">
        <f>[1]annualCYConc!$J91</f>
        <v>345.78382785806906</v>
      </c>
      <c r="AV13" s="4">
        <f>[1]annualCYConc!$L91</f>
        <v>232.20984253354106</v>
      </c>
      <c r="AW13" s="4">
        <f>[1]annualCYConc!$M91</f>
        <v>411.43402295371232</v>
      </c>
      <c r="AX13" s="4">
        <f>[1]annualCYConc!$N91</f>
        <v>167.88783853224976</v>
      </c>
      <c r="AY13" s="4">
        <f>[1]annualCYConc!$P91</f>
        <v>293.84223760795675</v>
      </c>
      <c r="AZ13" s="4">
        <f>[1]annualCYConc!$Q91</f>
        <v>300.2749640780512</v>
      </c>
      <c r="BA13" s="4">
        <f>[1]annualCYConc!$R91</f>
        <v>277.67236328083686</v>
      </c>
      <c r="BB13" s="4">
        <f>[1]annualCYConc!$S91</f>
        <v>786.18976303125862</v>
      </c>
      <c r="BC13" s="4">
        <f>[1]annualCYConc!$T91</f>
        <v>150.40805731928288</v>
      </c>
      <c r="BD13" s="4">
        <f>[1]annualCYConc!$U91</f>
        <v>352.82910571780423</v>
      </c>
      <c r="BE13" s="4">
        <f>[1]annualCYConc!$V91</f>
        <v>434.80735544506371</v>
      </c>
      <c r="BF13" s="4">
        <f>[1]annualCYConc!$W91</f>
        <v>470.6515503553095</v>
      </c>
      <c r="BG13" s="4">
        <f>[1]annualCYConc!$X91</f>
        <v>1161.0349617654927</v>
      </c>
      <c r="BH13" s="4">
        <f>[1]annualCYConc!$Y91</f>
        <v>567.78523623169656</v>
      </c>
      <c r="BI13" s="4">
        <f>[1]annualCYConc!$Z91</f>
        <v>590.74830967188518</v>
      </c>
      <c r="BJ13" s="4">
        <f>[1]annualCYConc!AA91</f>
        <v>681.41465833168638</v>
      </c>
      <c r="BK13" s="5">
        <v>15749134</v>
      </c>
      <c r="BL13" s="5">
        <v>7368483.4230559897</v>
      </c>
      <c r="BM13" s="5">
        <v>342.36870000401399</v>
      </c>
    </row>
    <row r="14" spans="1:65" x14ac:dyDescent="0.25">
      <c r="A14" s="1">
        <f>[1]annualCYFlow!A92</f>
        <v>2012</v>
      </c>
      <c r="B14" s="1" t="s">
        <v>42</v>
      </c>
      <c r="C14" s="6">
        <f>[2]Annual!B14</f>
        <v>892085.95046999992</v>
      </c>
      <c r="D14" s="6">
        <f>[2]Annual!C14</f>
        <v>1471416.1983900003</v>
      </c>
      <c r="E14" s="6">
        <f>[2]Annual!E14</f>
        <v>805293.22339000017</v>
      </c>
      <c r="F14" s="6">
        <f>[2]Annual!F14</f>
        <v>151579.43801999997</v>
      </c>
      <c r="G14" s="6">
        <f>[2]Annual!G14</f>
        <v>2174241.3223400004</v>
      </c>
      <c r="H14" s="6">
        <f>[2]Annual!I14</f>
        <v>737256.19848000002</v>
      </c>
      <c r="I14" s="6">
        <f>[2]Annual!J14</f>
        <v>1280187.76862</v>
      </c>
      <c r="J14" s="6">
        <f>[2]Annual!L14</f>
        <v>497689.58685000002</v>
      </c>
      <c r="K14" s="6">
        <f>[2]Annual!M14</f>
        <v>105573.02479</v>
      </c>
      <c r="L14" s="6">
        <f>[2]Annual!N14</f>
        <v>257426.77690999999</v>
      </c>
      <c r="M14" s="6">
        <f>[2]Annual!O14</f>
        <v>2260185.1239300007</v>
      </c>
      <c r="N14" s="6">
        <f>[2]Annual!P14</f>
        <v>19316.727350000001</v>
      </c>
      <c r="O14" s="6">
        <f>[2]Annual!Q14</f>
        <v>517668.09915000008</v>
      </c>
      <c r="P14" s="6">
        <f>[2]Annual!R14</f>
        <v>672543.47105000005</v>
      </c>
      <c r="Q14" s="6">
        <f>[2]Annual!S14</f>
        <v>8248522.3140200004</v>
      </c>
      <c r="R14" s="6">
        <f>[2]Annual!T14</f>
        <v>8611730.8725000024</v>
      </c>
      <c r="S14" s="6">
        <f>[2]Annual!U14</f>
        <v>122085.553705</v>
      </c>
      <c r="T14" s="6">
        <f>[2]Annual!V14</f>
        <v>9388443.7823100016</v>
      </c>
      <c r="U14" s="6">
        <f>[2]Annual!X14</f>
        <v>6711596.9608499995</v>
      </c>
      <c r="V14" s="6">
        <f>[2]Annual!Y14</f>
        <v>5717292.7708999999</v>
      </c>
      <c r="W14" s="3">
        <f>[1]annualCYSaltMass!$B92</f>
        <v>462422.99242284597</v>
      </c>
      <c r="X14" s="3">
        <f>[1]annualCYSaltMass!$C92</f>
        <v>1155395.1173598799</v>
      </c>
      <c r="Y14" s="3">
        <f>[1]annualCYSaltMass!$G92</f>
        <v>669128.85827729932</v>
      </c>
      <c r="Z14" s="3">
        <f>[1]annualCYSaltMass!$H92</f>
        <v>117137.49758638025</v>
      </c>
      <c r="AA14" s="3">
        <f>[1]annualCYSaltMass!$I92</f>
        <v>2133009.9697242342</v>
      </c>
      <c r="AB14" s="3">
        <f>[1]annualCYSaltMass!$K92</f>
        <v>282907.24163179751</v>
      </c>
      <c r="AC14" s="3">
        <f>[1]annualCYSaltMass!$L92</f>
        <v>747500.56936601724</v>
      </c>
      <c r="AD14" s="3">
        <f>[1]annualCYSaltMass!$M92</f>
        <v>142071.09660176947</v>
      </c>
      <c r="AE14" s="3">
        <f>[1]annualCYSaltMass!$O92</f>
        <v>94308.781152645432</v>
      </c>
      <c r="AF14" s="3">
        <f>[1]annualCYSaltMass!$P92</f>
        <v>146164.19689522957</v>
      </c>
      <c r="AG14" s="3">
        <f>[1]annualCYSaltMass!$Q92</f>
        <v>1221916.3516026735</v>
      </c>
      <c r="AH14" s="3">
        <f>[1]annualCYSaltMass!$R92</f>
        <v>53096.428030112103</v>
      </c>
      <c r="AI14" s="3">
        <f>[1]annualCYSaltMass!$S92</f>
        <v>108342.17867892305</v>
      </c>
      <c r="AJ14" s="3">
        <f>[1]annualCYSaltMass!$T92</f>
        <v>327524.4193601638</v>
      </c>
      <c r="AK14" s="3">
        <f>[1]annualCYSaltMass!$U92</f>
        <v>4702331.5172121227</v>
      </c>
      <c r="AL14" s="3">
        <f>[1]annualCYSaltMass!$V92</f>
        <v>5680062.8459964748</v>
      </c>
      <c r="AM14" s="3">
        <f>[1]annualCYSaltMass!$W92</f>
        <v>295305.96546659694</v>
      </c>
      <c r="AN14" s="3">
        <f>[1]annualCYSaltMass!$X92</f>
        <v>6991508.754307813</v>
      </c>
      <c r="AO14" s="3">
        <f>[1]annualCYSaltMass!$Y92</f>
        <v>5156062.8408645475</v>
      </c>
      <c r="AP14" s="3">
        <f>[1]annualCYSaltMass!$Z92</f>
        <v>5251977.3485417254</v>
      </c>
      <c r="AQ14" s="4">
        <f>[1]annualCYConc!$C92</f>
        <v>381.22821692670362</v>
      </c>
      <c r="AR14" s="4">
        <f>[1]annualCYConc!$D92</f>
        <v>577.56027779552471</v>
      </c>
      <c r="AS14" s="4">
        <f>[1]annualCYConc!$H92</f>
        <v>609.98304548406759</v>
      </c>
      <c r="AT14" s="4">
        <f>[1]annualCYConc!$I92</f>
        <v>568.33484292744697</v>
      </c>
      <c r="AU14" s="4">
        <f>[1]annualCYConc!$J92</f>
        <v>721.81391806391616</v>
      </c>
      <c r="AV14" s="4">
        <f>[1]annualCYConc!$L92</f>
        <v>283.68530506900885</v>
      </c>
      <c r="AW14" s="4">
        <f>[1]annualCYConc!$M92</f>
        <v>429.37793676582532</v>
      </c>
      <c r="AX14" s="4">
        <f>[1]annualCYConc!$N92</f>
        <v>209.91209715977809</v>
      </c>
      <c r="AY14" s="4">
        <f>[1]annualCYConc!$P92</f>
        <v>656.93979049657605</v>
      </c>
      <c r="AZ14" s="4">
        <f>[1]annualCYConc!$Q92</f>
        <v>416.16176305489847</v>
      </c>
      <c r="BA14" s="4">
        <f>[1]annualCYConc!$R92</f>
        <v>398.17173146551488</v>
      </c>
      <c r="BB14" s="4">
        <f>[1]annualCYConc!$S92</f>
        <v>2082.0565205800813</v>
      </c>
      <c r="BC14" s="4">
        <f>[1]annualCYConc!$T92</f>
        <v>153.91054562100896</v>
      </c>
      <c r="BD14" s="4">
        <f>[1]annualCYConc!$U92</f>
        <v>358.20348648218624</v>
      </c>
      <c r="BE14" s="4">
        <f>[1]annualCYConc!$V92</f>
        <v>419.29364715786767</v>
      </c>
      <c r="BF14" s="4">
        <f>[1]annualCYConc!$W92</f>
        <v>485.08806270843201</v>
      </c>
      <c r="BG14" s="4">
        <f>[1]annualCYConc!$X92</f>
        <v>1778.7434714953765</v>
      </c>
      <c r="BH14" s="4">
        <f>[1]annualCYConc!$Y92</f>
        <v>547.79871072075173</v>
      </c>
      <c r="BI14" s="4">
        <f>[1]annualCYConc!$Z92</f>
        <v>570.55441364629928</v>
      </c>
      <c r="BJ14" s="4">
        <f>[1]annualCYConc!AA92</f>
        <v>675.60565626008258</v>
      </c>
      <c r="BK14" s="5">
        <v>5127168</v>
      </c>
      <c r="BL14" s="5">
        <v>4151787.8972028801</v>
      </c>
      <c r="BM14" s="5">
        <v>590.33581179565897</v>
      </c>
    </row>
    <row r="15" spans="1:65" x14ac:dyDescent="0.25">
      <c r="A15" s="1">
        <f>[1]annualCYFlow!A93</f>
        <v>2013</v>
      </c>
      <c r="B15" s="1" t="s">
        <v>42</v>
      </c>
      <c r="C15" s="6">
        <f>[2]Annual!B15</f>
        <v>1109016.1982800004</v>
      </c>
      <c r="D15" s="6">
        <f>[2]Annual!C15</f>
        <v>1785812.2314300002</v>
      </c>
      <c r="E15" s="6">
        <f>[2]Annual!E15</f>
        <v>857654.87605999992</v>
      </c>
      <c r="F15" s="6">
        <f>[2]Annual!F15</f>
        <v>164137.78517999998</v>
      </c>
      <c r="G15" s="6">
        <f>[2]Annual!G15</f>
        <v>2652833.0579300001</v>
      </c>
      <c r="H15" s="6">
        <f>[2]Annual!I15</f>
        <v>571102.80990999995</v>
      </c>
      <c r="I15" s="6">
        <f>[2]Annual!J15</f>
        <v>812405.95014999993</v>
      </c>
      <c r="J15" s="6">
        <f>[2]Annual!L15</f>
        <v>709841.05792999978</v>
      </c>
      <c r="K15" s="6">
        <f>[2]Annual!M15</f>
        <v>53701.090909999999</v>
      </c>
      <c r="L15" s="6">
        <f>[2]Annual!N15</f>
        <v>306729.91735</v>
      </c>
      <c r="M15" s="6">
        <f>[2]Annual!O15</f>
        <v>1979742.1488000001</v>
      </c>
      <c r="N15" s="6">
        <f>[2]Annual!P15</f>
        <v>29334.585079999997</v>
      </c>
      <c r="O15" s="6">
        <f>[2]Annual!Q15</f>
        <v>317516.03304999997</v>
      </c>
      <c r="P15" s="6">
        <f>[2]Annual!R15</f>
        <v>689260.16526000004</v>
      </c>
      <c r="Q15" s="6">
        <f>[2]Annual!S15</f>
        <v>8006280.9916000012</v>
      </c>
      <c r="R15" s="6">
        <f>[2]Annual!T15</f>
        <v>8500240.0238000005</v>
      </c>
      <c r="S15" s="6">
        <f>[2]Annual!U15</f>
        <v>111589.625506</v>
      </c>
      <c r="T15" s="6">
        <f>[2]Annual!V15</f>
        <v>9375282.3967000004</v>
      </c>
      <c r="U15" s="6">
        <f>[2]Annual!X15</f>
        <v>6335016.2650700007</v>
      </c>
      <c r="V15" s="6">
        <f>[2]Annual!Y15</f>
        <v>5310978.9414000008</v>
      </c>
      <c r="W15" s="3">
        <f>[1]annualCYSaltMass!$B93</f>
        <v>449353.89114930294</v>
      </c>
      <c r="X15" s="3">
        <f>[1]annualCYSaltMass!$C93</f>
        <v>1072002.5143278162</v>
      </c>
      <c r="Y15" s="3">
        <f>[1]annualCYSaltMass!$G93</f>
        <v>742761.01960758353</v>
      </c>
      <c r="Z15" s="3">
        <f>[1]annualCYSaltMass!$H93</f>
        <v>127781.67921239683</v>
      </c>
      <c r="AA15" s="3">
        <f>[1]annualCYSaltMass!$I93</f>
        <v>2323569.5834710253</v>
      </c>
      <c r="AB15" s="3">
        <f>[1]annualCYSaltMass!$K93</f>
        <v>230941.02431149856</v>
      </c>
      <c r="AC15" s="3">
        <f>[1]annualCYSaltMass!$L93</f>
        <v>424896.29728463921</v>
      </c>
      <c r="AD15" s="3">
        <f>[1]annualCYSaltMass!$M93</f>
        <v>184259.64496708443</v>
      </c>
      <c r="AE15" s="3">
        <f>[1]annualCYSaltMass!$O93</f>
        <v>73813.497946618081</v>
      </c>
      <c r="AF15" s="3">
        <f>[1]annualCYSaltMass!$P93</f>
        <v>160245.90502268617</v>
      </c>
      <c r="AG15" s="3">
        <f>[1]annualCYSaltMass!$Q93</f>
        <v>1060635.0594567517</v>
      </c>
      <c r="AH15" s="3">
        <f>[1]annualCYSaltMass!$R93</f>
        <v>62782.245766612934</v>
      </c>
      <c r="AI15" s="3">
        <f>[1]annualCYSaltMass!$S93</f>
        <v>69471.823054786204</v>
      </c>
      <c r="AJ15" s="3">
        <f>[1]annualCYSaltMass!$T93</f>
        <v>461235.40825126477</v>
      </c>
      <c r="AK15" s="3">
        <f>[1]annualCYSaltMass!$U93</f>
        <v>5149603.960864733</v>
      </c>
      <c r="AL15" s="3">
        <f>[1]annualCYSaltMass!$V93</f>
        <v>6201603.8410932971</v>
      </c>
      <c r="AM15" s="3">
        <f>[1]annualCYSaltMass!$W93</f>
        <v>279888.26306382584</v>
      </c>
      <c r="AN15" s="3">
        <f>[1]annualCYSaltMass!$X93</f>
        <v>7025222.3264846941</v>
      </c>
      <c r="AO15" s="3">
        <f>[1]annualCYSaltMass!$Y93</f>
        <v>4888219.0878432151</v>
      </c>
      <c r="AP15" s="3">
        <f>[1]annualCYSaltMass!$Z93</f>
        <v>4890953.0387318386</v>
      </c>
      <c r="AQ15" s="4">
        <f>[1]annualCYConc!$C93</f>
        <v>298.02062737162561</v>
      </c>
      <c r="AR15" s="4">
        <f>[1]annualCYConc!$D93</f>
        <v>441.48759212005046</v>
      </c>
      <c r="AS15" s="4">
        <f>[1]annualCYConc!$H93</f>
        <v>636.86176741811028</v>
      </c>
      <c r="AT15" s="4">
        <f>[1]annualCYConc!$I93</f>
        <v>572.53985049894607</v>
      </c>
      <c r="AU15" s="4">
        <f>[1]annualCYConc!$J93</f>
        <v>644.17088284662827</v>
      </c>
      <c r="AV15" s="4">
        <f>[1]annualCYConc!$L93</f>
        <v>297.40585685044357</v>
      </c>
      <c r="AW15" s="4">
        <f>[1]annualCYConc!$M93</f>
        <v>383.37004404151435</v>
      </c>
      <c r="AX15" s="4">
        <f>[1]annualCYConc!$N93</f>
        <v>190.91589573307485</v>
      </c>
      <c r="AY15" s="4">
        <f>[1]annualCYConc!$P93</f>
        <v>1010.9294463790247</v>
      </c>
      <c r="AZ15" s="4">
        <f>[1]annualCYConc!$Q93</f>
        <v>384.24608048982458</v>
      </c>
      <c r="BA15" s="4">
        <f>[1]annualCYConc!$R93</f>
        <v>393.97778229521043</v>
      </c>
      <c r="BB15" s="4">
        <f>[1]annualCYConc!$S93</f>
        <v>1574.2097708986771</v>
      </c>
      <c r="BC15" s="4">
        <f>[1]annualCYConc!$T93</f>
        <v>160.93589429421863</v>
      </c>
      <c r="BD15" s="4">
        <f>[1]annualCYConc!$U93</f>
        <v>492.22647554732663</v>
      </c>
      <c r="BE15" s="4">
        <f>[1]annualCYConc!$V93</f>
        <v>472.93484055840599</v>
      </c>
      <c r="BF15" s="4">
        <f>[1]annualCYConc!$W93</f>
        <v>536.47979055606243</v>
      </c>
      <c r="BG15" s="4">
        <f>[1]annualCYConc!$X93</f>
        <v>1845.0022586311975</v>
      </c>
      <c r="BH15" s="4">
        <f>[1]annualCYConc!$Y93</f>
        <v>551.08538517115232</v>
      </c>
      <c r="BI15" s="4">
        <f>[1]annualCYConc!$Z93</f>
        <v>567.49022196805129</v>
      </c>
      <c r="BJ15" s="4">
        <f>[1]annualCYConc!AA93</f>
        <v>677.25656761025016</v>
      </c>
      <c r="BK15" s="5">
        <v>5745081</v>
      </c>
      <c r="BL15" s="5">
        <v>4818296.3359426502</v>
      </c>
      <c r="BM15" s="5">
        <v>607.60059635008997</v>
      </c>
    </row>
    <row r="16" spans="1:65" x14ac:dyDescent="0.25">
      <c r="A16" s="1">
        <f>[1]annualCYFlow!A94</f>
        <v>2014</v>
      </c>
      <c r="B16" s="1" t="s">
        <v>42</v>
      </c>
      <c r="C16" s="6">
        <f>[2]Annual!B16</f>
        <v>2289262.8098399998</v>
      </c>
      <c r="D16" s="6">
        <f>[2]Annual!C16</f>
        <v>3496006.6116300002</v>
      </c>
      <c r="E16" s="6">
        <f>[2]Annual!E16</f>
        <v>1684913.0577900005</v>
      </c>
      <c r="F16" s="6">
        <f>[2]Annual!F16</f>
        <v>257688.19837</v>
      </c>
      <c r="G16" s="6">
        <f>[2]Annual!G16</f>
        <v>5132290.90912</v>
      </c>
      <c r="H16" s="6">
        <f>[2]Annual!I16</f>
        <v>1413471.0741399999</v>
      </c>
      <c r="I16" s="6">
        <f>[2]Annual!J16</f>
        <v>1198123.6365100001</v>
      </c>
      <c r="J16" s="6">
        <f>[2]Annual!L16</f>
        <v>1314025.7851799999</v>
      </c>
      <c r="K16" s="6">
        <f>[2]Annual!M16</f>
        <v>86484.297459999987</v>
      </c>
      <c r="L16" s="6">
        <f>[2]Annual!N16</f>
        <v>511642.31407000002</v>
      </c>
      <c r="M16" s="6">
        <f>[2]Annual!O16</f>
        <v>3354981.8181500002</v>
      </c>
      <c r="N16" s="6">
        <f>[2]Annual!P16</f>
        <v>37746.406589999984</v>
      </c>
      <c r="O16" s="6">
        <f>[2]Annual!Q16</f>
        <v>270214.21487999998</v>
      </c>
      <c r="P16" s="6">
        <f>[2]Annual!R16</f>
        <v>696704.13225999998</v>
      </c>
      <c r="Q16" s="6">
        <f>[2]Annual!S16</f>
        <v>8066935.53718</v>
      </c>
      <c r="R16" s="6">
        <f>[2]Annual!T16</f>
        <v>8438117.7434000019</v>
      </c>
      <c r="S16" s="6">
        <f>[2]Annual!U16</f>
        <v>104918.620855</v>
      </c>
      <c r="T16" s="6">
        <f>[2]Annual!V16</f>
        <v>9614840.053270001</v>
      </c>
      <c r="U16" s="6">
        <f>[2]Annual!X16</f>
        <v>6455041.1866299994</v>
      </c>
      <c r="V16" s="6">
        <f>[2]Annual!Y16</f>
        <v>5472354.0605999995</v>
      </c>
      <c r="W16" s="3">
        <f>[1]annualCYSaltMass!$B94</f>
        <v>659473.92809672083</v>
      </c>
      <c r="X16" s="3">
        <f>[1]annualCYSaltMass!$C94</f>
        <v>1489141.1001644938</v>
      </c>
      <c r="Y16" s="3">
        <f>[1]annualCYSaltMass!$G94</f>
        <v>958825.39205002168</v>
      </c>
      <c r="Z16" s="3">
        <f>[1]annualCYSaltMass!$H94</f>
        <v>152988.87600221252</v>
      </c>
      <c r="AA16" s="3">
        <f>[1]annualCYSaltMass!$I94</f>
        <v>2982074.6379959551</v>
      </c>
      <c r="AB16" s="3">
        <f>[1]annualCYSaltMass!$K94</f>
        <v>457150.5933607858</v>
      </c>
      <c r="AC16" s="3">
        <f>[1]annualCYSaltMass!$L94</f>
        <v>645026.81394183275</v>
      </c>
      <c r="AD16" s="3">
        <f>[1]annualCYSaltMass!$M94</f>
        <v>262265.19365510985</v>
      </c>
      <c r="AE16" s="3">
        <f>[1]annualCYSaltMass!$O94</f>
        <v>90689.966439017808</v>
      </c>
      <c r="AF16" s="3">
        <f>[1]annualCYSaltMass!$P94</f>
        <v>231831.26344413948</v>
      </c>
      <c r="AG16" s="3">
        <f>[1]annualCYSaltMass!$Q94</f>
        <v>1551610.1239242901</v>
      </c>
      <c r="AH16" s="3">
        <f>[1]annualCYSaltMass!$R94</f>
        <v>78130.39317876022</v>
      </c>
      <c r="AI16" s="3">
        <f>[1]annualCYSaltMass!$S94</f>
        <v>60677.989991459443</v>
      </c>
      <c r="AJ16" s="3">
        <f>[1]annualCYSaltMass!$T94</f>
        <v>367304.36884114787</v>
      </c>
      <c r="AK16" s="3">
        <f>[1]annualCYSaltMass!$U94</f>
        <v>5748811.7256614342</v>
      </c>
      <c r="AL16" s="3">
        <f>[1]annualCYSaltMass!$V94</f>
        <v>6711173.9605472423</v>
      </c>
      <c r="AM16" s="3">
        <f>[1]annualCYSaltMass!$W94</f>
        <v>271648.54299133434</v>
      </c>
      <c r="AN16" s="3">
        <f>[1]annualCYSaltMass!$X94</f>
        <v>7589950.3574744361</v>
      </c>
      <c r="AO16" s="3">
        <f>[1]annualCYSaltMass!$Y94</f>
        <v>5154935.5790005885</v>
      </c>
      <c r="AP16" s="3">
        <f>[1]annualCYSaltMass!$Z94</f>
        <v>5171207.9243171867</v>
      </c>
      <c r="AQ16" s="4">
        <f>[1]annualCYConc!$C94</f>
        <v>211.90161189486227</v>
      </c>
      <c r="AR16" s="4">
        <f>[1]annualCYConc!$D94</f>
        <v>313.25970222125608</v>
      </c>
      <c r="AS16" s="4">
        <f>[1]annualCYConc!$H94</f>
        <v>418.42028568275373</v>
      </c>
      <c r="AT16" s="4">
        <f>[1]annualCYConc!$I94</f>
        <v>436.71402600426927</v>
      </c>
      <c r="AU16" s="4">
        <f>[1]annualCYConc!$J94</f>
        <v>427.3025576912512</v>
      </c>
      <c r="AV16" s="4">
        <f>[1]annualCYConc!$L94</f>
        <v>237.86183414454695</v>
      </c>
      <c r="AW16" s="4">
        <f>[1]annualCYConc!$M94</f>
        <v>395.96438152758265</v>
      </c>
      <c r="AX16" s="4">
        <f>[1]annualCYConc!$N94</f>
        <v>146.7967231080321</v>
      </c>
      <c r="AY16" s="4">
        <f>[1]annualCYConc!$P94</f>
        <v>771.18891316915244</v>
      </c>
      <c r="AZ16" s="4">
        <f>[1]annualCYConc!$Q94</f>
        <v>333.23673920096314</v>
      </c>
      <c r="BA16" s="4">
        <f>[1]annualCYConc!$R94</f>
        <v>340.14664090162159</v>
      </c>
      <c r="BB16" s="4">
        <f>[1]annualCYConc!$S94</f>
        <v>1522.3166662251303</v>
      </c>
      <c r="BC16" s="4">
        <f>[1]annualCYConc!$T94</f>
        <v>165.15097032047959</v>
      </c>
      <c r="BD16" s="4">
        <f>[1]annualCYConc!$U94</f>
        <v>387.6690040310603</v>
      </c>
      <c r="BE16" s="4">
        <f>[1]annualCYConc!$V94</f>
        <v>524.17098756723374</v>
      </c>
      <c r="BF16" s="4">
        <f>[1]annualCYConc!$W94</f>
        <v>584.90625362907917</v>
      </c>
      <c r="BG16" s="4">
        <f>[1]annualCYConc!$X94</f>
        <v>1904.525996396671</v>
      </c>
      <c r="BH16" s="4">
        <f>[1]annualCYConc!$Y94</f>
        <v>580.5639085626899</v>
      </c>
      <c r="BI16" s="4">
        <f>[1]annualCYConc!$Z94</f>
        <v>598.38663045401381</v>
      </c>
      <c r="BJ16" s="4">
        <f>[1]annualCYConc!AA94</f>
        <v>694.97391634452947</v>
      </c>
      <c r="BK16" s="5">
        <v>9606218</v>
      </c>
      <c r="BL16" s="5">
        <v>6508061.4816709301</v>
      </c>
      <c r="BM16" s="5">
        <v>499.92480678335801</v>
      </c>
    </row>
    <row r="17" spans="1:65" x14ac:dyDescent="0.25">
      <c r="A17" s="1">
        <f>[1]annualCYFlow!A95</f>
        <v>2015</v>
      </c>
      <c r="B17" s="1" t="s">
        <v>42</v>
      </c>
      <c r="C17" s="6">
        <f>[2]Annual!B17</f>
        <v>1892709.4214600001</v>
      </c>
      <c r="D17" s="6">
        <f>[2]Annual!C17</f>
        <v>2957038.0165700004</v>
      </c>
      <c r="E17" s="6">
        <f>[2]Annual!E17</f>
        <v>1612107.7685700003</v>
      </c>
      <c r="F17" s="6">
        <f>[2]Annual!F17</f>
        <v>272872.26454</v>
      </c>
      <c r="G17" s="6">
        <f>[2]Annual!G17</f>
        <v>4761223.1404499998</v>
      </c>
      <c r="H17" s="6">
        <f>[2]Annual!I17</f>
        <v>1199990.0825699999</v>
      </c>
      <c r="I17" s="6">
        <f>[2]Annual!J17</f>
        <v>1544905.7847399998</v>
      </c>
      <c r="J17" s="6">
        <f>[2]Annual!L17</f>
        <v>965892.29752999998</v>
      </c>
      <c r="K17" s="6">
        <f>[2]Annual!M17</f>
        <v>119163.96691999999</v>
      </c>
      <c r="L17" s="6">
        <f>[2]Annual!N17</f>
        <v>471139.83472000004</v>
      </c>
      <c r="M17" s="6">
        <f>[2]Annual!O17</f>
        <v>3393580.1653099996</v>
      </c>
      <c r="N17" s="6">
        <f>[2]Annual!P17</f>
        <v>38592.595050000004</v>
      </c>
      <c r="O17" s="6">
        <f>[2]Annual!Q17</f>
        <v>296427.76866</v>
      </c>
      <c r="P17" s="6">
        <f>[2]Annual!R17</f>
        <v>1021695.8677800001</v>
      </c>
      <c r="Q17" s="6">
        <f>[2]Annual!S17</f>
        <v>8918796.694219999</v>
      </c>
      <c r="R17" s="6">
        <f>[2]Annual!T17</f>
        <v>9321456.1078999992</v>
      </c>
      <c r="S17" s="6">
        <f>[2]Annual!U17</f>
        <v>93308.974251000007</v>
      </c>
      <c r="T17" s="6">
        <f>[2]Annual!V17</f>
        <v>9414000.1577400006</v>
      </c>
      <c r="U17" s="6">
        <f>[2]Annual!X17</f>
        <v>6276298.9256199989</v>
      </c>
      <c r="V17" s="6">
        <f>[2]Annual!Y17</f>
        <v>5360149.1627000012</v>
      </c>
      <c r="W17" s="3">
        <f>[1]annualCYSaltMass!$B95</f>
        <v>569861.60396903253</v>
      </c>
      <c r="X17" s="3">
        <f>[1]annualCYSaltMass!$C95</f>
        <v>1331810.4880854331</v>
      </c>
      <c r="Y17" s="3">
        <f>[1]annualCYSaltMass!$G95</f>
        <v>970632.48655339214</v>
      </c>
      <c r="Z17" s="3">
        <f>[1]annualCYSaltMass!$H95</f>
        <v>176564.65006441902</v>
      </c>
      <c r="AA17" s="3">
        <f>[1]annualCYSaltMass!$I95</f>
        <v>2963500.7001341595</v>
      </c>
      <c r="AB17" s="3">
        <f>[1]annualCYSaltMass!$K95</f>
        <v>434139.73729136912</v>
      </c>
      <c r="AC17" s="3">
        <f>[1]annualCYSaltMass!$L95</f>
        <v>780439.2107498151</v>
      </c>
      <c r="AD17" s="3">
        <f>[1]annualCYSaltMass!$M95</f>
        <v>214218.32613816488</v>
      </c>
      <c r="AE17" s="3">
        <f>[1]annualCYSaltMass!$O95</f>
        <v>107016.81754365056</v>
      </c>
      <c r="AF17" s="3">
        <f>[1]annualCYSaltMass!$P95</f>
        <v>223153.72895636331</v>
      </c>
      <c r="AG17" s="3">
        <f>[1]annualCYSaltMass!$Q95</f>
        <v>1735196.2129590146</v>
      </c>
      <c r="AH17" s="3">
        <f>[1]annualCYSaltMass!$R95</f>
        <v>72547.852027639427</v>
      </c>
      <c r="AI17" s="3">
        <f>[1]annualCYSaltMass!$S95</f>
        <v>64330.811473142974</v>
      </c>
      <c r="AJ17" s="3">
        <f>[1]annualCYSaltMass!$T95</f>
        <v>496020.35100336274</v>
      </c>
      <c r="AK17" s="3">
        <f>[1]annualCYSaltMass!$U95</f>
        <v>5669651.8147700727</v>
      </c>
      <c r="AL17" s="3">
        <f>[1]annualCYSaltMass!$V95</f>
        <v>6652187.4727544831</v>
      </c>
      <c r="AM17" s="3">
        <f>[1]annualCYSaltMass!$W95</f>
        <v>261308.22192866626</v>
      </c>
      <c r="AN17" s="3">
        <f>[1]annualCYSaltMass!$X95</f>
        <v>7864639.088887644</v>
      </c>
      <c r="AO17" s="3">
        <f>[1]annualCYSaltMass!$Y95</f>
        <v>5412244.5349286404</v>
      </c>
      <c r="AP17" s="3">
        <f>[1]annualCYSaltMass!$Z95</f>
        <v>5294084.3098068088</v>
      </c>
      <c r="AQ17" s="4">
        <f>[1]annualCYConc!$C95</f>
        <v>221.43514835922795</v>
      </c>
      <c r="AR17" s="4">
        <f>[1]annualCYConc!$D95</f>
        <v>331.24294955058718</v>
      </c>
      <c r="AS17" s="4">
        <f>[1]annualCYConc!$H95</f>
        <v>442.81459533995695</v>
      </c>
      <c r="AT17" s="4">
        <f>[1]annualCYConc!$I95</f>
        <v>475.8874584519765</v>
      </c>
      <c r="AU17" s="4">
        <f>[1]annualCYConc!$J95</f>
        <v>457.77024442730158</v>
      </c>
      <c r="AV17" s="4">
        <f>[1]annualCYConc!$L95</f>
        <v>266.08058886323164</v>
      </c>
      <c r="AW17" s="4">
        <f>[1]annualCYConc!$M95</f>
        <v>371.53374914559123</v>
      </c>
      <c r="AX17" s="4">
        <f>[1]annualCYConc!$N95</f>
        <v>163.11306233415849</v>
      </c>
      <c r="AY17" s="4">
        <f>[1]annualCYConc!$P95</f>
        <v>660.49130288840786</v>
      </c>
      <c r="AZ17" s="4">
        <f>[1]annualCYConc!$Q95</f>
        <v>348.35020736671856</v>
      </c>
      <c r="BA17" s="4">
        <f>[1]annualCYConc!$R95</f>
        <v>376.05514434396207</v>
      </c>
      <c r="BB17" s="4">
        <f>[1]annualCYConc!$S95</f>
        <v>1382.522472405037</v>
      </c>
      <c r="BC17" s="4">
        <f>[1]annualCYConc!$T95</f>
        <v>159.61047086684297</v>
      </c>
      <c r="BD17" s="4">
        <f>[1]annualCYConc!$U95</f>
        <v>357.05842469976801</v>
      </c>
      <c r="BE17" s="4">
        <f>[1]annualCYConc!$V95</f>
        <v>467.531861657798</v>
      </c>
      <c r="BF17" s="4">
        <f>[1]annualCYConc!$W95</f>
        <v>524.85777714460062</v>
      </c>
      <c r="BG17" s="4">
        <f>[1]annualCYConc!$X95</f>
        <v>2059.6226747114488</v>
      </c>
      <c r="BH17" s="4">
        <f>[1]annualCYConc!$Y95</f>
        <v>614.46262656833392</v>
      </c>
      <c r="BI17" s="4">
        <f>[1]annualCYConc!$Z95</f>
        <v>634.21258094022483</v>
      </c>
      <c r="BJ17" s="4">
        <f>[1]annualCYConc!AA95</f>
        <v>726.39837094676898</v>
      </c>
      <c r="BK17" s="5">
        <v>9478016</v>
      </c>
      <c r="BL17" s="5">
        <v>5192667.7173354998</v>
      </c>
      <c r="BM17" s="5">
        <v>404.56691747923998</v>
      </c>
    </row>
    <row r="18" spans="1:65" x14ac:dyDescent="0.25">
      <c r="A18" s="1">
        <f>[1]annualCYFlow!A96</f>
        <v>2016</v>
      </c>
      <c r="B18" s="1" t="s">
        <v>42</v>
      </c>
      <c r="C18" s="6">
        <f>[2]Annual!B18</f>
        <v>1623778.5124299999</v>
      </c>
      <c r="D18" s="6">
        <f>[2]Annual!C18</f>
        <v>2640357.0247499999</v>
      </c>
      <c r="E18" s="6">
        <f>[2]Annual!E18</f>
        <v>1623451.23976</v>
      </c>
      <c r="F18" s="6">
        <f>[2]Annual!F18</f>
        <v>354438.74378000002</v>
      </c>
      <c r="G18" s="6">
        <f>[2]Annual!G18</f>
        <v>4482505.78517</v>
      </c>
      <c r="H18" s="6">
        <f>[2]Annual!I18</f>
        <v>968300.82661999995</v>
      </c>
      <c r="I18" s="6">
        <f>[2]Annual!J18</f>
        <v>1551675.3716899999</v>
      </c>
      <c r="J18" s="6">
        <f>[2]Annual!L18</f>
        <v>1193401.5866700001</v>
      </c>
      <c r="K18" s="6">
        <f>[2]Annual!M18</f>
        <v>186200.92564000003</v>
      </c>
      <c r="L18" s="6">
        <f>[2]Annual!N18</f>
        <v>458463.47111999994</v>
      </c>
      <c r="M18" s="6">
        <f>[2]Annual!O18</f>
        <v>3887008.2644299995</v>
      </c>
      <c r="N18" s="6">
        <f>[2]Annual!P18</f>
        <v>25589.47435</v>
      </c>
      <c r="O18" s="6">
        <f>[2]Annual!Q18</f>
        <v>652026.44619000005</v>
      </c>
      <c r="P18" s="6">
        <f>[2]Annual!R18</f>
        <v>1214487.27272</v>
      </c>
      <c r="Q18" s="6">
        <f>[2]Annual!S18</f>
        <v>9339094.2147700004</v>
      </c>
      <c r="R18" s="6">
        <f>[2]Annual!T18</f>
        <v>9738480.6754000001</v>
      </c>
      <c r="S18" s="6">
        <f>[2]Annual!U18</f>
        <v>117855.20888900003</v>
      </c>
      <c r="T18" s="6">
        <f>[2]Annual!V18</f>
        <v>9275997.1192100011</v>
      </c>
      <c r="U18" s="6">
        <f>[2]Annual!X18</f>
        <v>6306620.2038499992</v>
      </c>
      <c r="V18" s="6">
        <f>[2]Annual!Y18</f>
        <v>5408149.1367000006</v>
      </c>
      <c r="W18" s="3">
        <f>[1]annualCYSaltMass!$B96</f>
        <v>546483.20393174631</v>
      </c>
      <c r="X18" s="3">
        <f>[1]annualCYSaltMass!$C96</f>
        <v>1293190.225263874</v>
      </c>
      <c r="Y18" s="3">
        <f>[1]annualCYSaltMass!$G96</f>
        <v>922244.94358472549</v>
      </c>
      <c r="Z18" s="3">
        <f>[1]annualCYSaltMass!$H96</f>
        <v>201474.13946403092</v>
      </c>
      <c r="AA18" s="3">
        <f>[1]annualCYSaltMass!$I96</f>
        <v>2831575.886649163</v>
      </c>
      <c r="AB18" s="3">
        <f>[1]annualCYSaltMass!$K96</f>
        <v>369427.78300458862</v>
      </c>
      <c r="AC18" s="3">
        <f>[1]annualCYSaltMass!$L96</f>
        <v>749842.92473828397</v>
      </c>
      <c r="AD18" s="3">
        <f>[1]annualCYSaltMass!$M96</f>
        <v>289967.55864922784</v>
      </c>
      <c r="AE18" s="3">
        <f>[1]annualCYSaltMass!$O96</f>
        <v>129371.33582414289</v>
      </c>
      <c r="AF18" s="3">
        <f>[1]annualCYSaltMass!$P96</f>
        <v>218108.24594865282</v>
      </c>
      <c r="AG18" s="3">
        <f>[1]annualCYSaltMass!$Q96</f>
        <v>1877671.510831618</v>
      </c>
      <c r="AH18" s="3">
        <f>[1]annualCYSaltMass!$R96</f>
        <v>55513.767397979114</v>
      </c>
      <c r="AI18" s="3">
        <f>[1]annualCYSaltMass!$S96</f>
        <v>130471.06157544146</v>
      </c>
      <c r="AJ18" s="3">
        <f>[1]annualCYSaltMass!$T96</f>
        <v>541854.29421307635</v>
      </c>
      <c r="AK18" s="3">
        <f>[1]annualCYSaltMass!$U96</f>
        <v>5936280.7777702883</v>
      </c>
      <c r="AL18" s="3">
        <f>[1]annualCYSaltMass!$V96</f>
        <v>6911986.8974696798</v>
      </c>
      <c r="AM18" s="3">
        <f>[1]annualCYSaltMass!$W96</f>
        <v>308745.98091467697</v>
      </c>
      <c r="AN18" s="3">
        <f>[1]annualCYSaltMass!$X96</f>
        <v>7542794.2850579806</v>
      </c>
      <c r="AO18" s="3">
        <f>[1]annualCYSaltMass!$Y96</f>
        <v>5355317.3273011474</v>
      </c>
      <c r="AP18" s="3">
        <f>[1]annualCYSaltMass!$Z96</f>
        <v>5254607.9436530657</v>
      </c>
      <c r="AQ18" s="4">
        <f>[1]annualCYConc!$C96</f>
        <v>247.5203511140206</v>
      </c>
      <c r="AR18" s="4">
        <f>[1]annualCYConc!$D96</f>
        <v>360.21443246727574</v>
      </c>
      <c r="AS18" s="4">
        <f>[1]annualCYConc!$H96</f>
        <v>417.7996875221362</v>
      </c>
      <c r="AT18" s="4">
        <f>[1]annualCYConc!$I96</f>
        <v>418.06165843309083</v>
      </c>
      <c r="AU18" s="4">
        <f>[1]annualCYConc!$J96</f>
        <v>464.58861006074642</v>
      </c>
      <c r="AV18" s="4">
        <f>[1]annualCYConc!$L96</f>
        <v>280.59554793176591</v>
      </c>
      <c r="AW18" s="4">
        <f>[1]annualCYConc!$M96</f>
        <v>355.41049746117</v>
      </c>
      <c r="AX18" s="4">
        <f>[1]annualCYConc!$N96</f>
        <v>178.69943104738397</v>
      </c>
      <c r="AY18" s="4">
        <f>[1]annualCYConc!$P96</f>
        <v>510.99481053038602</v>
      </c>
      <c r="AZ18" s="4">
        <f>[1]annualCYConc!$Q96</f>
        <v>349.88839877941592</v>
      </c>
      <c r="BA18" s="4">
        <f>[1]annualCYConc!$R96</f>
        <v>355.27549011915158</v>
      </c>
      <c r="BB18" s="4">
        <f>[1]annualCYConc!$S96</f>
        <v>1595.5038218053926</v>
      </c>
      <c r="BC18" s="4">
        <f>[1]annualCYConc!$T96</f>
        <v>147.35896901960422</v>
      </c>
      <c r="BD18" s="4">
        <f>[1]annualCYConc!$U96</f>
        <v>328.13328637322496</v>
      </c>
      <c r="BE18" s="4">
        <f>[1]annualCYConc!$V96</f>
        <v>467.48830427258952</v>
      </c>
      <c r="BF18" s="4">
        <f>[1]annualCYConc!$W96</f>
        <v>522.0024757080771</v>
      </c>
      <c r="BG18" s="4">
        <f>[1]annualCYConc!$X96</f>
        <v>1926.7130947936464</v>
      </c>
      <c r="BH18" s="4">
        <f>[1]annualCYConc!$Y96</f>
        <v>598.01152691473669</v>
      </c>
      <c r="BI18" s="4">
        <f>[1]annualCYConc!$Z96</f>
        <v>624.52463644690977</v>
      </c>
      <c r="BJ18" s="4">
        <f>[1]annualCYConc!AA96</f>
        <v>714.58273355927281</v>
      </c>
      <c r="BK18" s="5">
        <v>9562282</v>
      </c>
      <c r="BL18" s="5">
        <v>5750209.9734969996</v>
      </c>
      <c r="BM18" s="5">
        <v>439.85408470259102</v>
      </c>
    </row>
    <row r="19" spans="1:65" x14ac:dyDescent="0.25">
      <c r="A19" s="1">
        <f>[1]annualCYFlow!A97</f>
        <v>2017</v>
      </c>
      <c r="B19" s="1" t="s">
        <v>42</v>
      </c>
      <c r="C19" s="6">
        <f>[2]Annual!B19</f>
        <v>1591463.8015699999</v>
      </c>
      <c r="D19" s="6">
        <f>[2]Annual!C19</f>
        <v>2535490.9090599995</v>
      </c>
      <c r="E19" s="6">
        <f>[2]Annual!E19</f>
        <v>2074889.2562499999</v>
      </c>
      <c r="F19" s="6">
        <f>[2]Annual!F19</f>
        <v>505409.25629000005</v>
      </c>
      <c r="G19" s="6">
        <f>[2]Annual!G19</f>
        <v>4747616.5288200006</v>
      </c>
      <c r="H19" s="6">
        <f>[2]Annual!I19</f>
        <v>2375500.1653499999</v>
      </c>
      <c r="I19" s="6">
        <f>[2]Annual!J19</f>
        <v>2986095.8675100002</v>
      </c>
      <c r="J19" s="6">
        <f>[2]Annual!L19</f>
        <v>1002603.1735799998</v>
      </c>
      <c r="K19" s="6">
        <f>[2]Annual!M19</f>
        <v>447032.92558999994</v>
      </c>
      <c r="L19" s="6">
        <f>[2]Annual!N19</f>
        <v>381661.48753000004</v>
      </c>
      <c r="M19" s="6">
        <f>[2]Annual!O19</f>
        <v>5230710.7437500004</v>
      </c>
      <c r="N19" s="6">
        <f>[2]Annual!P19</f>
        <v>94756.621530000004</v>
      </c>
      <c r="O19" s="6">
        <f>[2]Annual!Q19</f>
        <v>798339.17345999996</v>
      </c>
      <c r="P19" s="6">
        <f>[2]Annual!R19</f>
        <v>1429011.5702399998</v>
      </c>
      <c r="Q19" s="6">
        <f>[2]Annual!S19</f>
        <v>8861295.8678000011</v>
      </c>
      <c r="R19" s="6">
        <f>[2]Annual!T19</f>
        <v>9300351.9871000014</v>
      </c>
      <c r="S19" s="6">
        <f>[2]Annual!U19</f>
        <v>157531.94772800003</v>
      </c>
      <c r="T19" s="6">
        <f>[2]Annual!V19</f>
        <v>8730094.1071700007</v>
      </c>
      <c r="U19" s="6">
        <f>[2]Annual!X19</f>
        <v>6255600.3214400001</v>
      </c>
      <c r="V19" s="6">
        <f>[2]Annual!Y19</f>
        <v>5350192.1433000015</v>
      </c>
      <c r="W19" s="3">
        <f>[1]annualCYSaltMass!$B97</f>
        <v>537995.38827157766</v>
      </c>
      <c r="X19" s="3">
        <f>[1]annualCYSaltMass!$C97</f>
        <v>1221579.7702443465</v>
      </c>
      <c r="Y19" s="3">
        <f>[1]annualCYSaltMass!$G97</f>
        <v>871964.25966083154</v>
      </c>
      <c r="Z19" s="3">
        <f>[1]annualCYSaltMass!$H97</f>
        <v>234247.20602606641</v>
      </c>
      <c r="AA19" s="3">
        <f>[1]annualCYSaltMass!$I97</f>
        <v>2790793.2581950184</v>
      </c>
      <c r="AB19" s="3">
        <f>[1]annualCYSaltMass!$K97</f>
        <v>694841.61897117423</v>
      </c>
      <c r="AC19" s="3">
        <f>[1]annualCYSaltMass!$L97</f>
        <v>1521913.2212140772</v>
      </c>
      <c r="AD19" s="3">
        <f>[1]annualCYSaltMass!$M97</f>
        <v>207441.01211990818</v>
      </c>
      <c r="AE19" s="3">
        <f>[1]annualCYSaltMass!$O97</f>
        <v>237836.85860123308</v>
      </c>
      <c r="AF19" s="3">
        <f>[1]annualCYSaltMass!$P97</f>
        <v>187308.57781552881</v>
      </c>
      <c r="AG19" s="3">
        <f>[1]annualCYSaltMass!$Q97</f>
        <v>2198358.2677602954</v>
      </c>
      <c r="AH19" s="3">
        <f>[1]annualCYSaltMass!$R97</f>
        <v>119702.66063359054</v>
      </c>
      <c r="AI19" s="3">
        <f>[1]annualCYSaltMass!$S97</f>
        <v>156381.82160510379</v>
      </c>
      <c r="AJ19" s="3">
        <f>[1]annualCYSaltMass!$T97</f>
        <v>584209.67141154746</v>
      </c>
      <c r="AK19" s="3">
        <f>[1]annualCYSaltMass!$U97</f>
        <v>5536408.118147403</v>
      </c>
      <c r="AL19" s="3">
        <f>[1]annualCYSaltMass!$V97</f>
        <v>6543433.2993292753</v>
      </c>
      <c r="AM19" s="3">
        <f>[1]annualCYSaltMass!$W97</f>
        <v>362896.37387849012</v>
      </c>
      <c r="AN19" s="3">
        <f>[1]annualCYSaltMass!$X97</f>
        <v>7062809.1621430404</v>
      </c>
      <c r="AO19" s="3">
        <f>[1]annualCYSaltMass!$Y97</f>
        <v>5229946.966579075</v>
      </c>
      <c r="AP19" s="3">
        <f>[1]annualCYSaltMass!$Z97</f>
        <v>5106608.3046326963</v>
      </c>
      <c r="AQ19" s="4">
        <f>[1]annualCYConc!$C97</f>
        <v>248.62375299091158</v>
      </c>
      <c r="AR19" s="4">
        <f>[1]annualCYConc!$D97</f>
        <v>354.34054966066248</v>
      </c>
      <c r="AS19" s="4">
        <f>[1]annualCYConc!$H97</f>
        <v>309.07562831338072</v>
      </c>
      <c r="AT19" s="4">
        <f>[1]annualCYConc!$I97</f>
        <v>340.87118371094073</v>
      </c>
      <c r="AU19" s="4">
        <f>[1]annualCYConc!$J97</f>
        <v>432.32765668840426</v>
      </c>
      <c r="AV19" s="4">
        <f>[1]annualCYConc!$L97</f>
        <v>215.1253750732466</v>
      </c>
      <c r="AW19" s="4">
        <f>[1]annualCYConc!$M97</f>
        <v>374.84143731516679</v>
      </c>
      <c r="AX19" s="4">
        <f>[1]annualCYConc!$N97</f>
        <v>152.1691304165694</v>
      </c>
      <c r="AY19" s="4">
        <f>[1]annualCYConc!$P97</f>
        <v>391.29219061424175</v>
      </c>
      <c r="AZ19" s="4">
        <f>[1]annualCYConc!$Q97</f>
        <v>360.94454983008751</v>
      </c>
      <c r="BA19" s="4">
        <f>[1]annualCYConc!$R97</f>
        <v>309.09990294003558</v>
      </c>
      <c r="BB19" s="4">
        <f>[1]annualCYConc!$S97</f>
        <v>929.08479178539005</v>
      </c>
      <c r="BC19" s="4">
        <f>[1]annualCYConc!$T97</f>
        <v>144.06562622909752</v>
      </c>
      <c r="BD19" s="4">
        <f>[1]annualCYConc!$U97</f>
        <v>300.67285519148618</v>
      </c>
      <c r="BE19" s="4">
        <f>[1]annualCYConc!$V97</f>
        <v>459.50682257086191</v>
      </c>
      <c r="BF19" s="4">
        <f>[1]annualCYConc!$W97</f>
        <v>517.44851256809716</v>
      </c>
      <c r="BG19" s="4">
        <f>[1]annualCYConc!$X97</f>
        <v>1694.2324854794172</v>
      </c>
      <c r="BH19" s="4">
        <f>[1]annualCYConc!$Y97</f>
        <v>594.91218389970004</v>
      </c>
      <c r="BI19" s="4">
        <f>[1]annualCYConc!$Z97</f>
        <v>614.87857453659797</v>
      </c>
      <c r="BJ19" s="4">
        <f>[1]annualCYConc!AA97</f>
        <v>701.97873564980023</v>
      </c>
      <c r="BK19" s="5">
        <v>11634025</v>
      </c>
      <c r="BL19" s="5">
        <v>6879144.4111325499</v>
      </c>
      <c r="BM19" s="5">
        <v>437.95178723048099</v>
      </c>
    </row>
    <row r="20" spans="1:65" x14ac:dyDescent="0.25">
      <c r="A20" s="1">
        <f>[1]annualCYFlow!A98</f>
        <v>2018</v>
      </c>
      <c r="B20" s="1" t="s">
        <v>42</v>
      </c>
      <c r="C20" s="6">
        <f>[2]Annual!B20</f>
        <v>1034586.44621</v>
      </c>
      <c r="D20" s="6">
        <f>[2]Annual!C20</f>
        <v>1560773.5537100001</v>
      </c>
      <c r="E20" s="6">
        <f>[2]Annual!E20</f>
        <v>833117.3554</v>
      </c>
      <c r="F20" s="6">
        <f>[2]Annual!F20</f>
        <v>73726.155400000003</v>
      </c>
      <c r="G20" s="6">
        <f>[2]Annual!G20</f>
        <v>2269646.2810399998</v>
      </c>
      <c r="H20" s="6">
        <f>[2]Annual!I20</f>
        <v>1382064.79363</v>
      </c>
      <c r="I20" s="6">
        <f>[2]Annual!J20</f>
        <v>1585031.4046300002</v>
      </c>
      <c r="J20" s="6">
        <f>[2]Annual!L20</f>
        <v>700495.33886000002</v>
      </c>
      <c r="K20" s="6">
        <f>[2]Annual!M20</f>
        <v>76612.363690000013</v>
      </c>
      <c r="L20" s="6">
        <f>[2]Annual!N20</f>
        <v>259521.52065999998</v>
      </c>
      <c r="M20" s="6">
        <f>[2]Annual!O20</f>
        <v>2756310.7438600003</v>
      </c>
      <c r="N20" s="6">
        <f>[2]Annual!P20</f>
        <v>21504.21818</v>
      </c>
      <c r="O20" s="6">
        <f>[2]Annual!Q20</f>
        <v>395474.38013000001</v>
      </c>
      <c r="P20" s="6">
        <f>[2]Annual!R20</f>
        <v>438347.10746999999</v>
      </c>
      <c r="Q20" s="6">
        <f>[2]Annual!S20</f>
        <v>9234585.1238900013</v>
      </c>
      <c r="R20" s="6">
        <f>[2]Annual!T20</f>
        <v>9627327.0165999997</v>
      </c>
      <c r="S20" s="6">
        <f>[2]Annual!U20</f>
        <v>91522.264475000004</v>
      </c>
      <c r="T20" s="6">
        <f>[2]Annual!V20</f>
        <v>9116380.8263399992</v>
      </c>
      <c r="U20" s="6">
        <f>[2]Annual!X20</f>
        <v>6285863.0131900003</v>
      </c>
      <c r="V20" s="6">
        <f>[2]Annual!Y20</f>
        <v>5316929.3513999991</v>
      </c>
      <c r="W20" s="3">
        <f>[1]annualCYSaltMass!$B98</f>
        <v>452810.27256134909</v>
      </c>
      <c r="X20" s="3">
        <f>[1]annualCYSaltMass!$C98</f>
        <v>1051298.0180681378</v>
      </c>
      <c r="Y20" s="3">
        <f>[1]annualCYSaltMass!$G98</f>
        <v>520302.227755528</v>
      </c>
      <c r="Z20" s="3">
        <f>[1]annualCYSaltMass!$H98</f>
        <v>104452.41808544435</v>
      </c>
      <c r="AA20" s="3">
        <f>[1]annualCYSaltMass!$I98</f>
        <v>2119269.7675331212</v>
      </c>
      <c r="AB20" s="3">
        <f>[1]annualCYSaltMass!$K98</f>
        <v>442729.14372603362</v>
      </c>
      <c r="AC20" s="3">
        <f>[1]annualCYSaltMass!$L98</f>
        <v>730671.02979066852</v>
      </c>
      <c r="AD20" s="3">
        <f>[1]annualCYSaltMass!$M98</f>
        <v>157395.56378098755</v>
      </c>
      <c r="AE20" s="3">
        <f>[1]annualCYSaltMass!$O98</f>
        <v>74936.951383225183</v>
      </c>
      <c r="AF20" s="3">
        <f>[1]annualCYSaltMass!$P98</f>
        <v>133132.97254597698</v>
      </c>
      <c r="AG20" s="3">
        <f>[1]annualCYSaltMass!$Q98</f>
        <v>1380567.0590985329</v>
      </c>
      <c r="AH20" s="3">
        <f>[1]annualCYSaltMass!$R98</f>
        <v>41012.422243762987</v>
      </c>
      <c r="AI20" s="3">
        <f>[1]annualCYSaltMass!$S98</f>
        <v>80303.430565930801</v>
      </c>
      <c r="AJ20" s="3">
        <f>[1]annualCYSaltMass!$T98</f>
        <v>245360.05413598035</v>
      </c>
      <c r="AK20" s="3">
        <f>[1]annualCYSaltMass!$U98</f>
        <v>5431329.1242965879</v>
      </c>
      <c r="AL20" s="3">
        <f>[1]annualCYSaltMass!$V98</f>
        <v>6415387.9063059613</v>
      </c>
      <c r="AM20" s="3">
        <f>[1]annualCYSaltMass!$W98</f>
        <v>252985.76380596071</v>
      </c>
      <c r="AN20" s="3">
        <f>[1]annualCYSaltMass!$X98</f>
        <v>7074655.7049378864</v>
      </c>
      <c r="AO20" s="3">
        <f>[1]annualCYSaltMass!$Y98</f>
        <v>5057595.2514697118</v>
      </c>
      <c r="AP20" s="3">
        <f>[1]annualCYSaltMass!$Z98</f>
        <v>4896714.8662573779</v>
      </c>
      <c r="AQ20" s="4">
        <f>[1]annualCYConc!$C98</f>
        <v>321.89246472794821</v>
      </c>
      <c r="AR20" s="4">
        <f>[1]annualCYConc!$D98</f>
        <v>495.3892511394813</v>
      </c>
      <c r="AS20" s="4">
        <f>[1]annualCYConc!$H98</f>
        <v>459.31525201979531</v>
      </c>
      <c r="AT20" s="4">
        <f>[1]annualCYConc!$I98</f>
        <v>1041.9799666336621</v>
      </c>
      <c r="AU20" s="4">
        <f>[1]annualCYConc!$J98</f>
        <v>686.7350862390673</v>
      </c>
      <c r="AV20" s="4">
        <f>[1]annualCYConc!$L98</f>
        <v>235.59624218271705</v>
      </c>
      <c r="AW20" s="4">
        <f>[1]annualCYConc!$M98</f>
        <v>339.03556579144941</v>
      </c>
      <c r="AX20" s="4">
        <f>[1]annualCYConc!$N98</f>
        <v>165.25227285380447</v>
      </c>
      <c r="AY20" s="4">
        <f>[1]annualCYConc!$P98</f>
        <v>719.38434991450526</v>
      </c>
      <c r="AZ20" s="4">
        <f>[1]annualCYConc!$Q98</f>
        <v>377.28730223561422</v>
      </c>
      <c r="BA20" s="4">
        <f>[1]annualCYConc!$R98</f>
        <v>368.37522935213985</v>
      </c>
      <c r="BB20" s="4">
        <f>[1]annualCYConc!$S98</f>
        <v>1402.6309137409905</v>
      </c>
      <c r="BC20" s="4">
        <f>[1]annualCYConc!$T98</f>
        <v>149.34029559016886</v>
      </c>
      <c r="BD20" s="4">
        <f>[1]annualCYConc!$U98</f>
        <v>411.66724998517179</v>
      </c>
      <c r="BE20" s="4">
        <f>[1]annualCYConc!$V98</f>
        <v>432.563404774221</v>
      </c>
      <c r="BF20" s="4">
        <f>[1]annualCYConc!$W98</f>
        <v>490.0925381034607</v>
      </c>
      <c r="BG20" s="4">
        <f>[1]annualCYConc!$X98</f>
        <v>2032.9807622127773</v>
      </c>
      <c r="BH20" s="4">
        <f>[1]annualCYConc!$Y98</f>
        <v>570.74758473938095</v>
      </c>
      <c r="BI20" s="4">
        <f>[1]annualCYConc!$Z98</f>
        <v>591.75277811450724</v>
      </c>
      <c r="BJ20" s="4">
        <f>[1]annualCYConc!AA98</f>
        <v>677.33721154829936</v>
      </c>
      <c r="BK20" s="5">
        <v>5094291</v>
      </c>
      <c r="BL20" s="5">
        <v>3164050.7045957302</v>
      </c>
      <c r="BM20" s="5">
        <v>428.31301997875499</v>
      </c>
    </row>
    <row r="21" spans="1:65" x14ac:dyDescent="0.25">
      <c r="A21" s="1">
        <f>[1]annualCYFlow!A99</f>
        <v>2019</v>
      </c>
      <c r="B21" s="1" t="s">
        <v>42</v>
      </c>
      <c r="C21" s="6">
        <f>[2]Annual!B21</f>
        <v>1862159.99994</v>
      </c>
      <c r="D21" s="6">
        <f>[2]Annual!C21</f>
        <v>3334605.6197600001</v>
      </c>
      <c r="E21" s="6">
        <f>[2]Annual!E21</f>
        <v>2156231.40497</v>
      </c>
      <c r="F21" s="6">
        <f>[2]Annual!F21</f>
        <v>649933.88427000004</v>
      </c>
      <c r="G21" s="6">
        <f>[2]Annual!G21</f>
        <v>6005672.7272399999</v>
      </c>
      <c r="H21" s="6">
        <f>[2]Annual!I21</f>
        <v>1051894.21517</v>
      </c>
      <c r="I21" s="6">
        <f>[2]Annual!J21</f>
        <v>1432476.69364</v>
      </c>
      <c r="J21" s="6">
        <f>[2]Annual!L21</f>
        <v>1392398.67768</v>
      </c>
      <c r="K21" s="6">
        <f>[2]Annual!M21</f>
        <v>456097.19024999999</v>
      </c>
      <c r="L21" s="6">
        <f>[2]Annual!N21</f>
        <v>553624.46282999997</v>
      </c>
      <c r="M21" s="6">
        <f>[2]Annual!O21</f>
        <v>4354750.4132700004</v>
      </c>
      <c r="N21" s="6">
        <f>[2]Annual!P21</f>
        <v>120616.58185</v>
      </c>
      <c r="O21" s="6">
        <f>[2]Annual!Q21</f>
        <v>508720.66126000002</v>
      </c>
      <c r="P21" s="6">
        <f>[2]Annual!R21</f>
        <v>1364108.4298400001</v>
      </c>
      <c r="Q21" s="6">
        <f>[2]Annual!S21</f>
        <v>9197494.2148000002</v>
      </c>
      <c r="R21" s="6">
        <f>[2]Annual!T21</f>
        <v>9693634.4187000003</v>
      </c>
      <c r="S21" s="6">
        <f>[2]Annual!U21</f>
        <v>231860.899202</v>
      </c>
      <c r="T21" s="6">
        <f>[2]Annual!V21</f>
        <v>8514583.2208200004</v>
      </c>
      <c r="U21" s="6">
        <f>[2]Annual!X21</f>
        <v>6151099.7816900006</v>
      </c>
      <c r="V21" s="6">
        <f>[2]Annual!Y21</f>
        <v>5289775.6471000006</v>
      </c>
      <c r="W21" s="3">
        <f>[1]annualCYSaltMass!$B99</f>
        <v>581871.84469176584</v>
      </c>
      <c r="X21" s="3">
        <f>[1]annualCYSaltMass!$C99</f>
        <v>1389429.8815309987</v>
      </c>
      <c r="Y21" s="3">
        <f>[1]annualCYSaltMass!$G99</f>
        <v>839808.66412583238</v>
      </c>
      <c r="Z21" s="3">
        <f>[1]annualCYSaltMass!$H99</f>
        <v>287697.70385974681</v>
      </c>
      <c r="AA21" s="3">
        <f>[1]annualCYSaltMass!$I99</f>
        <v>3111342.1526369485</v>
      </c>
      <c r="AB21" s="3">
        <f>[1]annualCYSaltMass!$K99</f>
        <v>363891.08685548854</v>
      </c>
      <c r="AC21" s="3">
        <f>[1]annualCYSaltMass!$L99</f>
        <v>646988.88580051693</v>
      </c>
      <c r="AD21" s="3">
        <f>[1]annualCYSaltMass!$M99</f>
        <v>278289.06131759525</v>
      </c>
      <c r="AE21" s="3">
        <f>[1]annualCYSaltMass!$O99</f>
        <v>229154.41557951164</v>
      </c>
      <c r="AF21" s="3">
        <f>[1]annualCYSaltMass!$P99</f>
        <v>219672.33062273072</v>
      </c>
      <c r="AG21" s="3">
        <f>[1]annualCYSaltMass!$Q99</f>
        <v>1736319.9051531523</v>
      </c>
      <c r="AH21" s="3">
        <f>[1]annualCYSaltMass!$R99</f>
        <v>104885.28535224003</v>
      </c>
      <c r="AI21" s="3">
        <f>[1]annualCYSaltMass!$S99</f>
        <v>105049.33149085252</v>
      </c>
      <c r="AJ21" s="3">
        <f>[1]annualCYSaltMass!$T99</f>
        <v>550739.88712526183</v>
      </c>
      <c r="AK21" s="3">
        <f>[1]annualCYSaltMass!$U99</f>
        <v>5686983.6014872361</v>
      </c>
      <c r="AL21" s="3">
        <f>[1]annualCYSaltMass!$V99</f>
        <v>6729916.6537544075</v>
      </c>
      <c r="AM21" s="3">
        <f>[1]annualCYSaltMass!$W99</f>
        <v>562879.31348362367</v>
      </c>
      <c r="AN21" s="3">
        <f>[1]annualCYSaltMass!$X99</f>
        <v>6470274.3584156726</v>
      </c>
      <c r="AO21" s="3">
        <f>[1]annualCYSaltMass!$Y99</f>
        <v>4809931.4616813622</v>
      </c>
      <c r="AP21" s="3">
        <f>[1]annualCYSaltMass!$Z99</f>
        <v>4709643.0826131385</v>
      </c>
      <c r="AQ21" s="4">
        <f>[1]annualCYConc!$C99</f>
        <v>229.81135643198024</v>
      </c>
      <c r="AR21" s="4">
        <f>[1]annualCYConc!$D99</f>
        <v>306.44562084870597</v>
      </c>
      <c r="AS21" s="4">
        <f>[1]annualCYConc!$H99</f>
        <v>286.44843657609169</v>
      </c>
      <c r="AT21" s="4">
        <f>[1]annualCYConc!$I99</f>
        <v>325.55813986764997</v>
      </c>
      <c r="AU21" s="4">
        <f>[1]annualCYConc!$J99</f>
        <v>381.01959004682004</v>
      </c>
      <c r="AV21" s="4">
        <f>[1]annualCYConc!$L99</f>
        <v>254.41641235606158</v>
      </c>
      <c r="AW21" s="4">
        <f>[1]annualCYConc!$M99</f>
        <v>332.17704928446767</v>
      </c>
      <c r="AX21" s="4">
        <f>[1]annualCYConc!$N99</f>
        <v>146.99176499061701</v>
      </c>
      <c r="AY21" s="4">
        <f>[1]annualCYConc!$P99</f>
        <v>369.51475299493092</v>
      </c>
      <c r="AZ21" s="4">
        <f>[1]annualCYConc!$Q99</f>
        <v>291.82387646690137</v>
      </c>
      <c r="BA21" s="4">
        <f>[1]annualCYConc!$R99</f>
        <v>293.24294128291132</v>
      </c>
      <c r="BB21" s="4">
        <f>[1]annualCYConc!$S99</f>
        <v>639.5484857026787</v>
      </c>
      <c r="BC21" s="4">
        <f>[1]annualCYConc!$T99</f>
        <v>151.87108120646002</v>
      </c>
      <c r="BD21" s="4">
        <f>[1]annualCYConc!$U99</f>
        <v>296.93303881084563</v>
      </c>
      <c r="BE21" s="4">
        <f>[1]annualCYConc!$V99</f>
        <v>454.75095108770984</v>
      </c>
      <c r="BF21" s="4">
        <f>[1]annualCYConc!$W99</f>
        <v>510.60354476678503</v>
      </c>
      <c r="BG21" s="4">
        <f>[1]annualCYConc!$X99</f>
        <v>1785.4647097639556</v>
      </c>
      <c r="BH21" s="4">
        <f>[1]annualCYConc!$Y99</f>
        <v>558.88238510144868</v>
      </c>
      <c r="BI21" s="4">
        <f>[1]annualCYConc!$Z99</f>
        <v>575.10504777124424</v>
      </c>
      <c r="BJ21" s="4">
        <f>[1]annualCYConc!AA99</f>
        <v>654.8045088192398</v>
      </c>
      <c r="BK21" s="5">
        <v>12050331</v>
      </c>
      <c r="BL21" s="5">
        <v>6611438.6802225402</v>
      </c>
      <c r="BM21" s="5">
        <v>403.61119842393998</v>
      </c>
    </row>
    <row r="22" spans="1:65" x14ac:dyDescent="0.25">
      <c r="A22" s="1">
        <f>[1]annualCYFlow!A100</f>
        <v>2020</v>
      </c>
      <c r="B22" s="1" t="s">
        <v>42</v>
      </c>
      <c r="C22" s="6">
        <f>[2]Annual!B22</f>
        <v>1207814.8760500001</v>
      </c>
      <c r="D22" s="6">
        <f>[2]Annual!C22</f>
        <v>1864316.0331199998</v>
      </c>
      <c r="E22" s="6">
        <f>[2]Annual!E22</f>
        <v>939544.46290999989</v>
      </c>
      <c r="F22" s="6">
        <f>[2]Annual!F22</f>
        <v>118463.00822000002</v>
      </c>
      <c r="G22" s="6">
        <f>[2]Annual!G22</f>
        <v>2680165.2892299998</v>
      </c>
      <c r="H22" s="6">
        <f>[2]Annual!I22</f>
        <v>957116.03318000003</v>
      </c>
      <c r="I22" s="6">
        <f>[2]Annual!J22</f>
        <v>1338259.8346800003</v>
      </c>
      <c r="J22" s="6">
        <f>[2]Annual!L22</f>
        <v>953440.06616000016</v>
      </c>
      <c r="K22" s="6">
        <f>[2]Annual!M22</f>
        <v>119692.16522000001</v>
      </c>
      <c r="L22" s="6">
        <f>[2]Annual!N22</f>
        <v>312611.90081999998</v>
      </c>
      <c r="M22" s="6">
        <f>[2]Annual!O22</f>
        <v>2972945.4544400005</v>
      </c>
      <c r="N22" s="6">
        <f>[2]Annual!P22</f>
        <v>28717.943700000003</v>
      </c>
      <c r="O22" s="6">
        <f>[2]Annual!Q22</f>
        <v>403178.18186999997</v>
      </c>
      <c r="P22" s="6">
        <f>[2]Annual!R22</f>
        <v>595904.13217</v>
      </c>
      <c r="Q22" s="6">
        <f>[2]Annual!S22</f>
        <v>8438935.5372700002</v>
      </c>
      <c r="R22" s="6">
        <f>[2]Annual!T22</f>
        <v>8805277.8750999998</v>
      </c>
      <c r="S22" s="6">
        <f>[2]Annual!U22</f>
        <v>126031.66726999999</v>
      </c>
      <c r="T22" s="6">
        <f>[2]Annual!V22</f>
        <v>8782800.2479700018</v>
      </c>
      <c r="U22" s="6">
        <f>[2]Annual!X22</f>
        <v>6242953.6364000002</v>
      </c>
      <c r="V22" s="6">
        <f>[2]Annual!Y22</f>
        <v>5310443.4045000002</v>
      </c>
      <c r="W22" s="3">
        <f>[1]annualCYSaltMass!$B100</f>
        <v>466139.91962163011</v>
      </c>
      <c r="X22" s="3">
        <f>[1]annualCYSaltMass!$C100</f>
        <v>1131820.7478337155</v>
      </c>
      <c r="Y22" s="3">
        <f>[1]annualCYSaltMass!$G100</f>
        <v>543736.84540163982</v>
      </c>
      <c r="Z22" s="3">
        <f>[1]annualCYSaltMass!$H100</f>
        <v>128711.82185303635</v>
      </c>
      <c r="AA22" s="3">
        <f>[1]annualCYSaltMass!$I100</f>
        <v>2205214.7575011472</v>
      </c>
      <c r="AB22" s="3">
        <f>[1]annualCYSaltMass!$K100</f>
        <v>335924.83828601392</v>
      </c>
      <c r="AC22" s="3">
        <f>[1]annualCYSaltMass!$L100</f>
        <v>641354.09686039831</v>
      </c>
      <c r="AD22" s="3">
        <f>[1]annualCYSaltMass!$M100</f>
        <v>225067.71809406285</v>
      </c>
      <c r="AE22" s="3">
        <f>[1]annualCYSaltMass!$O100</f>
        <v>101143.88401094775</v>
      </c>
      <c r="AF22" s="3">
        <f>[1]annualCYSaltMass!$P100</f>
        <v>149702.49593440385</v>
      </c>
      <c r="AG22" s="3">
        <f>[1]annualCYSaltMass!$Q100</f>
        <v>1335901.5684575534</v>
      </c>
      <c r="AH22" s="3">
        <f>[1]annualCYSaltMass!$R100</f>
        <v>43723.937674623296</v>
      </c>
      <c r="AI22" s="3">
        <f>[1]annualCYSaltMass!$S100</f>
        <v>81428.424369316315</v>
      </c>
      <c r="AJ22" s="3">
        <f>[1]annualCYSaltMass!$T100</f>
        <v>287866.40984920476</v>
      </c>
      <c r="AK22" s="3">
        <f>[1]annualCYSaltMass!$U100</f>
        <v>4871140.7608720958</v>
      </c>
      <c r="AL22" s="3">
        <f>[1]annualCYSaltMass!$V100</f>
        <v>5847130.1987414807</v>
      </c>
      <c r="AM22" s="3">
        <f>[1]annualCYSaltMass!$W100</f>
        <v>360955.80501791986</v>
      </c>
      <c r="AN22" s="3">
        <f>[1]annualCYSaltMass!$X100</f>
        <v>6692791.8232992422</v>
      </c>
      <c r="AO22" s="3">
        <f>[1]annualCYSaltMass!$Y100</f>
        <v>4892031.5842699753</v>
      </c>
      <c r="AP22" s="3">
        <f>[1]annualCYSaltMass!$Z100</f>
        <v>4765537.0758653097</v>
      </c>
      <c r="AQ22" s="4">
        <f>[1]annualCYConc!$C100</f>
        <v>283.84235324117924</v>
      </c>
      <c r="AR22" s="4">
        <f>[1]annualCYConc!$D100</f>
        <v>446.4977428509668</v>
      </c>
      <c r="AS22" s="4">
        <f>[1]annualCYConc!$H100</f>
        <v>425.63081633152638</v>
      </c>
      <c r="AT22" s="4">
        <f>[1]annualCYConc!$I100</f>
        <v>799.09021398725361</v>
      </c>
      <c r="AU22" s="4">
        <f>[1]annualCYConc!$J100</f>
        <v>605.13271763370165</v>
      </c>
      <c r="AV22" s="4">
        <f>[1]annualCYConc!$L100</f>
        <v>258.12098134525877</v>
      </c>
      <c r="AW22" s="4">
        <f>[1]annualCYConc!$M100</f>
        <v>352.46714720921426</v>
      </c>
      <c r="AX22" s="4">
        <f>[1]annualCYConc!$N100</f>
        <v>173.61246205899812</v>
      </c>
      <c r="AY22" s="4">
        <f>[1]annualCYConc!$P100</f>
        <v>621.49076478353129</v>
      </c>
      <c r="AZ22" s="4">
        <f>[1]annualCYConc!$Q100</f>
        <v>352.19443889987139</v>
      </c>
      <c r="BA22" s="4">
        <f>[1]annualCYConc!$R100</f>
        <v>330.48270511014505</v>
      </c>
      <c r="BB22" s="4">
        <f>[1]annualCYConc!$S100</f>
        <v>1119.857480150439</v>
      </c>
      <c r="BC22" s="4">
        <f>[1]annualCYConc!$T100</f>
        <v>148.53852201842827</v>
      </c>
      <c r="BD22" s="4">
        <f>[1]annualCYConc!$U100</f>
        <v>355.28393070800604</v>
      </c>
      <c r="BE22" s="4">
        <f>[1]annualCYConc!$V100</f>
        <v>424.52585089473257</v>
      </c>
      <c r="BF22" s="4">
        <f>[1]annualCYConc!$W100</f>
        <v>488.38297560636585</v>
      </c>
      <c r="BG22" s="4">
        <f>[1]annualCYConc!$X100</f>
        <v>2106.3989804176722</v>
      </c>
      <c r="BH22" s="4">
        <f>[1]annualCYConc!$Y100</f>
        <v>560.44807006865244</v>
      </c>
      <c r="BI22" s="4">
        <f>[1]annualCYConc!$Z100</f>
        <v>576.31539409054392</v>
      </c>
      <c r="BJ22" s="4">
        <f>[1]annualCYConc!AA100</f>
        <v>659.99692197982711</v>
      </c>
      <c r="BK22" s="5">
        <v>5915044</v>
      </c>
      <c r="BL22" s="5">
        <v>3858679.3084372701</v>
      </c>
      <c r="BM22" s="5">
        <v>453.85169438390398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Old_SLOAD_Flow</vt:lpstr>
      <vt:lpstr>R_Input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Felletter</dc:creator>
  <cp:lastModifiedBy>Felletter, Conor K</cp:lastModifiedBy>
  <dcterms:created xsi:type="dcterms:W3CDTF">2022-01-10T21:37:37Z</dcterms:created>
  <dcterms:modified xsi:type="dcterms:W3CDTF">2024-03-12T16:49:38Z</dcterms:modified>
</cp:coreProperties>
</file>