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https://keckmedicine-my.sharepoint.com/personal/j_nelson_med_usc_edu/Documents/USC Gurley Nelson Lab Folder/Active Experiments/240911 to 240920/"/>
    </mc:Choice>
  </mc:AlternateContent>
  <xr:revisionPtr revIDLastSave="7" documentId="8_{3B9C0C43-2B1D-4B37-B8C6-FC84409E8E19}" xr6:coauthVersionLast="47" xr6:coauthVersionMax="47" xr10:uidLastSave="{32FFEF99-C902-44C3-A308-CC199CE74BBD}"/>
  <bookViews>
    <workbookView xWindow="28680" yWindow="-120" windowWidth="29040" windowHeight="15720" activeTab="1" xr2:uid="{00000000-000D-0000-FFFF-FFFF00000000}"/>
  </bookViews>
  <sheets>
    <sheet name="Sheet1" sheetId="1" r:id="rId1"/>
    <sheet name="PFAS" sheetId="2" r:id="rId2"/>
    <sheet name="BW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2" l="1"/>
  <c r="D90" i="2"/>
  <c r="C75" i="2"/>
  <c r="AB33" i="2"/>
  <c r="AB53" i="2"/>
  <c r="M88" i="2"/>
  <c r="I88" i="2"/>
  <c r="E88" i="2"/>
  <c r="Z53" i="2"/>
  <c r="AA55" i="2"/>
  <c r="AA53" i="2"/>
  <c r="U72" i="2"/>
  <c r="S72" i="2"/>
  <c r="Q72" i="2"/>
  <c r="O72" i="2"/>
  <c r="M72" i="2"/>
  <c r="K72" i="2"/>
  <c r="I72" i="2"/>
  <c r="G72" i="2"/>
  <c r="E72" i="2"/>
  <c r="C72" i="2"/>
  <c r="R47" i="2"/>
  <c r="V62" i="2"/>
  <c r="T62" i="2"/>
  <c r="R62" i="2"/>
  <c r="P62" i="2"/>
  <c r="N62" i="2"/>
  <c r="L62" i="2"/>
  <c r="J62" i="2"/>
  <c r="H62" i="2"/>
  <c r="F62" i="2"/>
  <c r="D62" i="2"/>
  <c r="AA33" i="2"/>
  <c r="Z33" i="2"/>
  <c r="AA35" i="2"/>
  <c r="V43" i="2"/>
  <c r="T43" i="2"/>
  <c r="R43" i="2"/>
  <c r="P43" i="2"/>
  <c r="N43" i="2"/>
  <c r="L43" i="2"/>
  <c r="J43" i="2"/>
  <c r="H43" i="2"/>
  <c r="F43" i="2"/>
  <c r="D43" i="2"/>
  <c r="V42" i="2"/>
  <c r="V40" i="2"/>
  <c r="V38" i="2"/>
  <c r="V36" i="2"/>
  <c r="V34" i="2"/>
  <c r="V32" i="2"/>
  <c r="V30" i="2"/>
  <c r="V28" i="2"/>
  <c r="V26" i="2"/>
  <c r="T42" i="2"/>
  <c r="T40" i="2"/>
  <c r="T38" i="2"/>
  <c r="T36" i="2"/>
  <c r="T34" i="2"/>
  <c r="T32" i="2"/>
  <c r="T30" i="2"/>
  <c r="T28" i="2"/>
  <c r="T26" i="2"/>
  <c r="R42" i="2"/>
  <c r="R40" i="2"/>
  <c r="R38" i="2"/>
  <c r="R36" i="2"/>
  <c r="R34" i="2"/>
  <c r="R32" i="2"/>
  <c r="R30" i="2"/>
  <c r="R28" i="2"/>
  <c r="R26" i="2"/>
  <c r="P42" i="2"/>
  <c r="P40" i="2"/>
  <c r="P38" i="2"/>
  <c r="P36" i="2"/>
  <c r="P34" i="2"/>
  <c r="P32" i="2"/>
  <c r="P30" i="2"/>
  <c r="P28" i="2"/>
  <c r="P26" i="2"/>
  <c r="N42" i="2"/>
  <c r="N40" i="2"/>
  <c r="N38" i="2"/>
  <c r="N36" i="2"/>
  <c r="N34" i="2"/>
  <c r="N32" i="2"/>
  <c r="N30" i="2"/>
  <c r="N28" i="2"/>
  <c r="N26" i="2"/>
  <c r="L42" i="2"/>
  <c r="L40" i="2"/>
  <c r="L38" i="2"/>
  <c r="L36" i="2"/>
  <c r="L34" i="2"/>
  <c r="L32" i="2"/>
  <c r="L30" i="2"/>
  <c r="L28" i="2"/>
  <c r="L26" i="2"/>
  <c r="J42" i="2"/>
  <c r="J40" i="2"/>
  <c r="J38" i="2"/>
  <c r="J36" i="2"/>
  <c r="J34" i="2"/>
  <c r="J32" i="2"/>
  <c r="J30" i="2"/>
  <c r="J28" i="2"/>
  <c r="J26" i="2"/>
  <c r="H42" i="2"/>
  <c r="H40" i="2"/>
  <c r="H38" i="2"/>
  <c r="H36" i="2"/>
  <c r="H34" i="2"/>
  <c r="H32" i="2"/>
  <c r="H30" i="2"/>
  <c r="H28" i="2"/>
  <c r="H26" i="2"/>
  <c r="F42" i="2"/>
  <c r="F40" i="2"/>
  <c r="F38" i="2"/>
  <c r="F36" i="2"/>
  <c r="F34" i="2"/>
  <c r="F32" i="2"/>
  <c r="F30" i="2"/>
  <c r="F28" i="2"/>
  <c r="F26" i="2"/>
  <c r="V61" i="2"/>
  <c r="V59" i="2"/>
  <c r="V57" i="2"/>
  <c r="V55" i="2"/>
  <c r="V53" i="2"/>
  <c r="V51" i="2"/>
  <c r="V49" i="2"/>
  <c r="V47" i="2"/>
  <c r="V45" i="2"/>
  <c r="T61" i="2"/>
  <c r="T59" i="2"/>
  <c r="T57" i="2"/>
  <c r="T55" i="2"/>
  <c r="T53" i="2"/>
  <c r="T51" i="2"/>
  <c r="T49" i="2"/>
  <c r="T47" i="2"/>
  <c r="T45" i="2"/>
  <c r="R61" i="2"/>
  <c r="R59" i="2"/>
  <c r="R57" i="2"/>
  <c r="R55" i="2"/>
  <c r="R53" i="2"/>
  <c r="R51" i="2"/>
  <c r="R49" i="2"/>
  <c r="R45" i="2"/>
  <c r="P61" i="2"/>
  <c r="P59" i="2"/>
  <c r="P57" i="2"/>
  <c r="P55" i="2"/>
  <c r="P53" i="2"/>
  <c r="P51" i="2"/>
  <c r="P49" i="2"/>
  <c r="P47" i="2"/>
  <c r="P45" i="2"/>
  <c r="N61" i="2"/>
  <c r="N59" i="2"/>
  <c r="N57" i="2"/>
  <c r="N55" i="2"/>
  <c r="N53" i="2"/>
  <c r="N51" i="2"/>
  <c r="N49" i="2"/>
  <c r="N47" i="2"/>
  <c r="N45" i="2"/>
  <c r="L61" i="2"/>
  <c r="L59" i="2"/>
  <c r="L57" i="2"/>
  <c r="L55" i="2"/>
  <c r="L53" i="2"/>
  <c r="L51" i="2"/>
  <c r="L49" i="2"/>
  <c r="L47" i="2"/>
  <c r="J61" i="2"/>
  <c r="J59" i="2"/>
  <c r="J57" i="2"/>
  <c r="J55" i="2"/>
  <c r="J53" i="2"/>
  <c r="J51" i="2"/>
  <c r="J49" i="2"/>
  <c r="J47" i="2"/>
  <c r="J45" i="2"/>
  <c r="H61" i="2"/>
  <c r="H59" i="2"/>
  <c r="H57" i="2"/>
  <c r="H55" i="2"/>
  <c r="H53" i="2"/>
  <c r="H51" i="2"/>
  <c r="H49" i="2"/>
  <c r="H47" i="2"/>
  <c r="H45" i="2"/>
  <c r="F61" i="2"/>
  <c r="F59" i="2"/>
  <c r="F57" i="2"/>
  <c r="F55" i="2"/>
  <c r="F53" i="2"/>
  <c r="F51" i="2"/>
  <c r="F49" i="2"/>
  <c r="F47" i="2"/>
  <c r="F45" i="2"/>
  <c r="D61" i="2"/>
  <c r="D59" i="2"/>
  <c r="D57" i="2"/>
  <c r="D55" i="2"/>
  <c r="D53" i="2"/>
  <c r="D51" i="2"/>
  <c r="D49" i="2"/>
  <c r="D47" i="2"/>
  <c r="D45" i="2"/>
  <c r="D42" i="2"/>
  <c r="D40" i="2"/>
  <c r="D38" i="2"/>
  <c r="D36" i="2"/>
  <c r="D34" i="2"/>
  <c r="D32" i="2"/>
  <c r="D30" i="2"/>
  <c r="D28" i="2"/>
  <c r="D26" i="2"/>
  <c r="L90" i="2"/>
  <c r="L88" i="2"/>
  <c r="K88" i="2"/>
  <c r="H88" i="2"/>
  <c r="G88" i="2"/>
  <c r="D88" i="2"/>
  <c r="C88" i="2"/>
  <c r="U75" i="2"/>
  <c r="S75" i="2"/>
  <c r="Q75" i="2"/>
  <c r="O75" i="2"/>
  <c r="M75" i="2"/>
  <c r="K75" i="2"/>
  <c r="I75" i="2"/>
  <c r="G75" i="2"/>
  <c r="E75" i="2"/>
  <c r="U77" i="2"/>
  <c r="S77" i="2"/>
  <c r="Q77" i="2"/>
  <c r="O77" i="2"/>
  <c r="M77" i="2"/>
  <c r="K77" i="2"/>
  <c r="I77" i="2"/>
  <c r="G77" i="2"/>
  <c r="E77" i="2"/>
  <c r="C77" i="2"/>
</calcChain>
</file>

<file path=xl/sharedStrings.xml><?xml version="1.0" encoding="utf-8"?>
<sst xmlns="http://schemas.openxmlformats.org/spreadsheetml/2006/main" count="130" uniqueCount="53">
  <si>
    <t>DATE / EXPERIMENT</t>
  </si>
  <si>
    <t>Mouse ID</t>
  </si>
  <si>
    <t>Genotype</t>
  </si>
  <si>
    <t>WT</t>
  </si>
  <si>
    <t>DOB</t>
  </si>
  <si>
    <t>Sex</t>
  </si>
  <si>
    <t>M</t>
  </si>
  <si>
    <t>Treatment</t>
  </si>
  <si>
    <t>Vehicle</t>
  </si>
  <si>
    <t>PFAS</t>
  </si>
  <si>
    <t>Home Cage</t>
  </si>
  <si>
    <t>Met cage</t>
  </si>
  <si>
    <t>Start date</t>
  </si>
  <si>
    <t>End Date</t>
  </si>
  <si>
    <t>Date</t>
  </si>
  <si>
    <t>Weight</t>
  </si>
  <si>
    <t>Difference</t>
  </si>
  <si>
    <t>Body weight</t>
  </si>
  <si>
    <t xml:space="preserve"> </t>
  </si>
  <si>
    <t>Food Weight</t>
  </si>
  <si>
    <t>9/11 IN</t>
  </si>
  <si>
    <t>9/12 OUT</t>
  </si>
  <si>
    <t>9/12 IN</t>
  </si>
  <si>
    <t>9/13 OUT</t>
  </si>
  <si>
    <t>9/13 IN</t>
  </si>
  <si>
    <t>9/14 OUT</t>
  </si>
  <si>
    <t>9/14 IN</t>
  </si>
  <si>
    <t>9/15 OUT</t>
  </si>
  <si>
    <t>9/15 IN</t>
  </si>
  <si>
    <t>9/16 OUT</t>
  </si>
  <si>
    <t>9/16 IN</t>
  </si>
  <si>
    <t>9/17 OUT</t>
  </si>
  <si>
    <t>9/17 IN</t>
  </si>
  <si>
    <t>9/18 OUT</t>
  </si>
  <si>
    <t>9/18 IN</t>
  </si>
  <si>
    <t>9/19 OUT</t>
  </si>
  <si>
    <t>9/19 IN</t>
  </si>
  <si>
    <t>9/20 OUT</t>
  </si>
  <si>
    <t>Water weight</t>
  </si>
  <si>
    <t>-</t>
  </si>
  <si>
    <t>Urine Overnight</t>
  </si>
  <si>
    <t>Last Body Weight</t>
  </si>
  <si>
    <t>Kidney Weight</t>
  </si>
  <si>
    <t>KW/BW</t>
  </si>
  <si>
    <t>Heart Weight</t>
  </si>
  <si>
    <t>HW/BW</t>
  </si>
  <si>
    <t>Veh</t>
  </si>
  <si>
    <t>ttest</t>
  </si>
  <si>
    <t>HW</t>
  </si>
  <si>
    <t>Sum of Urine</t>
  </si>
  <si>
    <t>Sum of Food</t>
  </si>
  <si>
    <t>Delta</t>
  </si>
  <si>
    <t>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</si>
</sst>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Aptos Narrow"/>
      <family val="2"/>
      <scheme val="minor"/>
    </font>
    <font>
      <b/>
      <sz val="10"/>
      <color theme="1"/>
      <name val="AvenirNext LT Pro Bold"/>
      <family val="2"/>
    </font>
    <font>
      <sz val="10"/>
      <color theme="1"/>
      <name val="Avenir LT Std 65 Medium"/>
      <family val="2"/>
    </font>
    <font>
      <sz val="10"/>
      <color theme="1"/>
      <name val="AvenirNext LT Pro Bold"/>
      <family val="2"/>
    </font>
    <font>
      <b/>
      <sz val="10"/>
      <color theme="1"/>
      <name val="Avenir LT Std 65 Medium"/>
      <family val="2"/>
    </font>
    <font>
      <sz val="10"/>
      <color rgb="FF000000"/>
      <name val="Avenir LT Std 65 Medium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/>
    <xf numFmtId="0" fontId="5" fillId="2" borderId="5" xfId="0" applyFont="1" applyFill="1" applyBorder="1"/>
    <xf numFmtId="0" fontId="5" fillId="0" borderId="5" xfId="0" applyFont="1" applyBorder="1"/>
    <xf numFmtId="0" fontId="5" fillId="2" borderId="7" xfId="0" applyFont="1" applyFill="1" applyBorder="1"/>
    <xf numFmtId="0" fontId="5" fillId="0" borderId="3" xfId="0" applyFont="1" applyBorder="1"/>
    <xf numFmtId="0" fontId="5" fillId="2" borderId="3" xfId="0" applyFont="1" applyFill="1" applyBorder="1"/>
    <xf numFmtId="0" fontId="5" fillId="0" borderId="8" xfId="0" applyFont="1" applyBorder="1"/>
    <xf numFmtId="0" fontId="5" fillId="2" borderId="8" xfId="0" applyFont="1" applyFill="1" applyBorder="1"/>
    <xf numFmtId="2" fontId="4" fillId="2" borderId="3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2" fontId="2" fillId="0" borderId="3" xfId="0" applyNumberFormat="1" applyFont="1" applyBorder="1"/>
    <xf numFmtId="2" fontId="2" fillId="2" borderId="3" xfId="0" applyNumberFormat="1" applyFont="1" applyFill="1" applyBorder="1"/>
    <xf numFmtId="0" fontId="5" fillId="0" borderId="4" xfId="0" applyFont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2" fillId="2" borderId="4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wrapText="1"/>
    </xf>
    <xf numFmtId="164" fontId="2" fillId="0" borderId="3" xfId="0" applyNumberFormat="1" applyFont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5" fillId="3" borderId="3" xfId="0" applyFont="1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PFAS!$M$63</c:f>
              <c:strCache>
                <c:ptCount val="1"/>
                <c:pt idx="0">
                  <c:v>7.2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PFAS!$M$64:$M$71</c:f>
              <c:numCache>
                <c:formatCode>0.00</c:formatCode>
                <c:ptCount val="8"/>
                <c:pt idx="0">
                  <c:v>5.5</c:v>
                </c:pt>
                <c:pt idx="1">
                  <c:v>6.6</c:v>
                </c:pt>
                <c:pt idx="2">
                  <c:v>5.6</c:v>
                </c:pt>
                <c:pt idx="3">
                  <c:v>6.2</c:v>
                </c:pt>
                <c:pt idx="4">
                  <c:v>5.6</c:v>
                </c:pt>
                <c:pt idx="5">
                  <c:v>5.8</c:v>
                </c:pt>
                <c:pt idx="6">
                  <c:v>6.2</c:v>
                </c:pt>
                <c:pt idx="7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F-41D1-8A6E-2E0BFAA5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13359"/>
        <c:axId val="1341512335"/>
      </c:scatterChart>
      <c:valAx>
        <c:axId val="134341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12335"/>
        <c:crosses val="autoZero"/>
        <c:crossBetween val="midCat"/>
      </c:valAx>
      <c:valAx>
        <c:axId val="13415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1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442630</xdr:colOff>
      <xdr:row>57</xdr:row>
      <xdr:rowOff>169210</xdr:rowOff>
    </xdr:from>
    <xdr:to>
      <xdr:col>36</xdr:col>
      <xdr:colOff>33616</xdr:colOff>
      <xdr:row>72</xdr:row>
      <xdr:rowOff>54910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0ADEB-FC06-8873-DB61-4B4D137B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75C5-C101-484A-9751-3AD4C270DF6A}">
  <sheetPr>
    <pageSetUpPr fitToPage="1"/>
  </sheetPr>
  <dimension ref="A1:AB90"/>
  <sheetViews>
    <sheetView tabSelected="1" zoomScale="85" zoomScaleNormal="85" workbookViewId="0">
      <selection activeCell="X79" sqref="X79"/>
    </sheetView>
  </sheetViews>
  <sheetFormatPr defaultRowHeight="15"/>
  <cols>
    <col min="1" max="1" width="13.7109375" customWidth="1"/>
    <col min="2" max="2" width="9.5703125" bestFit="1" customWidth="1"/>
    <col min="3" max="22" width="8.7109375" customWidth="1"/>
  </cols>
  <sheetData>
    <row r="1" spans="1:22">
      <c r="A1" t="s">
        <v>0</v>
      </c>
    </row>
    <row r="2" spans="1:22">
      <c r="A2" s="37" t="s">
        <v>1</v>
      </c>
      <c r="B2" s="37"/>
      <c r="C2" s="2">
        <v>3901</v>
      </c>
      <c r="D2" s="3"/>
      <c r="E2" s="2">
        <v>3902</v>
      </c>
      <c r="F2" s="3"/>
      <c r="G2" s="2">
        <v>3903</v>
      </c>
      <c r="H2" s="3"/>
      <c r="I2" s="2">
        <v>3904</v>
      </c>
      <c r="J2" s="3"/>
      <c r="K2" s="2">
        <v>3905</v>
      </c>
      <c r="L2" s="3"/>
      <c r="M2" s="2">
        <v>3906</v>
      </c>
      <c r="N2" s="3"/>
      <c r="O2" s="2">
        <v>3907</v>
      </c>
      <c r="P2" s="3"/>
      <c r="Q2" s="2">
        <v>3908</v>
      </c>
      <c r="R2" s="3"/>
      <c r="S2" s="2">
        <v>3909</v>
      </c>
      <c r="T2" s="3"/>
      <c r="U2" s="2">
        <v>3910</v>
      </c>
      <c r="V2" s="3"/>
    </row>
    <row r="3" spans="1:22">
      <c r="A3" s="37" t="s">
        <v>2</v>
      </c>
      <c r="B3" s="37"/>
      <c r="C3" s="4" t="s">
        <v>3</v>
      </c>
      <c r="D3" s="3"/>
      <c r="E3" s="4" t="s">
        <v>3</v>
      </c>
      <c r="F3" s="3"/>
      <c r="G3" s="4" t="s">
        <v>3</v>
      </c>
      <c r="H3" s="3"/>
      <c r="I3" s="4" t="s">
        <v>3</v>
      </c>
      <c r="J3" s="3"/>
      <c r="K3" s="4" t="s">
        <v>3</v>
      </c>
      <c r="L3" s="3"/>
      <c r="M3" s="4" t="s">
        <v>3</v>
      </c>
      <c r="N3" s="3"/>
      <c r="O3" s="4" t="s">
        <v>3</v>
      </c>
      <c r="P3" s="3"/>
      <c r="Q3" s="4" t="s">
        <v>3</v>
      </c>
      <c r="R3" s="3"/>
      <c r="S3" s="4" t="s">
        <v>3</v>
      </c>
      <c r="T3" s="3"/>
      <c r="U3" s="4" t="s">
        <v>3</v>
      </c>
      <c r="V3" s="3"/>
    </row>
    <row r="4" spans="1:22">
      <c r="A4" s="37" t="s">
        <v>4</v>
      </c>
      <c r="B4" s="37"/>
      <c r="C4" s="5">
        <v>45453</v>
      </c>
      <c r="D4" s="6"/>
      <c r="E4" s="5">
        <v>45453</v>
      </c>
      <c r="F4" s="6"/>
      <c r="G4" s="5">
        <v>45453</v>
      </c>
      <c r="H4" s="6"/>
      <c r="I4" s="5">
        <v>45453</v>
      </c>
      <c r="J4" s="6"/>
      <c r="K4" s="5">
        <v>45453</v>
      </c>
      <c r="L4" s="6"/>
      <c r="M4" s="5">
        <v>45453</v>
      </c>
      <c r="N4" s="6"/>
      <c r="O4" s="5">
        <v>45453</v>
      </c>
      <c r="P4" s="6"/>
      <c r="Q4" s="5">
        <v>45453</v>
      </c>
      <c r="R4" s="6"/>
      <c r="S4" s="5">
        <v>45453</v>
      </c>
      <c r="T4" s="6"/>
      <c r="U4" s="5">
        <v>45453</v>
      </c>
      <c r="V4" s="6"/>
    </row>
    <row r="5" spans="1:22">
      <c r="A5" s="37" t="s">
        <v>5</v>
      </c>
      <c r="B5" s="37"/>
      <c r="C5" s="7" t="s">
        <v>6</v>
      </c>
      <c r="D5" s="3"/>
      <c r="E5" s="7" t="s">
        <v>6</v>
      </c>
      <c r="F5" s="3"/>
      <c r="G5" s="7" t="s">
        <v>6</v>
      </c>
      <c r="H5" s="3"/>
      <c r="I5" s="7" t="s">
        <v>6</v>
      </c>
      <c r="J5" s="3"/>
      <c r="K5" s="7" t="s">
        <v>6</v>
      </c>
      <c r="L5" s="3"/>
      <c r="M5" s="7" t="s">
        <v>6</v>
      </c>
      <c r="N5" s="3"/>
      <c r="O5" s="7" t="s">
        <v>6</v>
      </c>
      <c r="P5" s="3"/>
      <c r="Q5" s="7" t="s">
        <v>6</v>
      </c>
      <c r="R5" s="3"/>
      <c r="S5" s="7" t="s">
        <v>6</v>
      </c>
      <c r="T5" s="3"/>
      <c r="U5" s="7" t="s">
        <v>6</v>
      </c>
      <c r="V5" s="3"/>
    </row>
    <row r="6" spans="1:22">
      <c r="A6" s="1"/>
      <c r="B6" s="1" t="s">
        <v>7</v>
      </c>
      <c r="C6" s="23" t="s">
        <v>8</v>
      </c>
      <c r="D6" s="6"/>
      <c r="E6" s="23" t="s">
        <v>9</v>
      </c>
      <c r="F6" s="6"/>
      <c r="G6" s="23" t="s">
        <v>8</v>
      </c>
      <c r="H6" s="6"/>
      <c r="I6" s="23" t="s">
        <v>9</v>
      </c>
      <c r="J6" s="6"/>
      <c r="K6" s="23" t="s">
        <v>8</v>
      </c>
      <c r="L6" s="6"/>
      <c r="M6" s="23" t="s">
        <v>9</v>
      </c>
      <c r="N6" s="6"/>
      <c r="O6" s="23" t="s">
        <v>8</v>
      </c>
      <c r="P6" s="6"/>
      <c r="Q6" s="23" t="s">
        <v>9</v>
      </c>
      <c r="R6" s="6"/>
      <c r="S6" s="23" t="s">
        <v>8</v>
      </c>
      <c r="T6" s="6"/>
      <c r="U6" s="23" t="s">
        <v>9</v>
      </c>
      <c r="V6" s="6"/>
    </row>
    <row r="7" spans="1:22">
      <c r="A7" s="1"/>
      <c r="B7" s="1" t="s">
        <v>10</v>
      </c>
      <c r="C7" s="7"/>
      <c r="D7" s="3"/>
      <c r="E7" s="7"/>
      <c r="F7" s="3"/>
      <c r="G7" s="7"/>
      <c r="H7" s="3"/>
      <c r="I7" s="7"/>
      <c r="J7" s="3"/>
      <c r="K7" s="7"/>
      <c r="L7" s="3"/>
      <c r="M7" s="7"/>
      <c r="N7" s="3"/>
      <c r="O7" s="7"/>
      <c r="P7" s="3"/>
      <c r="Q7" s="7"/>
      <c r="R7" s="3"/>
      <c r="S7" s="7"/>
      <c r="T7" s="3"/>
      <c r="U7" s="7"/>
      <c r="V7" s="3"/>
    </row>
    <row r="8" spans="1:22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8" t="s">
        <v>11</v>
      </c>
      <c r="B9" s="3" t="s">
        <v>12</v>
      </c>
      <c r="C9" s="5">
        <v>45546</v>
      </c>
      <c r="D9" s="6"/>
      <c r="E9" s="5">
        <v>45546</v>
      </c>
      <c r="F9" s="6"/>
      <c r="G9" s="5">
        <v>45546</v>
      </c>
      <c r="H9" s="6"/>
      <c r="I9" s="5">
        <v>45546</v>
      </c>
      <c r="J9" s="6"/>
      <c r="K9" s="5">
        <v>45546</v>
      </c>
      <c r="L9" s="6"/>
      <c r="M9" s="5">
        <v>45546</v>
      </c>
      <c r="N9" s="6"/>
      <c r="O9" s="5">
        <v>45546</v>
      </c>
      <c r="P9" s="6"/>
      <c r="Q9" s="5">
        <v>45546</v>
      </c>
      <c r="R9" s="6"/>
      <c r="S9" s="5">
        <v>45546</v>
      </c>
      <c r="T9" s="6"/>
      <c r="U9" s="5">
        <v>45546</v>
      </c>
      <c r="V9" s="6"/>
    </row>
    <row r="10" spans="1:22">
      <c r="A10" s="8"/>
      <c r="B10" s="3" t="s">
        <v>13</v>
      </c>
      <c r="C10" s="22">
        <v>45555</v>
      </c>
      <c r="D10" s="6"/>
      <c r="E10" s="22">
        <v>45555</v>
      </c>
      <c r="F10" s="6"/>
      <c r="G10" s="22">
        <v>45555</v>
      </c>
      <c r="H10" s="6"/>
      <c r="I10" s="22">
        <v>45555</v>
      </c>
      <c r="J10" s="6"/>
      <c r="K10" s="22">
        <v>45555</v>
      </c>
      <c r="L10" s="6"/>
      <c r="M10" s="22">
        <v>45555</v>
      </c>
      <c r="N10" s="6"/>
      <c r="O10" s="22">
        <v>45555</v>
      </c>
      <c r="P10" s="6"/>
      <c r="Q10" s="22">
        <v>45555</v>
      </c>
      <c r="R10" s="6"/>
      <c r="S10" s="22">
        <v>45555</v>
      </c>
      <c r="T10" s="6"/>
      <c r="U10" s="22">
        <v>45555</v>
      </c>
      <c r="V10" s="6"/>
    </row>
    <row r="11" spans="1:22">
      <c r="A11" s="8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>
      <c r="A12" s="8"/>
      <c r="B12" s="9" t="s">
        <v>14</v>
      </c>
      <c r="C12" s="3" t="s">
        <v>52</v>
      </c>
      <c r="D12" s="3" t="s">
        <v>16</v>
      </c>
      <c r="E12" s="3" t="s">
        <v>15</v>
      </c>
      <c r="F12" s="3" t="s">
        <v>16</v>
      </c>
      <c r="G12" s="3" t="s">
        <v>15</v>
      </c>
      <c r="H12" s="3" t="s">
        <v>16</v>
      </c>
      <c r="I12" s="3" t="s">
        <v>15</v>
      </c>
      <c r="J12" s="3" t="s">
        <v>16</v>
      </c>
      <c r="K12" s="3" t="s">
        <v>15</v>
      </c>
      <c r="L12" s="3" t="s">
        <v>16</v>
      </c>
      <c r="M12" s="3" t="s">
        <v>15</v>
      </c>
      <c r="N12" s="3" t="s">
        <v>16</v>
      </c>
      <c r="O12" s="3" t="s">
        <v>15</v>
      </c>
      <c r="P12" s="3" t="s">
        <v>16</v>
      </c>
      <c r="Q12" s="3" t="s">
        <v>15</v>
      </c>
      <c r="R12" s="3" t="s">
        <v>16</v>
      </c>
      <c r="S12" s="3" t="s">
        <v>15</v>
      </c>
      <c r="T12" s="3" t="s">
        <v>16</v>
      </c>
      <c r="U12" s="3" t="s">
        <v>15</v>
      </c>
      <c r="V12" s="3" t="s">
        <v>16</v>
      </c>
    </row>
    <row r="13" spans="1:22">
      <c r="A13" s="8" t="s">
        <v>17</v>
      </c>
      <c r="B13" s="6">
        <v>45546</v>
      </c>
      <c r="C13" s="10">
        <v>27.3</v>
      </c>
      <c r="D13" s="11"/>
      <c r="E13" s="12">
        <v>32.4</v>
      </c>
      <c r="F13" s="11"/>
      <c r="G13" s="12">
        <v>30.2</v>
      </c>
      <c r="H13" s="11"/>
      <c r="I13" s="12">
        <v>33.799999999999997</v>
      </c>
      <c r="J13" s="11"/>
      <c r="K13" s="12">
        <v>33.299999999999997</v>
      </c>
      <c r="L13" s="11"/>
      <c r="M13" s="12">
        <v>36.1</v>
      </c>
      <c r="N13" s="11"/>
      <c r="O13" s="12">
        <v>29.7</v>
      </c>
      <c r="P13" s="11"/>
      <c r="Q13" s="12">
        <v>26.6</v>
      </c>
      <c r="R13" s="11"/>
      <c r="S13" s="12">
        <v>33.700000000000003</v>
      </c>
      <c r="T13" s="11"/>
      <c r="U13" s="12">
        <v>32.5</v>
      </c>
      <c r="V13" s="11"/>
    </row>
    <row r="14" spans="1:22">
      <c r="A14" s="8"/>
      <c r="B14" s="6">
        <v>45547</v>
      </c>
      <c r="C14" s="24">
        <v>27.4</v>
      </c>
      <c r="D14" s="13"/>
      <c r="E14" s="25">
        <v>32.700000000000003</v>
      </c>
      <c r="F14" s="13"/>
      <c r="G14" s="25">
        <v>30.2</v>
      </c>
      <c r="H14" s="13"/>
      <c r="I14" s="25">
        <v>33.700000000000003</v>
      </c>
      <c r="J14" s="13"/>
      <c r="K14" s="25">
        <v>32.4</v>
      </c>
      <c r="L14" s="13"/>
      <c r="M14" s="25">
        <v>35.299999999999997</v>
      </c>
      <c r="N14" s="13"/>
      <c r="O14" s="25">
        <v>28.7</v>
      </c>
      <c r="P14" s="13"/>
      <c r="Q14" s="25">
        <v>26.2</v>
      </c>
      <c r="R14" s="13"/>
      <c r="S14" s="25">
        <v>32.700000000000003</v>
      </c>
      <c r="T14" s="13"/>
      <c r="U14" s="25">
        <v>33</v>
      </c>
      <c r="V14" s="13"/>
    </row>
    <row r="15" spans="1:22">
      <c r="A15" s="8"/>
      <c r="B15" s="6">
        <v>45548</v>
      </c>
      <c r="C15" s="14">
        <v>28</v>
      </c>
      <c r="D15" s="15"/>
      <c r="E15" s="14">
        <v>32</v>
      </c>
      <c r="F15" s="15"/>
      <c r="G15" s="14">
        <v>29.1</v>
      </c>
      <c r="H15" s="15"/>
      <c r="I15" s="14">
        <v>33</v>
      </c>
      <c r="J15" s="15"/>
      <c r="K15" s="14">
        <v>31.7</v>
      </c>
      <c r="L15" s="15"/>
      <c r="M15" s="14">
        <v>33.700000000000003</v>
      </c>
      <c r="N15" s="15"/>
      <c r="O15" s="14">
        <v>28.1</v>
      </c>
      <c r="P15" s="15"/>
      <c r="Q15" s="14">
        <v>25.7</v>
      </c>
      <c r="R15" s="15"/>
      <c r="S15" s="14">
        <v>31.9</v>
      </c>
      <c r="T15" s="15"/>
      <c r="U15" s="14">
        <v>32.700000000000003</v>
      </c>
      <c r="V15" s="15"/>
    </row>
    <row r="16" spans="1:22">
      <c r="A16" s="8"/>
      <c r="B16" s="6">
        <v>45549</v>
      </c>
      <c r="C16" s="16">
        <v>27.7</v>
      </c>
      <c r="D16" s="17"/>
      <c r="E16" s="16">
        <v>34.4</v>
      </c>
      <c r="F16" s="17"/>
      <c r="G16" s="16">
        <v>29.2</v>
      </c>
      <c r="H16" s="17"/>
      <c r="I16" s="16">
        <v>32.4</v>
      </c>
      <c r="J16" s="17"/>
      <c r="K16" s="16">
        <v>32.200000000000003</v>
      </c>
      <c r="L16" s="17"/>
      <c r="M16" s="16">
        <v>33.6</v>
      </c>
      <c r="N16" s="17"/>
      <c r="O16" s="16">
        <v>28.3</v>
      </c>
      <c r="P16" s="17"/>
      <c r="Q16" s="16">
        <v>25.4</v>
      </c>
      <c r="R16" s="17"/>
      <c r="S16" s="16">
        <v>32.4</v>
      </c>
      <c r="T16" s="17"/>
      <c r="U16" s="16">
        <v>32.700000000000003</v>
      </c>
      <c r="V16" s="17"/>
    </row>
    <row r="17" spans="1:28">
      <c r="A17" s="8"/>
      <c r="B17" s="6">
        <v>45550</v>
      </c>
      <c r="C17" s="26">
        <v>27.6</v>
      </c>
      <c r="D17" s="27"/>
      <c r="E17" s="26">
        <v>31.7</v>
      </c>
      <c r="F17" s="27"/>
      <c r="G17" s="26">
        <v>29.2</v>
      </c>
      <c r="H17" s="27"/>
      <c r="I17" s="26">
        <v>32.4</v>
      </c>
      <c r="J17" s="27"/>
      <c r="K17" s="26">
        <v>32.299999999999997</v>
      </c>
      <c r="L17" s="27"/>
      <c r="M17" s="26">
        <v>33.799999999999997</v>
      </c>
      <c r="N17" s="27"/>
      <c r="O17" s="26">
        <v>28</v>
      </c>
      <c r="P17" s="27"/>
      <c r="Q17" s="26">
        <v>25.5</v>
      </c>
      <c r="R17" s="27"/>
      <c r="S17" s="26">
        <v>32.299999999999997</v>
      </c>
      <c r="T17" s="27"/>
      <c r="U17" s="26">
        <v>32.5</v>
      </c>
      <c r="V17" s="18"/>
    </row>
    <row r="18" spans="1:28">
      <c r="A18" s="8"/>
      <c r="B18" s="6">
        <v>45551</v>
      </c>
      <c r="C18" s="26">
        <v>27.3</v>
      </c>
      <c r="D18" s="27"/>
      <c r="E18" s="26">
        <v>31.5</v>
      </c>
      <c r="F18" s="27"/>
      <c r="G18" s="26">
        <v>29.2</v>
      </c>
      <c r="H18" s="27"/>
      <c r="I18" s="26">
        <v>32</v>
      </c>
      <c r="J18" s="27"/>
      <c r="K18" s="26">
        <v>31.9</v>
      </c>
      <c r="L18" s="27"/>
      <c r="M18" s="26">
        <v>33.5</v>
      </c>
      <c r="N18" s="27"/>
      <c r="O18" s="26">
        <v>27.9</v>
      </c>
      <c r="P18" s="27"/>
      <c r="Q18" s="26">
        <v>25.3</v>
      </c>
      <c r="R18" s="27"/>
      <c r="S18" s="26">
        <v>31.7</v>
      </c>
      <c r="T18" s="27"/>
      <c r="U18" s="26">
        <v>32.799999999999997</v>
      </c>
      <c r="V18" s="18"/>
    </row>
    <row r="19" spans="1:28">
      <c r="A19" s="8"/>
      <c r="B19" s="6">
        <v>45552</v>
      </c>
      <c r="C19" s="26">
        <v>27.2</v>
      </c>
      <c r="D19" s="27"/>
      <c r="E19" s="26">
        <v>31.1</v>
      </c>
      <c r="F19" s="27"/>
      <c r="G19" s="26">
        <v>29.6</v>
      </c>
      <c r="H19" s="27"/>
      <c r="I19" s="26">
        <v>31.9</v>
      </c>
      <c r="J19" s="27"/>
      <c r="K19" s="26">
        <v>31.6</v>
      </c>
      <c r="L19" s="27"/>
      <c r="M19" s="26">
        <v>33.1</v>
      </c>
      <c r="N19" s="27"/>
      <c r="O19" s="26">
        <v>28.3</v>
      </c>
      <c r="P19" s="27"/>
      <c r="Q19" s="26">
        <v>25.1</v>
      </c>
      <c r="R19" s="27"/>
      <c r="S19" s="26">
        <v>32.1</v>
      </c>
      <c r="T19" s="27"/>
      <c r="U19" s="26">
        <v>32.4</v>
      </c>
      <c r="V19" s="18"/>
    </row>
    <row r="20" spans="1:28">
      <c r="A20" s="8"/>
      <c r="B20" s="6">
        <v>45553</v>
      </c>
      <c r="C20" s="26">
        <v>26.6</v>
      </c>
      <c r="D20" s="27"/>
      <c r="E20" s="26">
        <v>30.6</v>
      </c>
      <c r="F20" s="27"/>
      <c r="G20" s="26">
        <v>29.4</v>
      </c>
      <c r="H20" s="27"/>
      <c r="I20" s="26">
        <v>31.1</v>
      </c>
      <c r="J20" s="27"/>
      <c r="K20" s="26">
        <v>32</v>
      </c>
      <c r="L20" s="27"/>
      <c r="M20" s="26">
        <v>32.299999999999997</v>
      </c>
      <c r="N20" s="27"/>
      <c r="O20" s="26">
        <v>28.2</v>
      </c>
      <c r="P20" s="27"/>
      <c r="Q20" s="26">
        <v>24.6</v>
      </c>
      <c r="R20" s="27"/>
      <c r="S20" s="26">
        <v>32.200000000000003</v>
      </c>
      <c r="T20" s="27"/>
      <c r="U20" s="26">
        <v>31.5</v>
      </c>
      <c r="V20" s="18"/>
    </row>
    <row r="21" spans="1:28">
      <c r="A21" s="8"/>
      <c r="B21" s="6">
        <v>45554</v>
      </c>
      <c r="C21" s="26">
        <v>26.9</v>
      </c>
      <c r="D21" s="27"/>
      <c r="E21" s="26">
        <v>30.6</v>
      </c>
      <c r="F21" s="27"/>
      <c r="G21" s="26">
        <v>29.6</v>
      </c>
      <c r="H21" s="27"/>
      <c r="I21" s="26">
        <v>31.2</v>
      </c>
      <c r="J21" s="27"/>
      <c r="K21" s="26">
        <v>32.1</v>
      </c>
      <c r="L21" s="27"/>
      <c r="M21" s="26">
        <v>31.9</v>
      </c>
      <c r="N21" s="27"/>
      <c r="O21" s="26">
        <v>28.2</v>
      </c>
      <c r="P21" s="27"/>
      <c r="Q21" s="26">
        <v>24.4</v>
      </c>
      <c r="R21" s="27"/>
      <c r="S21" s="26">
        <v>32.299999999999997</v>
      </c>
      <c r="T21" s="27"/>
      <c r="U21" s="26">
        <v>30.7</v>
      </c>
      <c r="V21" s="18"/>
    </row>
    <row r="22" spans="1:28">
      <c r="A22" s="8"/>
      <c r="B22" s="6">
        <v>45555</v>
      </c>
      <c r="C22" s="26">
        <v>27.3</v>
      </c>
      <c r="D22" s="27"/>
      <c r="E22" s="26">
        <v>30.2</v>
      </c>
      <c r="F22" s="27"/>
      <c r="G22" s="26">
        <v>30.3</v>
      </c>
      <c r="H22" s="27"/>
      <c r="I22" s="26">
        <v>30.6</v>
      </c>
      <c r="J22" s="27"/>
      <c r="K22" s="26">
        <v>32.6</v>
      </c>
      <c r="L22" s="27"/>
      <c r="M22" s="26">
        <v>31.6</v>
      </c>
      <c r="N22" s="27"/>
      <c r="O22" s="26">
        <v>27.9</v>
      </c>
      <c r="P22" s="27"/>
      <c r="Q22" s="26">
        <v>23.8</v>
      </c>
      <c r="R22" s="27"/>
      <c r="S22" s="26">
        <v>32.4</v>
      </c>
      <c r="T22" s="27"/>
      <c r="U22" s="26">
        <v>30.6</v>
      </c>
      <c r="V22" s="18"/>
    </row>
    <row r="23" spans="1:28">
      <c r="A23" s="8"/>
      <c r="B23" s="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8">
      <c r="A24" s="8"/>
      <c r="B24" s="3"/>
      <c r="C24" s="20"/>
      <c r="D24" s="20"/>
      <c r="E24" s="20"/>
      <c r="F24" s="20" t="s">
        <v>18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Z24" t="s">
        <v>50</v>
      </c>
    </row>
    <row r="25" spans="1:28">
      <c r="A25" s="8" t="s">
        <v>19</v>
      </c>
      <c r="B25" s="8" t="s">
        <v>20</v>
      </c>
      <c r="C25" s="14">
        <v>17.75</v>
      </c>
      <c r="D25" s="15"/>
      <c r="E25" s="14">
        <v>18.57</v>
      </c>
      <c r="F25" s="15"/>
      <c r="G25" s="14">
        <v>18.61</v>
      </c>
      <c r="H25" s="15"/>
      <c r="I25" s="14">
        <v>17.899999999999999</v>
      </c>
      <c r="J25" s="15"/>
      <c r="K25" s="14">
        <v>18.010000000000002</v>
      </c>
      <c r="L25" s="15"/>
      <c r="M25" s="14">
        <v>18.190000000000001</v>
      </c>
      <c r="N25" s="15"/>
      <c r="O25" s="14">
        <v>17.96</v>
      </c>
      <c r="P25" s="15"/>
      <c r="Q25" s="14">
        <v>18.100000000000001</v>
      </c>
      <c r="R25" s="15"/>
      <c r="S25" s="14">
        <v>17.73</v>
      </c>
      <c r="T25" s="15"/>
      <c r="U25" s="14">
        <v>18.14</v>
      </c>
      <c r="V25" s="15"/>
    </row>
    <row r="26" spans="1:28">
      <c r="A26" s="8"/>
      <c r="B26" s="8" t="s">
        <v>21</v>
      </c>
      <c r="C26" s="14">
        <v>7.1</v>
      </c>
      <c r="D26" s="15">
        <f>C25-C26</f>
        <v>10.65</v>
      </c>
      <c r="E26" s="14">
        <v>8</v>
      </c>
      <c r="F26" s="15">
        <f>E25-E26</f>
        <v>10.57</v>
      </c>
      <c r="G26" s="14">
        <v>7.9</v>
      </c>
      <c r="H26" s="15">
        <f>G25-G26</f>
        <v>10.709999999999999</v>
      </c>
      <c r="I26" s="14">
        <v>8.3000000000000007</v>
      </c>
      <c r="J26" s="15">
        <f>I25-I26</f>
        <v>9.5999999999999979</v>
      </c>
      <c r="K26" s="14">
        <v>6</v>
      </c>
      <c r="L26" s="15">
        <f>K25-K26</f>
        <v>12.010000000000002</v>
      </c>
      <c r="M26" s="14">
        <v>6.9</v>
      </c>
      <c r="N26" s="15">
        <f>M25-M26</f>
        <v>11.290000000000001</v>
      </c>
      <c r="O26" s="14">
        <v>7.2</v>
      </c>
      <c r="P26" s="15">
        <f>O25-O26</f>
        <v>10.760000000000002</v>
      </c>
      <c r="Q26" s="14">
        <v>8.9</v>
      </c>
      <c r="R26" s="15">
        <f>Q25-Q26</f>
        <v>9.2000000000000011</v>
      </c>
      <c r="S26" s="14">
        <v>8</v>
      </c>
      <c r="T26" s="15">
        <f>S25-S26</f>
        <v>9.73</v>
      </c>
      <c r="U26" s="14">
        <v>6.6</v>
      </c>
      <c r="V26" s="15">
        <f>U25-U26</f>
        <v>11.540000000000001</v>
      </c>
    </row>
    <row r="27" spans="1:28">
      <c r="A27" s="8"/>
      <c r="B27" s="6" t="s">
        <v>22</v>
      </c>
      <c r="C27" s="14">
        <v>16.760000000000002</v>
      </c>
      <c r="D27" s="15"/>
      <c r="E27" s="14">
        <v>17</v>
      </c>
      <c r="F27" s="15"/>
      <c r="G27" s="14">
        <v>17.649999999999999</v>
      </c>
      <c r="H27" s="15"/>
      <c r="I27" s="14">
        <v>16.75</v>
      </c>
      <c r="J27" s="15"/>
      <c r="K27" s="14">
        <v>16.45</v>
      </c>
      <c r="L27" s="15"/>
      <c r="M27" s="14">
        <v>17.86</v>
      </c>
      <c r="N27" s="15"/>
      <c r="O27" s="14">
        <v>18.07</v>
      </c>
      <c r="P27" s="15"/>
      <c r="Q27" s="14">
        <v>17.72</v>
      </c>
      <c r="R27" s="15"/>
      <c r="S27" s="14">
        <v>17.190000000000001</v>
      </c>
      <c r="T27" s="15"/>
      <c r="U27" s="14">
        <v>16.059999999999999</v>
      </c>
      <c r="V27" s="15"/>
      <c r="Z27">
        <v>84.69</v>
      </c>
      <c r="AA27">
        <v>81.820000000000022</v>
      </c>
    </row>
    <row r="28" spans="1:28">
      <c r="A28" s="8"/>
      <c r="B28" s="6" t="s">
        <v>23</v>
      </c>
      <c r="C28" s="14">
        <v>6.9</v>
      </c>
      <c r="D28" s="15">
        <f>C27-C28</f>
        <v>9.8600000000000012</v>
      </c>
      <c r="E28" s="14">
        <v>8.1999999999999993</v>
      </c>
      <c r="F28" s="15">
        <f>E27-E28</f>
        <v>8.8000000000000007</v>
      </c>
      <c r="G28" s="14">
        <v>8.8000000000000007</v>
      </c>
      <c r="H28" s="15">
        <f>G27-G28</f>
        <v>8.8499999999999979</v>
      </c>
      <c r="I28" s="14">
        <v>7.7</v>
      </c>
      <c r="J28" s="15">
        <f>I27-I28</f>
        <v>9.0500000000000007</v>
      </c>
      <c r="K28" s="14">
        <v>6.2</v>
      </c>
      <c r="L28" s="15">
        <f>K27-K28</f>
        <v>10.25</v>
      </c>
      <c r="M28" s="14">
        <v>7.9</v>
      </c>
      <c r="N28" s="15">
        <f>M27-M28</f>
        <v>9.9599999999999991</v>
      </c>
      <c r="O28" s="14">
        <v>8.1999999999999993</v>
      </c>
      <c r="P28" s="15">
        <f>O27-O28</f>
        <v>9.870000000000001</v>
      </c>
      <c r="Q28" s="14">
        <v>8.5</v>
      </c>
      <c r="R28" s="15">
        <f>Q27-Q28</f>
        <v>9.2199999999999989</v>
      </c>
      <c r="S28" s="14">
        <v>6.1</v>
      </c>
      <c r="T28" s="15">
        <f>S27-S28</f>
        <v>11.090000000000002</v>
      </c>
      <c r="U28" s="14">
        <v>6.3</v>
      </c>
      <c r="V28" s="15">
        <f>U27-U28</f>
        <v>9.759999999999998</v>
      </c>
      <c r="Z28">
        <v>91.97999999999999</v>
      </c>
      <c r="AA28">
        <v>75.789999999999992</v>
      </c>
    </row>
    <row r="29" spans="1:28">
      <c r="A29" s="8"/>
      <c r="B29" s="6" t="s">
        <v>24</v>
      </c>
      <c r="C29" s="14">
        <v>16.25</v>
      </c>
      <c r="D29" s="15"/>
      <c r="E29" s="14">
        <v>15.6</v>
      </c>
      <c r="F29" s="15"/>
      <c r="G29" s="14">
        <v>15.85</v>
      </c>
      <c r="H29" s="15"/>
      <c r="I29" s="14">
        <v>16.72</v>
      </c>
      <c r="J29" s="15"/>
      <c r="K29" s="14">
        <v>16.71</v>
      </c>
      <c r="L29" s="15"/>
      <c r="M29" s="14">
        <v>16.53</v>
      </c>
      <c r="N29" s="15"/>
      <c r="O29" s="14">
        <v>16.5</v>
      </c>
      <c r="P29" s="15"/>
      <c r="Q29" s="14">
        <v>16.28</v>
      </c>
      <c r="R29" s="15"/>
      <c r="S29" s="14">
        <v>16.75</v>
      </c>
      <c r="T29" s="15"/>
      <c r="U29" s="14">
        <v>16.489999999999998</v>
      </c>
      <c r="V29" s="15"/>
      <c r="Z29">
        <v>103.07000000000001</v>
      </c>
      <c r="AA29">
        <v>86.31</v>
      </c>
    </row>
    <row r="30" spans="1:28">
      <c r="A30" s="8"/>
      <c r="B30" s="6" t="s">
        <v>25</v>
      </c>
      <c r="C30" s="14">
        <v>7.3</v>
      </c>
      <c r="D30" s="15">
        <f>C29-C30</f>
        <v>8.9499999999999993</v>
      </c>
      <c r="E30" s="14">
        <v>6.2</v>
      </c>
      <c r="F30" s="15">
        <f>E29-E30</f>
        <v>9.3999999999999986</v>
      </c>
      <c r="G30" s="14">
        <v>6.4</v>
      </c>
      <c r="H30" s="15">
        <f>G29-G30</f>
        <v>9.4499999999999993</v>
      </c>
      <c r="I30" s="14">
        <v>7.7</v>
      </c>
      <c r="J30" s="15">
        <f>I29-I30</f>
        <v>9.02</v>
      </c>
      <c r="K30" s="14">
        <v>5.0999999999999996</v>
      </c>
      <c r="L30" s="15">
        <f>K29-K30</f>
        <v>11.610000000000001</v>
      </c>
      <c r="M30" s="14">
        <v>6.6</v>
      </c>
      <c r="N30" s="15">
        <f>M29-M30</f>
        <v>9.9300000000000015</v>
      </c>
      <c r="O30" s="14">
        <v>7.1</v>
      </c>
      <c r="P30" s="15">
        <f>O29-O30</f>
        <v>9.4</v>
      </c>
      <c r="Q30" s="14">
        <v>7.8</v>
      </c>
      <c r="R30" s="15">
        <f>Q29-Q30</f>
        <v>8.48</v>
      </c>
      <c r="S30" s="14">
        <v>5</v>
      </c>
      <c r="T30" s="15">
        <f>S29-S30</f>
        <v>11.75</v>
      </c>
      <c r="U30" s="14">
        <v>5.6</v>
      </c>
      <c r="V30" s="15">
        <f>U29-U30</f>
        <v>10.889999999999999</v>
      </c>
      <c r="Z30">
        <v>91.85</v>
      </c>
      <c r="AA30">
        <v>75.7</v>
      </c>
    </row>
    <row r="31" spans="1:28">
      <c r="A31" s="8"/>
      <c r="B31" s="6" t="s">
        <v>26</v>
      </c>
      <c r="C31" s="14">
        <v>19.47</v>
      </c>
      <c r="D31" s="15"/>
      <c r="E31" s="14">
        <v>16.95</v>
      </c>
      <c r="F31" s="15"/>
      <c r="G31" s="14">
        <v>18.739999999999998</v>
      </c>
      <c r="H31" s="15"/>
      <c r="I31" s="14">
        <v>15.79</v>
      </c>
      <c r="J31" s="15"/>
      <c r="K31" s="14">
        <v>19.09</v>
      </c>
      <c r="L31" s="15"/>
      <c r="M31" s="14">
        <v>16.34</v>
      </c>
      <c r="N31" s="15"/>
      <c r="O31" s="14">
        <v>19.21</v>
      </c>
      <c r="P31" s="15"/>
      <c r="Q31" s="14">
        <v>16.88</v>
      </c>
      <c r="R31" s="15"/>
      <c r="S31" s="14">
        <v>18.670000000000002</v>
      </c>
      <c r="T31" s="15"/>
      <c r="U31" s="14">
        <v>15.84</v>
      </c>
      <c r="V31" s="15"/>
      <c r="Z31">
        <v>99.81</v>
      </c>
      <c r="AA31">
        <v>82.600000000000009</v>
      </c>
    </row>
    <row r="32" spans="1:28">
      <c r="A32" s="8"/>
      <c r="B32" s="6" t="s">
        <v>27</v>
      </c>
      <c r="C32" s="14">
        <v>9.5</v>
      </c>
      <c r="D32" s="15">
        <f>C31-C32</f>
        <v>9.9699999999999989</v>
      </c>
      <c r="E32" s="14">
        <v>6.9</v>
      </c>
      <c r="F32" s="15">
        <f>E31-E32</f>
        <v>10.049999999999999</v>
      </c>
      <c r="G32" s="14">
        <v>8.5</v>
      </c>
      <c r="H32" s="15">
        <f>G31-G32</f>
        <v>10.239999999999998</v>
      </c>
      <c r="I32" s="14">
        <v>7.7</v>
      </c>
      <c r="J32" s="15">
        <f>I31-I32</f>
        <v>8.09</v>
      </c>
      <c r="K32" s="14">
        <v>6.4</v>
      </c>
      <c r="L32" s="15">
        <f>K31-K32</f>
        <v>12.69</v>
      </c>
      <c r="M32" s="14">
        <v>7</v>
      </c>
      <c r="N32" s="15">
        <f>M31-M32</f>
        <v>9.34</v>
      </c>
      <c r="O32" s="14">
        <v>8.4</v>
      </c>
      <c r="P32" s="15">
        <f>O31-O32</f>
        <v>10.81</v>
      </c>
      <c r="Q32" s="14">
        <v>8</v>
      </c>
      <c r="R32" s="15">
        <f>Q31-Q32</f>
        <v>8.879999999999999</v>
      </c>
      <c r="S32" s="14">
        <v>6.5</v>
      </c>
      <c r="T32" s="15">
        <f>S31-S32</f>
        <v>12.170000000000002</v>
      </c>
      <c r="U32" s="14">
        <v>5.6</v>
      </c>
      <c r="V32" s="15">
        <f>U31-U32</f>
        <v>10.24</v>
      </c>
      <c r="AB32" t="s">
        <v>51</v>
      </c>
    </row>
    <row r="33" spans="1:28">
      <c r="A33" s="8"/>
      <c r="B33" s="6" t="s">
        <v>28</v>
      </c>
      <c r="C33" s="14">
        <v>18.850000000000001</v>
      </c>
      <c r="D33" s="15"/>
      <c r="E33" s="14">
        <v>15.63</v>
      </c>
      <c r="F33" s="15"/>
      <c r="G33" s="14">
        <v>19.22</v>
      </c>
      <c r="H33" s="15"/>
      <c r="I33" s="14">
        <v>16.829999999999998</v>
      </c>
      <c r="J33" s="15"/>
      <c r="K33" s="14">
        <v>18.739999999999998</v>
      </c>
      <c r="L33" s="15"/>
      <c r="M33" s="14">
        <v>16.5</v>
      </c>
      <c r="N33" s="15"/>
      <c r="O33" s="14">
        <v>19.14</v>
      </c>
      <c r="P33" s="15"/>
      <c r="Q33" s="14">
        <v>16.16</v>
      </c>
      <c r="R33" s="15"/>
      <c r="S33" s="14">
        <v>19.239999999999998</v>
      </c>
      <c r="T33" s="15"/>
      <c r="U33" s="14">
        <v>16.04</v>
      </c>
      <c r="V33" s="15"/>
      <c r="Z33">
        <f>AVERAGE(Z27:Z31)</f>
        <v>94.28</v>
      </c>
      <c r="AA33">
        <f>AVERAGE(AA27:AA31)</f>
        <v>80.444000000000003</v>
      </c>
      <c r="AB33">
        <f>Z33-AA33</f>
        <v>13.835999999999999</v>
      </c>
    </row>
    <row r="34" spans="1:28">
      <c r="A34" s="8"/>
      <c r="B34" s="6" t="s">
        <v>29</v>
      </c>
      <c r="C34" s="14">
        <v>10</v>
      </c>
      <c r="D34" s="15">
        <f>C33-C34</f>
        <v>8.8500000000000014</v>
      </c>
      <c r="E34" s="14">
        <v>5.8</v>
      </c>
      <c r="F34" s="15">
        <f>E33-E34</f>
        <v>9.8300000000000018</v>
      </c>
      <c r="G34" s="14">
        <v>9.3000000000000007</v>
      </c>
      <c r="H34" s="15">
        <f>G33-G34</f>
        <v>9.9199999999999982</v>
      </c>
      <c r="I34" s="14">
        <v>8.3000000000000007</v>
      </c>
      <c r="J34" s="15">
        <f>I33-I34</f>
        <v>8.5299999999999976</v>
      </c>
      <c r="K34" s="14">
        <v>7.5</v>
      </c>
      <c r="L34" s="15">
        <f>K33-K34</f>
        <v>11.239999999999998</v>
      </c>
      <c r="M34" s="14">
        <v>6.6</v>
      </c>
      <c r="N34" s="15">
        <f>M33-M34</f>
        <v>9.9</v>
      </c>
      <c r="O34" s="14">
        <v>8.4</v>
      </c>
      <c r="P34" s="15">
        <f>O33-O34</f>
        <v>10.74</v>
      </c>
      <c r="Q34" s="14">
        <v>7.2</v>
      </c>
      <c r="R34" s="15">
        <f>Q33-Q34</f>
        <v>8.9600000000000009</v>
      </c>
      <c r="S34" s="14">
        <v>7.8</v>
      </c>
      <c r="T34" s="15">
        <f>S33-S34</f>
        <v>11.439999999999998</v>
      </c>
      <c r="U34" s="14">
        <v>6.3</v>
      </c>
      <c r="V34" s="15">
        <f>U33-U34</f>
        <v>9.7399999999999984</v>
      </c>
    </row>
    <row r="35" spans="1:28">
      <c r="A35" s="8"/>
      <c r="B35" s="6" t="s">
        <v>30</v>
      </c>
      <c r="C35" s="14">
        <v>16.38</v>
      </c>
      <c r="D35" s="15"/>
      <c r="E35" s="14">
        <v>15.44</v>
      </c>
      <c r="F35" s="15"/>
      <c r="G35" s="14">
        <v>17.34</v>
      </c>
      <c r="H35" s="15"/>
      <c r="I35" s="14">
        <v>17.29</v>
      </c>
      <c r="J35" s="15"/>
      <c r="K35" s="14">
        <v>16.89</v>
      </c>
      <c r="L35" s="15"/>
      <c r="M35" s="14">
        <v>17.329999999999998</v>
      </c>
      <c r="N35" s="15"/>
      <c r="O35" s="14">
        <v>17.73</v>
      </c>
      <c r="P35" s="15"/>
      <c r="Q35" s="14">
        <v>16.739999999999998</v>
      </c>
      <c r="R35" s="15"/>
      <c r="S35" s="14">
        <v>18.46</v>
      </c>
      <c r="T35" s="15"/>
      <c r="U35" s="14">
        <v>16.28</v>
      </c>
      <c r="V35" s="15"/>
      <c r="Z35" t="s">
        <v>47</v>
      </c>
      <c r="AA35">
        <f>TTEST(Z27:Z31,AA27:AA31,1,2)</f>
        <v>3.5128278634555879E-3</v>
      </c>
    </row>
    <row r="36" spans="1:28">
      <c r="A36" s="8"/>
      <c r="B36" s="6" t="s">
        <v>31</v>
      </c>
      <c r="C36" s="14">
        <v>7.4</v>
      </c>
      <c r="D36" s="15">
        <f>C35-C36</f>
        <v>8.9799999999999986</v>
      </c>
      <c r="E36" s="14">
        <v>6.8</v>
      </c>
      <c r="F36" s="15">
        <f>E35-E36</f>
        <v>8.64</v>
      </c>
      <c r="G36" s="14">
        <v>7.6</v>
      </c>
      <c r="H36" s="15">
        <f>G35-G36</f>
        <v>9.74</v>
      </c>
      <c r="I36" s="14">
        <v>9.4</v>
      </c>
      <c r="J36" s="15">
        <f>I35-I36</f>
        <v>7.8899999999999988</v>
      </c>
      <c r="K36" s="14">
        <v>6.5</v>
      </c>
      <c r="L36" s="15">
        <f>K35-K36</f>
        <v>10.39</v>
      </c>
      <c r="M36" s="14">
        <v>7.5</v>
      </c>
      <c r="N36" s="15">
        <f>M35-M36</f>
        <v>9.8299999999999983</v>
      </c>
      <c r="O36" s="14">
        <v>8.5</v>
      </c>
      <c r="P36" s="15">
        <f>O35-O36</f>
        <v>9.23</v>
      </c>
      <c r="Q36" s="14">
        <v>8</v>
      </c>
      <c r="R36" s="15">
        <f>Q35-Q36</f>
        <v>8.7399999999999984</v>
      </c>
      <c r="S36" s="14">
        <v>7.6</v>
      </c>
      <c r="T36" s="15">
        <f>S35-S36</f>
        <v>10.860000000000001</v>
      </c>
      <c r="U36" s="14">
        <v>8.1999999999999993</v>
      </c>
      <c r="V36" s="15">
        <f>U35-U36</f>
        <v>8.0800000000000018</v>
      </c>
    </row>
    <row r="37" spans="1:28">
      <c r="A37" s="8"/>
      <c r="B37" s="6" t="s">
        <v>32</v>
      </c>
      <c r="C37" s="14">
        <v>19.07</v>
      </c>
      <c r="D37" s="15"/>
      <c r="E37" s="14">
        <v>14.88</v>
      </c>
      <c r="F37" s="15"/>
      <c r="G37" s="14">
        <v>19.510000000000002</v>
      </c>
      <c r="H37" s="15"/>
      <c r="I37" s="14">
        <v>16.87</v>
      </c>
      <c r="J37" s="15"/>
      <c r="K37" s="14">
        <v>19.71</v>
      </c>
      <c r="L37" s="15"/>
      <c r="M37" s="14">
        <v>17.940000000000001</v>
      </c>
      <c r="N37" s="15"/>
      <c r="O37" s="14">
        <v>19.07</v>
      </c>
      <c r="P37" s="15"/>
      <c r="Q37" s="14">
        <v>19.3</v>
      </c>
      <c r="R37" s="15"/>
      <c r="S37" s="14">
        <v>19.73</v>
      </c>
      <c r="T37" s="15"/>
      <c r="U37" s="14">
        <v>19.47</v>
      </c>
      <c r="V37" s="15"/>
    </row>
    <row r="38" spans="1:28">
      <c r="A38" s="8"/>
      <c r="B38" s="6" t="s">
        <v>33</v>
      </c>
      <c r="C38" s="14">
        <v>9.9</v>
      </c>
      <c r="D38" s="15">
        <f>C37-C38</f>
        <v>9.17</v>
      </c>
      <c r="E38" s="14">
        <v>6.9</v>
      </c>
      <c r="F38" s="15">
        <f>E37-E38</f>
        <v>7.98</v>
      </c>
      <c r="G38" s="14">
        <v>8.1999999999999993</v>
      </c>
      <c r="H38" s="15">
        <f>G37-G38</f>
        <v>11.310000000000002</v>
      </c>
      <c r="I38" s="14">
        <v>9</v>
      </c>
      <c r="J38" s="15">
        <f>I37-I38</f>
        <v>7.870000000000001</v>
      </c>
      <c r="K38" s="14">
        <v>7.1</v>
      </c>
      <c r="L38" s="15">
        <f>K37-K38</f>
        <v>12.610000000000001</v>
      </c>
      <c r="M38" s="14">
        <v>9.1999999999999993</v>
      </c>
      <c r="N38" s="15">
        <f>M37-M38</f>
        <v>8.740000000000002</v>
      </c>
      <c r="O38" s="14">
        <v>9.5</v>
      </c>
      <c r="P38" s="15">
        <f>O37-O38</f>
        <v>9.57</v>
      </c>
      <c r="Q38" s="14">
        <v>11.3</v>
      </c>
      <c r="R38" s="15">
        <f>Q37-Q38</f>
        <v>8</v>
      </c>
      <c r="S38" s="14">
        <v>7.9</v>
      </c>
      <c r="T38" s="15">
        <f>S37-S38</f>
        <v>11.83</v>
      </c>
      <c r="U38" s="14">
        <v>11.6</v>
      </c>
      <c r="V38" s="15">
        <f>U37-U38</f>
        <v>7.8699999999999992</v>
      </c>
    </row>
    <row r="39" spans="1:28">
      <c r="A39" s="8"/>
      <c r="B39" s="6" t="s">
        <v>34</v>
      </c>
      <c r="C39" s="14">
        <v>19.53</v>
      </c>
      <c r="D39" s="15"/>
      <c r="E39" s="14">
        <v>18.940000000000001</v>
      </c>
      <c r="F39" s="15"/>
      <c r="G39" s="14">
        <v>19.579999999999998</v>
      </c>
      <c r="H39" s="15"/>
      <c r="I39" s="14">
        <v>18.93</v>
      </c>
      <c r="J39" s="15"/>
      <c r="K39" s="14">
        <v>19.07</v>
      </c>
      <c r="L39" s="15"/>
      <c r="M39" s="14">
        <v>19.170000000000002</v>
      </c>
      <c r="N39" s="15"/>
      <c r="O39" s="14">
        <v>19.02</v>
      </c>
      <c r="P39" s="15"/>
      <c r="Q39" s="14">
        <v>19.48</v>
      </c>
      <c r="R39" s="15"/>
      <c r="S39" s="14">
        <v>19.059999999999999</v>
      </c>
      <c r="T39" s="15"/>
      <c r="U39" s="14">
        <v>19.18</v>
      </c>
      <c r="V39" s="15"/>
    </row>
    <row r="40" spans="1:28">
      <c r="A40" s="8"/>
      <c r="B40" s="6" t="s">
        <v>35</v>
      </c>
      <c r="C40" s="16">
        <v>10.7</v>
      </c>
      <c r="D40" s="15">
        <f>C39-C40</f>
        <v>8.8300000000000018</v>
      </c>
      <c r="E40" s="16">
        <v>10.199999999999999</v>
      </c>
      <c r="F40" s="15">
        <f>E39-E40</f>
        <v>8.740000000000002</v>
      </c>
      <c r="G40" s="16">
        <v>8.9</v>
      </c>
      <c r="H40" s="15">
        <f>G39-G40</f>
        <v>10.679999999999998</v>
      </c>
      <c r="I40" s="16">
        <v>10.3</v>
      </c>
      <c r="J40" s="15">
        <f>I39-I40</f>
        <v>8.629999999999999</v>
      </c>
      <c r="K40" s="16">
        <v>7.5</v>
      </c>
      <c r="L40" s="15">
        <f>K39-K40</f>
        <v>11.57</v>
      </c>
      <c r="M40" s="16">
        <v>10.1</v>
      </c>
      <c r="N40" s="15">
        <f>M39-M40</f>
        <v>9.0700000000000021</v>
      </c>
      <c r="O40" s="16">
        <v>7.6</v>
      </c>
      <c r="P40" s="15">
        <f>O39-O40</f>
        <v>11.42</v>
      </c>
      <c r="Q40" s="16">
        <v>12.1</v>
      </c>
      <c r="R40" s="15">
        <f>Q39-Q40</f>
        <v>7.3800000000000008</v>
      </c>
      <c r="S40" s="16">
        <v>8.6</v>
      </c>
      <c r="T40" s="15">
        <f>S39-S40</f>
        <v>10.459999999999999</v>
      </c>
      <c r="U40" s="16">
        <v>12.2</v>
      </c>
      <c r="V40" s="15">
        <f>U39-U40</f>
        <v>6.98</v>
      </c>
    </row>
    <row r="41" spans="1:28">
      <c r="A41" s="8"/>
      <c r="B41" s="6" t="s">
        <v>36</v>
      </c>
      <c r="C41" s="14">
        <v>19.23</v>
      </c>
      <c r="D41" s="15"/>
      <c r="E41" s="14">
        <v>18.61</v>
      </c>
      <c r="F41" s="15"/>
      <c r="G41" s="14">
        <v>19.38</v>
      </c>
      <c r="H41" s="15"/>
      <c r="I41" s="14">
        <v>18.71</v>
      </c>
      <c r="J41" s="15"/>
      <c r="K41" s="14">
        <v>19.5</v>
      </c>
      <c r="L41" s="15"/>
      <c r="M41" s="14">
        <v>18.850000000000001</v>
      </c>
      <c r="N41" s="15"/>
      <c r="O41" s="14">
        <v>19.350000000000001</v>
      </c>
      <c r="P41" s="15"/>
      <c r="Q41" s="14">
        <v>18.84</v>
      </c>
      <c r="R41" s="15"/>
      <c r="S41" s="14">
        <v>19.38</v>
      </c>
      <c r="T41" s="15"/>
      <c r="U41" s="14">
        <v>18.5</v>
      </c>
      <c r="V41" s="15"/>
    </row>
    <row r="42" spans="1:28">
      <c r="A42" s="8"/>
      <c r="B42" s="6" t="s">
        <v>37</v>
      </c>
      <c r="C42" s="14">
        <v>9.8000000000000007</v>
      </c>
      <c r="D42" s="15">
        <f>C41-C42</f>
        <v>9.43</v>
      </c>
      <c r="E42" s="14">
        <v>10.8</v>
      </c>
      <c r="F42" s="15">
        <f>E41-E42</f>
        <v>7.8099999999999987</v>
      </c>
      <c r="G42" s="14">
        <v>8.3000000000000007</v>
      </c>
      <c r="H42" s="15">
        <f>G41-G42</f>
        <v>11.079999999999998</v>
      </c>
      <c r="I42" s="14">
        <v>11.6</v>
      </c>
      <c r="J42" s="15">
        <f>I41-I42</f>
        <v>7.1100000000000012</v>
      </c>
      <c r="K42" s="14">
        <v>8.8000000000000007</v>
      </c>
      <c r="L42" s="15">
        <f>K41-K42</f>
        <v>10.7</v>
      </c>
      <c r="M42" s="14">
        <v>10.6</v>
      </c>
      <c r="N42" s="15">
        <f>M41-M42</f>
        <v>8.2500000000000018</v>
      </c>
      <c r="O42" s="14">
        <v>9.3000000000000007</v>
      </c>
      <c r="P42" s="15">
        <f>O41-O42</f>
        <v>10.050000000000001</v>
      </c>
      <c r="Q42" s="14">
        <v>12</v>
      </c>
      <c r="R42" s="15">
        <f>Q41-Q42</f>
        <v>6.84</v>
      </c>
      <c r="S42" s="14">
        <v>8.9</v>
      </c>
      <c r="T42" s="15">
        <f>S41-S42</f>
        <v>10.479999999999999</v>
      </c>
      <c r="U42" s="14">
        <v>11</v>
      </c>
      <c r="V42" s="15">
        <f>U41-U42</f>
        <v>7.5</v>
      </c>
    </row>
    <row r="43" spans="1:28">
      <c r="D43">
        <f>SUM(D25:D42)</f>
        <v>84.69</v>
      </c>
      <c r="F43">
        <f>SUM(F25:F42)</f>
        <v>81.820000000000022</v>
      </c>
      <c r="H43">
        <f>SUM(H25:H42)</f>
        <v>91.97999999999999</v>
      </c>
      <c r="J43">
        <f>SUM(J25:J42)</f>
        <v>75.789999999999992</v>
      </c>
      <c r="L43">
        <f>SUM(L25:L42)</f>
        <v>103.07000000000001</v>
      </c>
      <c r="N43">
        <f>SUM(N25:N42)</f>
        <v>86.31</v>
      </c>
      <c r="P43">
        <f>SUM(P25:P42)</f>
        <v>91.85</v>
      </c>
      <c r="R43">
        <f>SUM(R25:R42)</f>
        <v>75.7</v>
      </c>
      <c r="T43">
        <f>SUM(T25:T42)</f>
        <v>99.81</v>
      </c>
      <c r="V43">
        <f>SUM(V25:V42)</f>
        <v>82.600000000000009</v>
      </c>
    </row>
    <row r="44" spans="1:28">
      <c r="A44" s="8" t="s">
        <v>38</v>
      </c>
      <c r="B44" s="8" t="s">
        <v>20</v>
      </c>
      <c r="C44" s="14">
        <v>96.4</v>
      </c>
      <c r="D44" s="15"/>
      <c r="E44" s="14">
        <v>98.2</v>
      </c>
      <c r="F44" s="15"/>
      <c r="G44" s="14">
        <v>96.9</v>
      </c>
      <c r="H44" s="15"/>
      <c r="I44" s="14">
        <v>101.6</v>
      </c>
      <c r="J44" s="15"/>
      <c r="K44" s="14">
        <v>99.9</v>
      </c>
      <c r="L44" s="15"/>
      <c r="M44" s="14">
        <v>97.4</v>
      </c>
      <c r="N44" s="15"/>
      <c r="O44" s="14">
        <v>95.7</v>
      </c>
      <c r="P44" s="15"/>
      <c r="Q44" s="14">
        <v>99.7</v>
      </c>
      <c r="R44" s="15"/>
      <c r="S44" s="14">
        <v>96.8</v>
      </c>
      <c r="T44" s="15"/>
      <c r="U44" s="14">
        <v>98.6</v>
      </c>
      <c r="V44" s="15"/>
    </row>
    <row r="45" spans="1:28">
      <c r="A45" s="8"/>
      <c r="B45" s="8" t="s">
        <v>21</v>
      </c>
      <c r="C45" s="14">
        <v>95.5</v>
      </c>
      <c r="D45" s="15">
        <f>C44-C45</f>
        <v>0.90000000000000568</v>
      </c>
      <c r="E45" s="14">
        <v>96.9</v>
      </c>
      <c r="F45" s="15">
        <f>E44-E45</f>
        <v>1.2999999999999972</v>
      </c>
      <c r="G45" s="14">
        <v>96</v>
      </c>
      <c r="H45" s="15">
        <f>G44-G45</f>
        <v>0.90000000000000568</v>
      </c>
      <c r="I45" s="14">
        <v>100.4</v>
      </c>
      <c r="J45" s="15">
        <f>I44-I45</f>
        <v>1.1999999999999886</v>
      </c>
      <c r="K45" s="14" t="s">
        <v>39</v>
      </c>
      <c r="L45" s="15"/>
      <c r="M45" s="14">
        <v>96.7</v>
      </c>
      <c r="N45" s="15">
        <f>M44-M45</f>
        <v>0.70000000000000284</v>
      </c>
      <c r="O45" s="14">
        <v>95.1</v>
      </c>
      <c r="P45" s="15">
        <f>O44-O45</f>
        <v>0.60000000000000853</v>
      </c>
      <c r="Q45" s="14">
        <v>98.4</v>
      </c>
      <c r="R45" s="15">
        <f>Q44-Q45</f>
        <v>1.2999999999999972</v>
      </c>
      <c r="S45" s="14">
        <v>96</v>
      </c>
      <c r="T45" s="15">
        <f>S44-S45</f>
        <v>0.79999999999999716</v>
      </c>
      <c r="U45" s="14">
        <v>98.1</v>
      </c>
      <c r="V45" s="15">
        <f>U44-U45</f>
        <v>0.5</v>
      </c>
      <c r="Z45" t="s">
        <v>49</v>
      </c>
    </row>
    <row r="46" spans="1:28">
      <c r="A46" s="8"/>
      <c r="B46" s="6" t="s">
        <v>22</v>
      </c>
      <c r="C46" s="14">
        <v>119</v>
      </c>
      <c r="D46" s="15"/>
      <c r="E46" s="14">
        <v>119.6</v>
      </c>
      <c r="F46" s="15"/>
      <c r="G46" s="14">
        <v>119.8</v>
      </c>
      <c r="H46" s="15"/>
      <c r="I46" s="14">
        <v>124.6</v>
      </c>
      <c r="J46" s="15"/>
      <c r="K46" s="14">
        <v>119.8</v>
      </c>
      <c r="L46" s="15"/>
      <c r="M46" s="14">
        <v>120.4</v>
      </c>
      <c r="N46" s="15"/>
      <c r="O46" s="14">
        <v>118.6</v>
      </c>
      <c r="P46" s="15"/>
      <c r="Q46" s="14">
        <v>121.5</v>
      </c>
      <c r="R46" s="15"/>
      <c r="S46" s="14">
        <v>119.4</v>
      </c>
      <c r="T46" s="15"/>
      <c r="U46" s="14">
        <v>121.4</v>
      </c>
      <c r="V46" s="15"/>
    </row>
    <row r="47" spans="1:28">
      <c r="A47" s="8"/>
      <c r="B47" s="6" t="s">
        <v>23</v>
      </c>
      <c r="C47" s="14">
        <v>118.6</v>
      </c>
      <c r="D47" s="15">
        <f>C46-C47</f>
        <v>0.40000000000000568</v>
      </c>
      <c r="E47" s="14">
        <v>119.6</v>
      </c>
      <c r="F47" s="15">
        <f>E46-E47</f>
        <v>0</v>
      </c>
      <c r="G47" s="14">
        <v>119.4</v>
      </c>
      <c r="H47" s="15">
        <f>G46-G47</f>
        <v>0.39999999999999147</v>
      </c>
      <c r="I47" s="14">
        <v>123.8</v>
      </c>
      <c r="J47" s="15">
        <f>I46-I47</f>
        <v>0.79999999999999716</v>
      </c>
      <c r="K47" s="14">
        <v>119.4</v>
      </c>
      <c r="L47" s="15">
        <f>K46-K47</f>
        <v>0.39999999999999147</v>
      </c>
      <c r="M47" s="14">
        <v>120.1</v>
      </c>
      <c r="N47" s="15">
        <f>M46-M47</f>
        <v>0.30000000000001137</v>
      </c>
      <c r="O47" s="14">
        <v>118.2</v>
      </c>
      <c r="P47" s="15">
        <f>O46-O47</f>
        <v>0.39999999999999147</v>
      </c>
      <c r="Q47" s="36">
        <v>62.4</v>
      </c>
      <c r="R47" s="15">
        <f>Q46-Q47</f>
        <v>59.1</v>
      </c>
      <c r="S47" s="14">
        <v>119</v>
      </c>
      <c r="T47" s="15">
        <f>S46-S47</f>
        <v>0.40000000000000568</v>
      </c>
      <c r="U47" s="14">
        <v>121.1</v>
      </c>
      <c r="V47" s="15">
        <f>U46-U47</f>
        <v>0.30000000000001137</v>
      </c>
      <c r="Z47">
        <v>56</v>
      </c>
      <c r="AA47">
        <v>53</v>
      </c>
    </row>
    <row r="48" spans="1:28">
      <c r="A48" s="8"/>
      <c r="B48" s="6" t="s">
        <v>24</v>
      </c>
      <c r="C48" s="14">
        <v>118.6</v>
      </c>
      <c r="D48" s="15"/>
      <c r="E48" s="14">
        <v>119.6</v>
      </c>
      <c r="F48" s="15"/>
      <c r="G48" s="14">
        <v>119.4</v>
      </c>
      <c r="H48" s="15"/>
      <c r="I48" s="14">
        <v>123.8</v>
      </c>
      <c r="J48" s="15"/>
      <c r="K48" s="14">
        <v>119.4</v>
      </c>
      <c r="L48" s="15"/>
      <c r="M48" s="14">
        <v>120.1</v>
      </c>
      <c r="N48" s="15"/>
      <c r="O48" s="14">
        <v>118.2</v>
      </c>
      <c r="P48" s="15"/>
      <c r="Q48" s="14">
        <v>122.9</v>
      </c>
      <c r="R48" s="15"/>
      <c r="S48" s="14">
        <v>119</v>
      </c>
      <c r="T48" s="15"/>
      <c r="U48" s="14">
        <v>121.1</v>
      </c>
      <c r="V48" s="15"/>
      <c r="Z48">
        <v>62.699999999999996</v>
      </c>
      <c r="AA48">
        <v>52.699999999999996</v>
      </c>
    </row>
    <row r="49" spans="1:28">
      <c r="A49" s="8"/>
      <c r="B49" s="6" t="s">
        <v>25</v>
      </c>
      <c r="C49" s="14">
        <v>118.4</v>
      </c>
      <c r="D49" s="15">
        <f>C48-C49</f>
        <v>0.19999999999998863</v>
      </c>
      <c r="E49" s="14">
        <v>119.4</v>
      </c>
      <c r="F49" s="15">
        <f>E48-E49</f>
        <v>0.19999999999998863</v>
      </c>
      <c r="G49" s="14">
        <v>119</v>
      </c>
      <c r="H49" s="15">
        <f>G48-G49</f>
        <v>0.40000000000000568</v>
      </c>
      <c r="I49" s="14">
        <v>123.6</v>
      </c>
      <c r="J49" s="15">
        <f>I48-I49</f>
        <v>0.20000000000000284</v>
      </c>
      <c r="K49" s="14">
        <v>119.1</v>
      </c>
      <c r="L49" s="15">
        <f>K48-K49</f>
        <v>0.30000000000001137</v>
      </c>
      <c r="M49" s="14">
        <v>119.9</v>
      </c>
      <c r="N49" s="15">
        <f>M48-M49</f>
        <v>0.19999999999998863</v>
      </c>
      <c r="O49" s="14">
        <v>117.9</v>
      </c>
      <c r="P49" s="15">
        <f>O48-O49</f>
        <v>0.29999999999999716</v>
      </c>
      <c r="Q49" s="14">
        <v>122.7</v>
      </c>
      <c r="R49" s="15">
        <f>Q48-Q49</f>
        <v>0.20000000000000284</v>
      </c>
      <c r="S49" s="14">
        <v>118.7</v>
      </c>
      <c r="T49" s="15">
        <f>S48-S49</f>
        <v>0.29999999999999716</v>
      </c>
      <c r="U49" s="14">
        <v>120.9</v>
      </c>
      <c r="V49" s="15">
        <f>U48-U49</f>
        <v>0.19999999999998863</v>
      </c>
      <c r="Z49">
        <v>55.3</v>
      </c>
      <c r="AA49">
        <v>54.3</v>
      </c>
    </row>
    <row r="50" spans="1:28">
      <c r="A50" s="8"/>
      <c r="B50" s="6" t="s">
        <v>26</v>
      </c>
      <c r="C50" s="14">
        <v>118.4</v>
      </c>
      <c r="D50" s="15"/>
      <c r="E50" s="14">
        <v>119.4</v>
      </c>
      <c r="F50" s="15"/>
      <c r="G50" s="14">
        <v>119</v>
      </c>
      <c r="H50" s="15"/>
      <c r="I50" s="14">
        <v>123.6</v>
      </c>
      <c r="J50" s="15"/>
      <c r="K50" s="14">
        <v>119.1</v>
      </c>
      <c r="L50" s="15"/>
      <c r="M50" s="14">
        <v>119.9</v>
      </c>
      <c r="N50" s="15"/>
      <c r="O50" s="14">
        <v>117.9</v>
      </c>
      <c r="P50" s="15"/>
      <c r="Q50" s="14">
        <v>122.7</v>
      </c>
      <c r="R50" s="15"/>
      <c r="S50" s="14">
        <v>118.7</v>
      </c>
      <c r="T50" s="15"/>
      <c r="U50" s="14">
        <v>120.9</v>
      </c>
      <c r="V50" s="15"/>
      <c r="Z50">
        <v>57.1</v>
      </c>
      <c r="AA50">
        <v>54.2</v>
      </c>
    </row>
    <row r="51" spans="1:28">
      <c r="A51" s="8"/>
      <c r="B51" s="6" t="s">
        <v>27</v>
      </c>
      <c r="C51" s="14">
        <v>118</v>
      </c>
      <c r="D51" s="15">
        <f>C50-C51</f>
        <v>0.40000000000000568</v>
      </c>
      <c r="E51" s="14">
        <v>119</v>
      </c>
      <c r="F51" s="15">
        <f>E50-E51</f>
        <v>0.40000000000000568</v>
      </c>
      <c r="G51" s="14">
        <v>118.7</v>
      </c>
      <c r="H51" s="15">
        <f>G50-G51</f>
        <v>0.29999999999999716</v>
      </c>
      <c r="I51" s="14">
        <v>123.2</v>
      </c>
      <c r="J51" s="15">
        <f>I50-I51</f>
        <v>0.39999999999999147</v>
      </c>
      <c r="K51" s="14">
        <v>119</v>
      </c>
      <c r="L51" s="15">
        <f>K50-K51</f>
        <v>9.9999999999994316E-2</v>
      </c>
      <c r="M51" s="14">
        <v>119.4</v>
      </c>
      <c r="N51" s="15">
        <f>M50-M51</f>
        <v>0.5</v>
      </c>
      <c r="O51" s="14">
        <v>117.3</v>
      </c>
      <c r="P51" s="15">
        <f>O50-O51</f>
        <v>0.60000000000000853</v>
      </c>
      <c r="Q51" s="14">
        <v>122.4</v>
      </c>
      <c r="R51" s="15">
        <f>Q50-Q51</f>
        <v>0.29999999999999716</v>
      </c>
      <c r="S51" s="14">
        <v>118.3</v>
      </c>
      <c r="T51" s="15">
        <f>S50-S51</f>
        <v>0.40000000000000568</v>
      </c>
      <c r="U51" s="14">
        <v>120.5</v>
      </c>
      <c r="V51" s="15">
        <f>U50-U51</f>
        <v>0.40000000000000568</v>
      </c>
      <c r="Z51">
        <v>58.5</v>
      </c>
      <c r="AA51">
        <v>54.400000000000006</v>
      </c>
    </row>
    <row r="52" spans="1:28">
      <c r="A52" s="8"/>
      <c r="B52" s="6" t="s">
        <v>28</v>
      </c>
      <c r="C52" s="14">
        <v>118</v>
      </c>
      <c r="D52" s="15"/>
      <c r="E52" s="14">
        <v>119</v>
      </c>
      <c r="F52" s="15"/>
      <c r="G52" s="14">
        <v>118.7</v>
      </c>
      <c r="H52" s="15"/>
      <c r="I52" s="14">
        <v>123.2</v>
      </c>
      <c r="J52" s="15"/>
      <c r="K52" s="14">
        <v>119</v>
      </c>
      <c r="L52" s="15"/>
      <c r="M52" s="14">
        <v>119.4</v>
      </c>
      <c r="N52" s="15"/>
      <c r="O52" s="14">
        <v>117.3</v>
      </c>
      <c r="P52" s="15"/>
      <c r="Q52" s="14">
        <v>122.4</v>
      </c>
      <c r="R52" s="15"/>
      <c r="S52" s="14">
        <v>118.3</v>
      </c>
      <c r="T52" s="15"/>
      <c r="U52" s="14">
        <v>120.5</v>
      </c>
      <c r="V52" s="15"/>
      <c r="AB52" t="s">
        <v>51</v>
      </c>
    </row>
    <row r="53" spans="1:28">
      <c r="A53" s="8"/>
      <c r="B53" s="6" t="s">
        <v>29</v>
      </c>
      <c r="C53" s="14">
        <v>117.6</v>
      </c>
      <c r="D53" s="15">
        <f>C52-C53</f>
        <v>0.40000000000000568</v>
      </c>
      <c r="E53" s="14">
        <v>118.6</v>
      </c>
      <c r="F53" s="15">
        <f>E52-E53</f>
        <v>0.40000000000000568</v>
      </c>
      <c r="G53" s="14">
        <v>117.4</v>
      </c>
      <c r="H53" s="15">
        <f>G52-G53</f>
        <v>1.2999999999999972</v>
      </c>
      <c r="I53" s="14">
        <v>122.8</v>
      </c>
      <c r="J53" s="15">
        <f>I52-I53</f>
        <v>0.40000000000000568</v>
      </c>
      <c r="K53" s="14">
        <v>118.8</v>
      </c>
      <c r="L53" s="15">
        <f>K52-K53</f>
        <v>0.20000000000000284</v>
      </c>
      <c r="M53" s="14">
        <v>119</v>
      </c>
      <c r="N53" s="15">
        <f>M52-M53</f>
        <v>0.40000000000000568</v>
      </c>
      <c r="O53" s="14">
        <v>117.1</v>
      </c>
      <c r="P53" s="15">
        <f>O52-O53</f>
        <v>0.20000000000000284</v>
      </c>
      <c r="Q53" s="14">
        <v>122.3</v>
      </c>
      <c r="R53" s="15">
        <f>Q52-Q53</f>
        <v>0.10000000000000853</v>
      </c>
      <c r="S53" s="14">
        <v>117.9</v>
      </c>
      <c r="T53" s="15">
        <f>S52-S53</f>
        <v>0.39999999999999147</v>
      </c>
      <c r="U53" s="14">
        <v>120.1</v>
      </c>
      <c r="V53" s="15">
        <f>U52-U53</f>
        <v>0.40000000000000568</v>
      </c>
      <c r="Z53">
        <f>AVERAGE(Z47:Z51)</f>
        <v>57.92</v>
      </c>
      <c r="AA53">
        <f>AVERAGE(AA47:AA51)</f>
        <v>53.720000000000006</v>
      </c>
      <c r="AB53">
        <f>Z53-AA53</f>
        <v>4.1999999999999957</v>
      </c>
    </row>
    <row r="54" spans="1:28">
      <c r="A54" s="8"/>
      <c r="B54" s="6" t="s">
        <v>30</v>
      </c>
      <c r="C54" s="14">
        <v>117.6</v>
      </c>
      <c r="D54" s="15"/>
      <c r="E54" s="14">
        <v>118.6</v>
      </c>
      <c r="F54" s="15"/>
      <c r="G54" s="14">
        <v>117.4</v>
      </c>
      <c r="H54" s="15"/>
      <c r="I54" s="14">
        <v>122.8</v>
      </c>
      <c r="J54" s="15"/>
      <c r="K54" s="14">
        <v>118.8</v>
      </c>
      <c r="L54" s="15"/>
      <c r="M54" s="14">
        <v>119</v>
      </c>
      <c r="N54" s="15"/>
      <c r="O54" s="14">
        <v>117.1</v>
      </c>
      <c r="P54" s="15"/>
      <c r="Q54" s="14">
        <v>122.3</v>
      </c>
      <c r="R54" s="15"/>
      <c r="S54" s="14">
        <v>117.9</v>
      </c>
      <c r="T54" s="15"/>
      <c r="U54" s="14">
        <v>120.1</v>
      </c>
      <c r="V54" s="15"/>
    </row>
    <row r="55" spans="1:28">
      <c r="A55" s="8"/>
      <c r="B55" s="6" t="s">
        <v>31</v>
      </c>
      <c r="C55" s="14">
        <v>117.3</v>
      </c>
      <c r="D55" s="15">
        <f>C54-C55</f>
        <v>0.29999999999999716</v>
      </c>
      <c r="E55" s="14">
        <v>118.4</v>
      </c>
      <c r="F55" s="15">
        <f>E54-E55</f>
        <v>0.19999999999998863</v>
      </c>
      <c r="G55" s="14">
        <v>117.1</v>
      </c>
      <c r="H55" s="15">
        <f>G54-G55</f>
        <v>0.30000000000001137</v>
      </c>
      <c r="I55" s="14">
        <v>122.3</v>
      </c>
      <c r="J55" s="15">
        <f>I54-I55</f>
        <v>0.5</v>
      </c>
      <c r="K55" s="14">
        <v>118.5</v>
      </c>
      <c r="L55" s="15">
        <f>K54-K55</f>
        <v>0.29999999999999716</v>
      </c>
      <c r="M55" s="14">
        <v>118.4</v>
      </c>
      <c r="N55" s="15">
        <f>M54-M55</f>
        <v>0.59999999999999432</v>
      </c>
      <c r="O55" s="14">
        <v>116.9</v>
      </c>
      <c r="P55" s="15">
        <f>O54-O55</f>
        <v>0.19999999999998863</v>
      </c>
      <c r="Q55" s="14">
        <v>121.9</v>
      </c>
      <c r="R55" s="15">
        <f>Q54-Q55</f>
        <v>0.39999999999999147</v>
      </c>
      <c r="S55" s="14">
        <v>117.3</v>
      </c>
      <c r="T55" s="15">
        <f>S54-S55</f>
        <v>0.60000000000000853</v>
      </c>
      <c r="U55" s="14">
        <v>119.7</v>
      </c>
      <c r="V55" s="15">
        <f>U54-U55</f>
        <v>0.39999999999999147</v>
      </c>
      <c r="Z55" t="s">
        <v>47</v>
      </c>
      <c r="AA55">
        <f>TTEST(Z47:Z51,AA47:AA51,1,2)</f>
        <v>7.4665953102840089E-3</v>
      </c>
    </row>
    <row r="56" spans="1:28">
      <c r="A56" s="8"/>
      <c r="B56" s="6" t="s">
        <v>32</v>
      </c>
      <c r="C56" s="14">
        <v>117.3</v>
      </c>
      <c r="D56" s="15"/>
      <c r="E56" s="14">
        <v>118.4</v>
      </c>
      <c r="F56" s="15"/>
      <c r="G56" s="14">
        <v>117.1</v>
      </c>
      <c r="H56" s="15"/>
      <c r="I56" s="14">
        <v>122.3</v>
      </c>
      <c r="J56" s="15"/>
      <c r="K56" s="14">
        <v>118.5</v>
      </c>
      <c r="L56" s="15"/>
      <c r="M56" s="14">
        <v>118.4</v>
      </c>
      <c r="N56" s="15"/>
      <c r="O56" s="14">
        <v>116.9</v>
      </c>
      <c r="P56" s="15"/>
      <c r="Q56" s="14">
        <v>121.9</v>
      </c>
      <c r="R56" s="15"/>
      <c r="S56" s="14">
        <v>117.3</v>
      </c>
      <c r="T56" s="15"/>
      <c r="U56" s="14">
        <v>119.7</v>
      </c>
      <c r="V56" s="15"/>
    </row>
    <row r="57" spans="1:28">
      <c r="A57" s="8"/>
      <c r="B57" s="6" t="s">
        <v>33</v>
      </c>
      <c r="C57" s="14">
        <v>116.8</v>
      </c>
      <c r="D57" s="15">
        <f>C56-C57</f>
        <v>0.5</v>
      </c>
      <c r="E57" s="14">
        <v>117.8</v>
      </c>
      <c r="F57" s="15">
        <f>E56-E57</f>
        <v>0.60000000000000853</v>
      </c>
      <c r="G57" s="14">
        <v>116.4</v>
      </c>
      <c r="H57" s="15">
        <f>G56-G57</f>
        <v>0.69999999999998863</v>
      </c>
      <c r="I57" s="14">
        <v>121.6</v>
      </c>
      <c r="J57" s="15">
        <f>I56-I57</f>
        <v>0.70000000000000284</v>
      </c>
      <c r="K57" s="14">
        <v>118.7</v>
      </c>
      <c r="L57" s="15">
        <f>K56-K57</f>
        <v>-0.20000000000000284</v>
      </c>
      <c r="M57" s="14">
        <v>117.6</v>
      </c>
      <c r="N57" s="15">
        <f>M56-M57</f>
        <v>0.80000000000001137</v>
      </c>
      <c r="O57" s="14">
        <v>116.3</v>
      </c>
      <c r="P57" s="15">
        <f>O56-O57</f>
        <v>0.60000000000000853</v>
      </c>
      <c r="Q57" s="14">
        <v>121.4</v>
      </c>
      <c r="R57" s="15">
        <f>Q56-Q57</f>
        <v>0.5</v>
      </c>
      <c r="S57" s="14">
        <v>116.7</v>
      </c>
      <c r="T57" s="15">
        <f>S56-S57</f>
        <v>0.59999999999999432</v>
      </c>
      <c r="U57" s="14">
        <v>119.1</v>
      </c>
      <c r="V57" s="15">
        <f>U56-U57</f>
        <v>0.60000000000000853</v>
      </c>
    </row>
    <row r="58" spans="1:28">
      <c r="A58" s="8"/>
      <c r="B58" s="6" t="s">
        <v>34</v>
      </c>
      <c r="C58" s="14">
        <v>116.8</v>
      </c>
      <c r="D58" s="15"/>
      <c r="E58" s="14">
        <v>117.8</v>
      </c>
      <c r="F58" s="15"/>
      <c r="G58" s="14">
        <v>116.4</v>
      </c>
      <c r="H58" s="15"/>
      <c r="I58" s="14">
        <v>121.6</v>
      </c>
      <c r="J58" s="15"/>
      <c r="K58" s="14">
        <v>118.7</v>
      </c>
      <c r="L58" s="15"/>
      <c r="M58" s="14">
        <v>117.6</v>
      </c>
      <c r="N58" s="15"/>
      <c r="O58" s="14">
        <v>116.3</v>
      </c>
      <c r="P58" s="15"/>
      <c r="Q58" s="14">
        <v>121.4</v>
      </c>
      <c r="R58" s="15"/>
      <c r="S58" s="14">
        <v>116.7</v>
      </c>
      <c r="T58" s="15"/>
      <c r="U58" s="14">
        <v>119.1</v>
      </c>
      <c r="V58" s="15"/>
    </row>
    <row r="59" spans="1:28">
      <c r="A59" s="8"/>
      <c r="B59" s="6" t="s">
        <v>35</v>
      </c>
      <c r="C59" s="16">
        <v>116.3</v>
      </c>
      <c r="D59" s="15">
        <f>C58-C59</f>
        <v>0.5</v>
      </c>
      <c r="E59" s="16">
        <v>117.3</v>
      </c>
      <c r="F59" s="15">
        <f>E58-E59</f>
        <v>0.5</v>
      </c>
      <c r="G59" s="16">
        <v>116</v>
      </c>
      <c r="H59" s="15">
        <f>G58-G59</f>
        <v>0.40000000000000568</v>
      </c>
      <c r="I59" s="16">
        <v>121.2</v>
      </c>
      <c r="J59" s="15">
        <f>I58-I59</f>
        <v>0.39999999999999147</v>
      </c>
      <c r="K59" s="16">
        <v>117.6</v>
      </c>
      <c r="L59" s="15">
        <f>K58-K59</f>
        <v>1.1000000000000085</v>
      </c>
      <c r="M59" s="16">
        <v>117.1</v>
      </c>
      <c r="N59" s="15">
        <f>M58-M59</f>
        <v>0.5</v>
      </c>
      <c r="O59" s="16">
        <v>115.7</v>
      </c>
      <c r="P59" s="15">
        <f>O58-O59</f>
        <v>0.59999999999999432</v>
      </c>
      <c r="Q59" s="16">
        <v>120.7</v>
      </c>
      <c r="R59" s="15">
        <f>Q58-Q59</f>
        <v>0.70000000000000284</v>
      </c>
      <c r="S59" s="16">
        <v>116</v>
      </c>
      <c r="T59" s="15">
        <f>S58-S59</f>
        <v>0.70000000000000284</v>
      </c>
      <c r="U59" s="16">
        <v>118.3</v>
      </c>
      <c r="V59" s="15">
        <f>U58-U59</f>
        <v>0.79999999999999716</v>
      </c>
    </row>
    <row r="60" spans="1:28">
      <c r="A60" s="8"/>
      <c r="B60" s="6" t="s">
        <v>36</v>
      </c>
      <c r="C60" s="14">
        <v>116.3</v>
      </c>
      <c r="D60" s="15"/>
      <c r="E60" s="14">
        <v>117.3</v>
      </c>
      <c r="F60" s="15"/>
      <c r="G60" s="14">
        <v>116</v>
      </c>
      <c r="H60" s="15"/>
      <c r="I60" s="14">
        <v>121.2</v>
      </c>
      <c r="J60" s="15"/>
      <c r="K60" s="14">
        <v>117.6</v>
      </c>
      <c r="L60" s="15"/>
      <c r="M60" s="14">
        <v>117.1</v>
      </c>
      <c r="N60" s="15"/>
      <c r="O60" s="14">
        <v>115.7</v>
      </c>
      <c r="P60" s="15"/>
      <c r="Q60" s="14">
        <v>120.7</v>
      </c>
      <c r="R60" s="15"/>
      <c r="S60" s="14">
        <v>116</v>
      </c>
      <c r="T60" s="15"/>
      <c r="U60" s="14">
        <v>118.3</v>
      </c>
      <c r="V60" s="15"/>
    </row>
    <row r="61" spans="1:28">
      <c r="A61" s="8"/>
      <c r="B61" s="6" t="s">
        <v>37</v>
      </c>
      <c r="C61" s="14">
        <v>115.6</v>
      </c>
      <c r="D61" s="15">
        <f>C60-C61</f>
        <v>0.70000000000000284</v>
      </c>
      <c r="E61" s="14">
        <v>116.9</v>
      </c>
      <c r="F61" s="15">
        <f>E60-E61</f>
        <v>0.39999999999999147</v>
      </c>
      <c r="G61" s="14">
        <v>115.6</v>
      </c>
      <c r="H61" s="15">
        <f>G60-G61</f>
        <v>0.40000000000000568</v>
      </c>
      <c r="I61" s="14">
        <v>120.7</v>
      </c>
      <c r="J61" s="15">
        <f>I60-I61</f>
        <v>0.5</v>
      </c>
      <c r="K61" s="14">
        <v>117.1</v>
      </c>
      <c r="L61" s="15">
        <f>K60-K61</f>
        <v>0.5</v>
      </c>
      <c r="M61" s="14">
        <v>116.7</v>
      </c>
      <c r="N61" s="15">
        <f>M60-M61</f>
        <v>0.39999999999999147</v>
      </c>
      <c r="O61" s="14">
        <v>115.8</v>
      </c>
      <c r="P61" s="15">
        <f>O60-O61</f>
        <v>-9.9999999999994316E-2</v>
      </c>
      <c r="Q61" s="14">
        <v>120.8</v>
      </c>
      <c r="R61" s="15">
        <f>Q60-Q61</f>
        <v>-9.9999999999994316E-2</v>
      </c>
      <c r="S61" s="14">
        <v>115.9</v>
      </c>
      <c r="T61" s="15">
        <f>S60-S61</f>
        <v>9.9999999999994316E-2</v>
      </c>
      <c r="U61" s="14">
        <v>118.2</v>
      </c>
      <c r="V61" s="15">
        <f>U60-U61</f>
        <v>9.9999999999994316E-2</v>
      </c>
    </row>
    <row r="62" spans="1:28">
      <c r="B62" s="3"/>
      <c r="D62">
        <f>SUM(D44:D61)</f>
        <v>4.3000000000000114</v>
      </c>
      <c r="F62">
        <f>SUM(F44:F61)</f>
        <v>3.9999999999999858</v>
      </c>
      <c r="H62">
        <f>SUM(H44:H61)</f>
        <v>5.1000000000000085</v>
      </c>
      <c r="J62">
        <f>SUM(J44:J61)</f>
        <v>5.0999999999999801</v>
      </c>
      <c r="L62">
        <f>SUM(L44:L61)</f>
        <v>2.7000000000000028</v>
      </c>
      <c r="N62">
        <f>SUM(N44:N61)</f>
        <v>4.4000000000000057</v>
      </c>
      <c r="P62">
        <f>SUM(P44:P61)</f>
        <v>3.4000000000000057</v>
      </c>
      <c r="R62">
        <f>SUM(R44:R61)</f>
        <v>62.500000000000007</v>
      </c>
      <c r="T62">
        <f>SUM(T44:T61)</f>
        <v>4.2999999999999972</v>
      </c>
      <c r="V62">
        <f>SUM(V44:V61)</f>
        <v>3.7000000000000028</v>
      </c>
    </row>
    <row r="63" spans="1:28">
      <c r="A63" s="8" t="s">
        <v>40</v>
      </c>
      <c r="B63" s="6">
        <v>45547</v>
      </c>
      <c r="C63" s="28">
        <v>7.1</v>
      </c>
      <c r="D63" s="29"/>
      <c r="E63" s="30">
        <v>7.6</v>
      </c>
      <c r="F63" s="29"/>
      <c r="G63" s="30">
        <v>7.2</v>
      </c>
      <c r="H63" s="29"/>
      <c r="I63" s="30">
        <v>6.7</v>
      </c>
      <c r="J63" s="29"/>
      <c r="K63" s="30" t="s">
        <v>39</v>
      </c>
      <c r="L63" s="29"/>
      <c r="M63" s="30">
        <v>7.2</v>
      </c>
      <c r="N63" s="29"/>
      <c r="O63" s="30">
        <v>7</v>
      </c>
      <c r="P63" s="29"/>
      <c r="Q63" s="30">
        <v>6</v>
      </c>
      <c r="R63" s="29"/>
      <c r="S63" s="30">
        <v>6.7</v>
      </c>
      <c r="T63" s="29"/>
      <c r="U63" s="30">
        <v>6.8</v>
      </c>
      <c r="V63" s="11"/>
    </row>
    <row r="64" spans="1:28">
      <c r="A64" s="8"/>
      <c r="B64" s="6">
        <v>45548</v>
      </c>
      <c r="C64" s="31">
        <v>6.7</v>
      </c>
      <c r="D64" s="32"/>
      <c r="E64" s="31">
        <v>5.5</v>
      </c>
      <c r="F64" s="32"/>
      <c r="G64" s="31">
        <v>7.3</v>
      </c>
      <c r="H64" s="32"/>
      <c r="I64" s="31">
        <v>6.6</v>
      </c>
      <c r="J64" s="32"/>
      <c r="K64" s="31">
        <v>7</v>
      </c>
      <c r="L64" s="32"/>
      <c r="M64" s="31">
        <v>5.5</v>
      </c>
      <c r="N64" s="32"/>
      <c r="O64" s="31">
        <v>6.7</v>
      </c>
      <c r="P64" s="32"/>
      <c r="Q64" s="31">
        <v>10.6</v>
      </c>
      <c r="R64" s="32"/>
      <c r="S64" s="31">
        <v>6.7</v>
      </c>
      <c r="T64" s="32"/>
      <c r="U64" s="31">
        <v>6.7</v>
      </c>
      <c r="V64" s="21"/>
    </row>
    <row r="65" spans="1:22">
      <c r="A65" s="8"/>
      <c r="B65" s="6">
        <v>45549</v>
      </c>
      <c r="C65" s="31">
        <v>5.7</v>
      </c>
      <c r="D65" s="32"/>
      <c r="E65" s="31">
        <v>5.2</v>
      </c>
      <c r="F65" s="32"/>
      <c r="G65" s="31">
        <v>6.5</v>
      </c>
      <c r="H65" s="32"/>
      <c r="I65" s="31">
        <v>5.6</v>
      </c>
      <c r="J65" s="32"/>
      <c r="K65" s="31">
        <v>6.7</v>
      </c>
      <c r="L65" s="32"/>
      <c r="M65" s="31">
        <v>6.6</v>
      </c>
      <c r="N65" s="32"/>
      <c r="O65" s="31">
        <v>5.8</v>
      </c>
      <c r="P65" s="32"/>
      <c r="Q65" s="31">
        <v>5.5</v>
      </c>
      <c r="R65" s="32"/>
      <c r="S65" s="31">
        <v>6.5</v>
      </c>
      <c r="T65" s="32"/>
      <c r="U65" s="31">
        <v>7.1</v>
      </c>
      <c r="V65" s="21"/>
    </row>
    <row r="66" spans="1:22">
      <c r="A66" s="8"/>
      <c r="B66" s="6">
        <v>45550</v>
      </c>
      <c r="C66" s="31">
        <v>6.6</v>
      </c>
      <c r="D66" s="32"/>
      <c r="E66" s="31">
        <v>6.5</v>
      </c>
      <c r="F66" s="32"/>
      <c r="G66" s="31">
        <v>7.1</v>
      </c>
      <c r="H66" s="32"/>
      <c r="I66" s="31">
        <v>5.8</v>
      </c>
      <c r="J66" s="32"/>
      <c r="K66" s="31">
        <v>8</v>
      </c>
      <c r="L66" s="32"/>
      <c r="M66" s="31">
        <v>5.6</v>
      </c>
      <c r="N66" s="32"/>
      <c r="O66" s="31">
        <v>7.1</v>
      </c>
      <c r="P66" s="32"/>
      <c r="Q66" s="31">
        <v>5.8</v>
      </c>
      <c r="R66" s="32"/>
      <c r="S66" s="31">
        <v>7.3</v>
      </c>
      <c r="T66" s="32"/>
      <c r="U66" s="31">
        <v>6.8</v>
      </c>
      <c r="V66" s="21"/>
    </row>
    <row r="67" spans="1:22">
      <c r="A67" s="8"/>
      <c r="B67" s="6">
        <v>45551</v>
      </c>
      <c r="C67" s="31">
        <v>6.1</v>
      </c>
      <c r="D67" s="32"/>
      <c r="E67" s="31">
        <v>6.3</v>
      </c>
      <c r="F67" s="32"/>
      <c r="G67" s="31">
        <v>7</v>
      </c>
      <c r="H67" s="32"/>
      <c r="I67" s="31">
        <v>6</v>
      </c>
      <c r="J67" s="32"/>
      <c r="K67" s="31">
        <v>7</v>
      </c>
      <c r="L67" s="32"/>
      <c r="M67" s="31">
        <v>6.2</v>
      </c>
      <c r="N67" s="32"/>
      <c r="O67" s="31">
        <v>6.9</v>
      </c>
      <c r="P67" s="32"/>
      <c r="Q67" s="31">
        <v>5.8</v>
      </c>
      <c r="R67" s="32"/>
      <c r="S67" s="31">
        <v>7.2</v>
      </c>
      <c r="T67" s="32"/>
      <c r="U67" s="31">
        <v>6.2</v>
      </c>
      <c r="V67" s="21"/>
    </row>
    <row r="68" spans="1:22">
      <c r="A68" s="8"/>
      <c r="B68" s="6">
        <v>45552</v>
      </c>
      <c r="C68" s="31">
        <v>5.9</v>
      </c>
      <c r="D68" s="32"/>
      <c r="E68" s="31">
        <v>5.8</v>
      </c>
      <c r="F68" s="32"/>
      <c r="G68" s="31">
        <v>6.3</v>
      </c>
      <c r="H68" s="32"/>
      <c r="I68" s="31">
        <v>5.0999999999999996</v>
      </c>
      <c r="J68" s="32"/>
      <c r="K68" s="31">
        <v>5.8</v>
      </c>
      <c r="L68" s="32"/>
      <c r="M68" s="31">
        <v>5.6</v>
      </c>
      <c r="N68" s="32"/>
      <c r="O68" s="31">
        <v>5.0999999999999996</v>
      </c>
      <c r="P68" s="32"/>
      <c r="Q68" s="31">
        <v>5.5</v>
      </c>
      <c r="R68" s="32"/>
      <c r="S68" s="31">
        <v>6</v>
      </c>
      <c r="T68" s="32"/>
      <c r="U68" s="31">
        <v>4.9000000000000004</v>
      </c>
      <c r="V68" s="21"/>
    </row>
    <row r="69" spans="1:22">
      <c r="A69" s="8"/>
      <c r="B69" s="6">
        <v>45553</v>
      </c>
      <c r="C69" s="31">
        <v>6.2</v>
      </c>
      <c r="D69" s="32"/>
      <c r="E69" s="31">
        <v>5.5</v>
      </c>
      <c r="F69" s="32"/>
      <c r="G69" s="31">
        <v>7.3</v>
      </c>
      <c r="H69" s="32"/>
      <c r="I69" s="31">
        <v>5.5</v>
      </c>
      <c r="J69" s="32"/>
      <c r="K69" s="31">
        <v>7.3</v>
      </c>
      <c r="L69" s="32"/>
      <c r="M69" s="31">
        <v>5.8</v>
      </c>
      <c r="N69" s="32"/>
      <c r="O69" s="31">
        <v>5.6</v>
      </c>
      <c r="P69" s="32"/>
      <c r="Q69" s="31">
        <v>4.8</v>
      </c>
      <c r="R69" s="32"/>
      <c r="S69" s="31">
        <v>6.1</v>
      </c>
      <c r="T69" s="32"/>
      <c r="U69" s="31">
        <v>5.5</v>
      </c>
      <c r="V69" s="21"/>
    </row>
    <row r="70" spans="1:22">
      <c r="A70" s="8"/>
      <c r="B70" s="6">
        <v>45554</v>
      </c>
      <c r="C70" s="31">
        <v>5.7</v>
      </c>
      <c r="D70" s="32"/>
      <c r="E70" s="31">
        <v>5.2</v>
      </c>
      <c r="F70" s="32"/>
      <c r="G70" s="31">
        <v>6.9</v>
      </c>
      <c r="H70" s="32"/>
      <c r="I70" s="31">
        <v>5.8</v>
      </c>
      <c r="J70" s="32"/>
      <c r="K70" s="31">
        <v>6.9</v>
      </c>
      <c r="L70" s="32"/>
      <c r="M70" s="31">
        <v>6.2</v>
      </c>
      <c r="N70" s="32"/>
      <c r="O70" s="31">
        <v>6.4</v>
      </c>
      <c r="P70" s="32"/>
      <c r="Q70" s="31">
        <v>5.0999999999999996</v>
      </c>
      <c r="R70" s="32"/>
      <c r="S70" s="31">
        <v>5.9</v>
      </c>
      <c r="T70" s="32"/>
      <c r="U70" s="31">
        <v>5.2</v>
      </c>
      <c r="V70" s="21"/>
    </row>
    <row r="71" spans="1:22">
      <c r="A71" s="8"/>
      <c r="B71" s="6">
        <v>45555</v>
      </c>
      <c r="C71" s="31">
        <v>6</v>
      </c>
      <c r="D71" s="32"/>
      <c r="E71" s="31">
        <v>5.4</v>
      </c>
      <c r="F71" s="32"/>
      <c r="G71" s="31">
        <v>7.1</v>
      </c>
      <c r="H71" s="32"/>
      <c r="I71" s="31">
        <v>5.6</v>
      </c>
      <c r="J71" s="32"/>
      <c r="K71" s="31">
        <v>6.6</v>
      </c>
      <c r="L71" s="32"/>
      <c r="M71" s="31">
        <v>5.6</v>
      </c>
      <c r="N71" s="32"/>
      <c r="O71" s="31">
        <v>6.5</v>
      </c>
      <c r="P71" s="32"/>
      <c r="Q71" s="31">
        <v>5.0999999999999996</v>
      </c>
      <c r="R71" s="32"/>
      <c r="S71" s="31">
        <v>6.1</v>
      </c>
      <c r="T71" s="32"/>
      <c r="U71" s="31">
        <v>5.2</v>
      </c>
      <c r="V71" s="21"/>
    </row>
    <row r="72" spans="1:22">
      <c r="A72" s="8"/>
      <c r="C72">
        <f>SUM(C63:C71)</f>
        <v>56.000000000000007</v>
      </c>
      <c r="E72">
        <f>SUM(E63:E71)</f>
        <v>53</v>
      </c>
      <c r="G72">
        <f>SUM(G63:G71)</f>
        <v>62.699999999999996</v>
      </c>
      <c r="I72">
        <f>SUM(I63:I71)</f>
        <v>52.699999999999996</v>
      </c>
      <c r="K72">
        <f>SUM(K63:K71)</f>
        <v>55.3</v>
      </c>
      <c r="M72">
        <f>SUM(M63:M71)</f>
        <v>54.3</v>
      </c>
      <c r="O72">
        <f>SUM(O63:O71)</f>
        <v>57.1</v>
      </c>
      <c r="Q72">
        <f>SUM(Q63:Q71)</f>
        <v>54.2</v>
      </c>
      <c r="S72">
        <f>SUM(S63:S71)</f>
        <v>58.5</v>
      </c>
      <c r="U72">
        <f>SUM(U63:U71)</f>
        <v>54.400000000000006</v>
      </c>
    </row>
    <row r="73" spans="1:22">
      <c r="A73" s="8"/>
      <c r="B73" t="s">
        <v>41</v>
      </c>
    </row>
    <row r="74" spans="1:22" ht="26.25">
      <c r="A74" s="8"/>
      <c r="B74" s="33" t="s">
        <v>42</v>
      </c>
      <c r="C74" s="34">
        <v>0.19589999999999999</v>
      </c>
      <c r="D74" s="35"/>
      <c r="E74" s="34">
        <v>0.20430000000000001</v>
      </c>
      <c r="F74" s="35"/>
      <c r="G74" s="34">
        <v>0.18659999999999999</v>
      </c>
      <c r="H74" s="35"/>
      <c r="I74" s="34">
        <v>0.18940000000000001</v>
      </c>
      <c r="J74" s="35"/>
      <c r="K74" s="34">
        <v>0.21</v>
      </c>
      <c r="L74" s="35"/>
      <c r="M74" s="34">
        <v>0.1968</v>
      </c>
      <c r="N74" s="35"/>
      <c r="O74" s="34">
        <v>0.17580000000000001</v>
      </c>
      <c r="P74" s="35"/>
      <c r="Q74" s="34">
        <v>0.16200000000000001</v>
      </c>
      <c r="R74" s="35"/>
      <c r="S74" s="34">
        <v>0.18729999999999999</v>
      </c>
      <c r="T74" s="35"/>
      <c r="U74" s="34">
        <v>0.18179999999999999</v>
      </c>
      <c r="V74" s="35"/>
    </row>
    <row r="75" spans="1:22">
      <c r="A75" s="8"/>
      <c r="B75" s="3" t="s">
        <v>43</v>
      </c>
      <c r="C75" s="34">
        <f>C74/C22*1000</f>
        <v>7.1758241758241752</v>
      </c>
      <c r="D75" s="35"/>
      <c r="E75" s="34">
        <f>E74/E22*1000</f>
        <v>6.7649006622516561</v>
      </c>
      <c r="F75" s="35"/>
      <c r="G75" s="34">
        <f>G74/G22*1000</f>
        <v>6.1584158415841577</v>
      </c>
      <c r="H75" s="35"/>
      <c r="I75" s="34">
        <f>I74/I22*1000</f>
        <v>6.1895424836601309</v>
      </c>
      <c r="J75" s="35"/>
      <c r="K75" s="34">
        <f>K74/K22*1000</f>
        <v>6.4417177914110422</v>
      </c>
      <c r="L75" s="35"/>
      <c r="M75" s="34">
        <f>M74/M22*1000</f>
        <v>6.2278481012658222</v>
      </c>
      <c r="N75" s="35"/>
      <c r="O75" s="34">
        <f>O74/O22*1000</f>
        <v>6.3010752688172049</v>
      </c>
      <c r="P75" s="35"/>
      <c r="Q75" s="34">
        <f>Q74/Q22*1000</f>
        <v>6.8067226890756301</v>
      </c>
      <c r="R75" s="35"/>
      <c r="S75" s="34">
        <f>S74/S22*1000</f>
        <v>5.7808641975308639</v>
      </c>
      <c r="T75" s="35"/>
      <c r="U75" s="34">
        <f>U74/U22*1000</f>
        <v>5.9411764705882346</v>
      </c>
      <c r="V75" s="35"/>
    </row>
    <row r="76" spans="1:22" ht="26.25">
      <c r="B76" s="33" t="s">
        <v>44</v>
      </c>
      <c r="C76" s="34">
        <v>0.13880000000000001</v>
      </c>
      <c r="D76" s="35"/>
      <c r="E76" s="34">
        <v>0.159</v>
      </c>
      <c r="F76" s="35"/>
      <c r="G76" s="34">
        <v>0.14899999999999999</v>
      </c>
      <c r="H76" s="35"/>
      <c r="I76" s="34">
        <v>0.14380000000000001</v>
      </c>
      <c r="J76" s="35"/>
      <c r="K76" s="34">
        <v>0.17449999999999999</v>
      </c>
      <c r="L76" s="35"/>
      <c r="M76" s="34">
        <v>0.15659999999999999</v>
      </c>
      <c r="N76" s="35"/>
      <c r="O76" s="34">
        <v>0.15770000000000001</v>
      </c>
      <c r="P76" s="35"/>
      <c r="Q76" s="34">
        <v>0.1172</v>
      </c>
      <c r="R76" s="35"/>
      <c r="S76" s="34">
        <v>0.1623</v>
      </c>
      <c r="T76" s="35"/>
      <c r="U76" s="34">
        <v>0.1517</v>
      </c>
      <c r="V76" s="35"/>
    </row>
    <row r="77" spans="1:22">
      <c r="B77" s="3" t="s">
        <v>45</v>
      </c>
      <c r="C77" s="34">
        <f>C76/C22*1000</f>
        <v>5.0842490842490839</v>
      </c>
      <c r="D77" s="35"/>
      <c r="E77" s="34">
        <f>E76/E22*1000</f>
        <v>5.2649006622516561</v>
      </c>
      <c r="F77" s="35"/>
      <c r="G77" s="34">
        <f>G76/G22*1000</f>
        <v>4.9174917491749168</v>
      </c>
      <c r="H77" s="35"/>
      <c r="I77" s="34">
        <f>I76/I22*1000</f>
        <v>4.6993464052287583</v>
      </c>
      <c r="J77" s="35"/>
      <c r="K77" s="34">
        <f>K76/K22*1000</f>
        <v>5.3527607361963181</v>
      </c>
      <c r="L77" s="35"/>
      <c r="M77" s="34">
        <f>M76/M22*1000</f>
        <v>4.9556962025316453</v>
      </c>
      <c r="N77" s="35"/>
      <c r="O77" s="34">
        <f>O76/O22*1000</f>
        <v>5.6523297491039433</v>
      </c>
      <c r="P77" s="35"/>
      <c r="Q77" s="34">
        <f>Q76/Q22*1000</f>
        <v>4.9243697478991599</v>
      </c>
      <c r="R77" s="35"/>
      <c r="S77" s="34">
        <f>S76/S22*1000</f>
        <v>5.0092592592592595</v>
      </c>
      <c r="T77" s="35"/>
      <c r="U77" s="34">
        <f>U76/U22*1000</f>
        <v>4.9575163398692803</v>
      </c>
      <c r="V77" s="35"/>
    </row>
    <row r="80" spans="1:22" ht="15.75" customHeight="1">
      <c r="C80" t="s">
        <v>45</v>
      </c>
      <c r="G80" t="s">
        <v>43</v>
      </c>
      <c r="K80" t="s">
        <v>48</v>
      </c>
    </row>
    <row r="81" spans="3:13" ht="15.75" customHeight="1">
      <c r="C81" t="s">
        <v>46</v>
      </c>
      <c r="D81" t="s">
        <v>9</v>
      </c>
      <c r="G81" t="s">
        <v>46</v>
      </c>
      <c r="H81" t="s">
        <v>9</v>
      </c>
      <c r="K81" t="s">
        <v>46</v>
      </c>
      <c r="L81" t="s">
        <v>9</v>
      </c>
    </row>
    <row r="82" spans="3:13" ht="15.75" customHeight="1">
      <c r="C82">
        <v>5.0842490842490839</v>
      </c>
      <c r="D82">
        <v>5.2649006622516561</v>
      </c>
      <c r="G82">
        <v>7.1758241758241752</v>
      </c>
      <c r="H82">
        <v>6.7649006622516561</v>
      </c>
      <c r="K82">
        <v>0.13880000000000001</v>
      </c>
      <c r="L82">
        <v>0.159</v>
      </c>
    </row>
    <row r="83" spans="3:13">
      <c r="C83">
        <v>4.9174917491749168</v>
      </c>
      <c r="D83">
        <v>4.6993464052287583</v>
      </c>
      <c r="G83">
        <v>6.1584158415841577</v>
      </c>
      <c r="H83">
        <v>6.1895424836601309</v>
      </c>
      <c r="K83">
        <v>0.14899999999999999</v>
      </c>
      <c r="L83">
        <v>0.14380000000000001</v>
      </c>
    </row>
    <row r="84" spans="3:13">
      <c r="C84">
        <v>5.3527607361963181</v>
      </c>
      <c r="D84">
        <v>4.9556962025316453</v>
      </c>
      <c r="G84">
        <v>6.4417177914110422</v>
      </c>
      <c r="H84">
        <v>6.2278481012658222</v>
      </c>
      <c r="K84">
        <v>0.17449999999999999</v>
      </c>
      <c r="L84">
        <v>0.15659999999999999</v>
      </c>
    </row>
    <row r="85" spans="3:13">
      <c r="C85">
        <v>5.6523297491039433</v>
      </c>
      <c r="D85">
        <v>4.9243697478991599</v>
      </c>
      <c r="G85">
        <v>6.3010752688172049</v>
      </c>
      <c r="H85">
        <v>6.8067226890756301</v>
      </c>
      <c r="K85">
        <v>0.15770000000000001</v>
      </c>
      <c r="L85">
        <v>0.1172</v>
      </c>
    </row>
    <row r="86" spans="3:13">
      <c r="C86">
        <v>5.0092592592592595</v>
      </c>
      <c r="D86">
        <v>4.9575163398692803</v>
      </c>
      <c r="G86">
        <v>5.7808641975308639</v>
      </c>
      <c r="H86">
        <v>5.9411764705882346</v>
      </c>
      <c r="K86">
        <v>0.1623</v>
      </c>
      <c r="L86">
        <v>0.1517</v>
      </c>
    </row>
    <row r="87" spans="3:13">
      <c r="E87" t="s">
        <v>51</v>
      </c>
      <c r="I87" t="s">
        <v>51</v>
      </c>
      <c r="M87" t="s">
        <v>51</v>
      </c>
    </row>
    <row r="88" spans="3:13">
      <c r="C88">
        <f>AVERAGE(C82:C86)</f>
        <v>5.2032181155967043</v>
      </c>
      <c r="D88">
        <f>AVERAGE(D82:D86)</f>
        <v>4.9603658715560996</v>
      </c>
      <c r="E88">
        <f>C88-D88</f>
        <v>0.24285224404060468</v>
      </c>
      <c r="G88">
        <f>AVERAGE(G82:G86)</f>
        <v>6.3715794550334888</v>
      </c>
      <c r="H88">
        <f>AVERAGE(H82:H86)</f>
        <v>6.3860380813682953</v>
      </c>
      <c r="I88">
        <f>G88-H88</f>
        <v>-1.4458626334806546E-2</v>
      </c>
      <c r="K88">
        <f>AVERAGE(K82:K86)</f>
        <v>0.15645999999999999</v>
      </c>
      <c r="L88">
        <f>AVERAGE(L82:L86)</f>
        <v>0.14565999999999998</v>
      </c>
      <c r="M88">
        <f>K88-L88</f>
        <v>1.0800000000000004E-2</v>
      </c>
    </row>
    <row r="90" spans="3:13">
      <c r="C90" t="s">
        <v>47</v>
      </c>
      <c r="D90">
        <f>TTEST(C82:C86,D82:D86,1,2)</f>
        <v>8.5171663148136123E-2</v>
      </c>
      <c r="G90" t="s">
        <v>47</v>
      </c>
      <c r="H90">
        <f>TTEST(G82:G86,H82:H86,1,2)</f>
        <v>0.48044327790568464</v>
      </c>
      <c r="K90" t="s">
        <v>47</v>
      </c>
      <c r="L90">
        <f>TTEST(K82:K86,L82:L86,1,2)</f>
        <v>0.14859635208589089</v>
      </c>
    </row>
  </sheetData>
  <mergeCells count="4">
    <mergeCell ref="A2:B2"/>
    <mergeCell ref="A3:B3"/>
    <mergeCell ref="A4:B4"/>
    <mergeCell ref="A5:B5"/>
  </mergeCells>
  <pageMargins left="0.25" right="0.25" top="0.75" bottom="0.75" header="0.3" footer="0.3"/>
  <pageSetup scale="74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0D00-DE6E-44F8-85B9-A0C8E42A2075}">
  <dimension ref="A1"/>
  <sheetViews>
    <sheetView workbookViewId="0"/>
  </sheetViews>
  <sheetFormatPr defaultRowHeight="1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f997aef-1bcd-438b-a8db-706dce72ff67}" enabled="1" method="Standard" siteId="{a63249ac-3e0b-4a24-9e0c-c90ab9891e3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PFAS</vt:lpstr>
      <vt:lpstr>BW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Nelson, Jonathan</cp:lastModifiedBy>
  <cp:revision/>
  <dcterms:created xsi:type="dcterms:W3CDTF">2024-09-06T20:01:35Z</dcterms:created>
  <dcterms:modified xsi:type="dcterms:W3CDTF">2024-09-26T23:32:45Z</dcterms:modified>
  <cp:category/>
  <cp:contentStatus/>
</cp:coreProperties>
</file>