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" sheetId="1" r:id="rId4"/>
  </sheets>
  <definedNames/>
  <calcPr/>
</workbook>
</file>

<file path=xl/sharedStrings.xml><?xml version="1.0" encoding="utf-8"?>
<sst xmlns="http://schemas.openxmlformats.org/spreadsheetml/2006/main" count="162" uniqueCount="88">
  <si>
    <t>Category</t>
  </si>
  <si>
    <t>State</t>
  </si>
  <si>
    <t>Part Name</t>
  </si>
  <si>
    <t>Part Description</t>
  </si>
  <si>
    <t>Make/Buy</t>
  </si>
  <si>
    <t>QTY</t>
  </si>
  <si>
    <t>Unit Cost</t>
  </si>
  <si>
    <t>Shipping</t>
  </si>
  <si>
    <t>Cost (excl tax + shipping)</t>
  </si>
  <si>
    <t>Final Cost (incl tax + shipping))</t>
  </si>
  <si>
    <t>Vendor</t>
  </si>
  <si>
    <t>Vendor URL</t>
  </si>
  <si>
    <t>Comments</t>
  </si>
  <si>
    <t>Electronics</t>
  </si>
  <si>
    <t>Purchased</t>
  </si>
  <si>
    <t>Jetson Nano 4GB</t>
  </si>
  <si>
    <t>Prime - free</t>
  </si>
  <si>
    <t>https://www.amazon.com/dp/B084DSDDLT/ref=cm_sw_em_r_mt_dp_7MWT5MMYDYXTCAPRW6YM</t>
  </si>
  <si>
    <t>Jetson Nano Wifi Adapter</t>
  </si>
  <si>
    <t>https://www.amazon.com/dp/B07V9B5C6M/ref=cm_sw_em_r_mt_dp_oJT.Fb4XAX22R</t>
  </si>
  <si>
    <t>Noctua NF-A4x20 5V PWM</t>
  </si>
  <si>
    <t>Fan for Jetson Nano</t>
  </si>
  <si>
    <t>https://www.amazon.com/dp/B071FNHVXN/ref=cm_sw_em_r_mt_dp_85T.FbS3C6MND</t>
  </si>
  <si>
    <t>64 gb microSD card</t>
  </si>
  <si>
    <t>for Jetson Nano</t>
  </si>
  <si>
    <t>https://www.amazon.com/dp/B08879MG33/ref=cm_sw_em_r_mt_dp_g5T.FbC1ADJK3</t>
  </si>
  <si>
    <t>Geekworm DC 5V 4A Power Adapter</t>
  </si>
  <si>
    <t>AC Power supply for Nano</t>
  </si>
  <si>
    <t>https://www.amazon.com/dp/B07413Q5Y4</t>
  </si>
  <si>
    <t>Have</t>
  </si>
  <si>
    <t>Ultrasonic Sensor</t>
  </si>
  <si>
    <t>1 set (3 pieces)</t>
  </si>
  <si>
    <t>https://www.amazon.com/Excelity-Ultrasonic-HC-SR04-Distance-Mounting/dp/B07SC1YJ21/ref=sr_1_8?dchild=1&amp;keywords=arduino+ultrasonic+sensor+hc-sr04&amp;qid=1614214726&amp;sr=8-8</t>
  </si>
  <si>
    <t>Tentative</t>
  </si>
  <si>
    <t>Infrared Sensor</t>
  </si>
  <si>
    <t>1 set (5 pieces)</t>
  </si>
  <si>
    <t>https://www.amazon.com/dp/B00XT0PBC0/ref=cm_sw_em_r_mt_dp_ebKaGbQN4BDSX</t>
  </si>
  <si>
    <t>Motor+Encoder</t>
  </si>
  <si>
    <t>https://www.dfrobot.com/product-1457.html</t>
  </si>
  <si>
    <t>Mechanical</t>
  </si>
  <si>
    <t xml:space="preserve">6Pcs MG90S Micro Servo </t>
  </si>
  <si>
    <t>1 set (6 pcs)</t>
  </si>
  <si>
    <t>amazon</t>
  </si>
  <si>
    <t>https://www.amazon.com/Seamuing-MG90S-Micro-Geared-Helicopter/dp/B07F7VJQL5/</t>
  </si>
  <si>
    <t>Higher torque micro servo</t>
  </si>
  <si>
    <t>https://www.adafruit.com/product/2307</t>
  </si>
  <si>
    <t>Drive Base</t>
  </si>
  <si>
    <t>https://www.amazon.com/dp/B08F23SDF5/ref=cm_sw_em_r_mt_dp_ZSJaGbBWMGKRD?pldnSite=1</t>
  </si>
  <si>
    <t>2 20KG Servo</t>
  </si>
  <si>
    <t>1 set (2 pcs)</t>
  </si>
  <si>
    <t>https://www.amazon.com/DS3218-Digital-Servo-Torque-Waterproof/dp/B07TKTQ2NZ/ref=sr_1_12?dchild=1&amp;keywords=servo&amp;qid=1614309939&amp;sr=8-12</t>
  </si>
  <si>
    <t>Arduinos</t>
  </si>
  <si>
    <t>1 set (3 pcs)</t>
  </si>
  <si>
    <t>DRV8833 DC Motor Driver</t>
  </si>
  <si>
    <t>https://www.amazon.com/Adafruit-DRV8833-Stepper-Driver-Breakout/dp/B01MFE1CZU/</t>
  </si>
  <si>
    <t>ReSpeaker USB Mic Array</t>
  </si>
  <si>
    <t>https://www.seeedstudio.com/ReSpeaker-USB-Mic-Array-p-4247.html</t>
  </si>
  <si>
    <t>USB Speaker</t>
  </si>
  <si>
    <t>https://www.amazon.com/dp/B087D2BPBC/ref=cm_sw_em_r_mt_dp_6CT.FbAHCDT44</t>
  </si>
  <si>
    <t>Diymore 6DOF MPU-6050</t>
  </si>
  <si>
    <t>https://www.amazon.com/dp/B01J167T84/ref=cm_sw_em_r_mt_dp_B9NT7TBK1H0HZQJKAH9Y?_encoding=UTF8&amp;psc=1</t>
  </si>
  <si>
    <t>Logic Level Converter</t>
  </si>
  <si>
    <t>https://www.amazon.com/HiLetgo-Channels-Converter-Bi-Directional-3-3V-5V/dp/B07F7W91LC/</t>
  </si>
  <si>
    <t>Mechancial</t>
  </si>
  <si>
    <t>Stepper Motor Nema 17</t>
  </si>
  <si>
    <t>https://www.amazon.com/Twotrees-Stepper-17HS4401-Connector-Printer/dp/B07TGJSNJB/ref=sr_1_4?dchild=1&amp;keywords=stepper%2Bmotor&amp;qid=1617501877&amp;sr=8-4&amp;th=1</t>
  </si>
  <si>
    <t>Stepper Motor Bracket</t>
  </si>
  <si>
    <t>https://www.amazon.com/STEPPERONLINE-Mounting-Bracket-Stepper-Printer/dp/B00Q6F51C0/ref=pd_bxgy_img_3/137-8420362-0592623?_encoding=UTF8&amp;pd_rd_i=B00Q6F51C0&amp;pd_rd_r=2fcc25b6-77a9-4456-8818-b6a9354358ee&amp;pd_rd_w=NwslL&amp;pd_rd_wg=fEVCv&amp;pf_rd_p=f325d01c-4658-4593-be83-3e12ca663f0e&amp;pf_rd_r=1NNPK9N6XHTDZF1ZWERQ&amp;psc=1&amp;refRID=1NNPK9N6XHTDZF1ZWERQ</t>
  </si>
  <si>
    <t>Pulleys</t>
  </si>
  <si>
    <t>https://www.amazon.com/gp/product/B077GNZK3J/ref=ppx_yo_dt_b_search_asin_title?ie=UTF8&amp;th=1</t>
  </si>
  <si>
    <t>Belts</t>
  </si>
  <si>
    <t>https://www.amazon.com/Houkr-Printer-Timing-Closed-Perimeter/dp/B085NMDTDM/ref=dp_prsubs_1?pd_rd_i=B085NMDTDM&amp;psc=1</t>
  </si>
  <si>
    <t>Voltage Regulator</t>
  </si>
  <si>
    <t>https://www.amazon.com/AITRIP-Adjustable-Regulator-Transformer-Converter/dp/B08FJ2GGQN/</t>
  </si>
  <si>
    <t>Servo Driver</t>
  </si>
  <si>
    <t>https://www.amazon.com/SunFounder-PCA9685-Channel-Arduino-Raspberry/dp/B014KTSMLA/</t>
  </si>
  <si>
    <t>Stepper Driver</t>
  </si>
  <si>
    <t>Pololu</t>
  </si>
  <si>
    <t>https://www.pololu.com/product/2134</t>
  </si>
  <si>
    <t>tentative</t>
  </si>
  <si>
    <t>Voltage Sensor</t>
  </si>
  <si>
    <t>https://www.amazon.com/Adafruit-INA260-Voltage-Current-Sensor/dp/B07S8QYDF8/</t>
  </si>
  <si>
    <t>OAK-D Camera</t>
  </si>
  <si>
    <t>https://store.opencv.ai/products/oak-d</t>
  </si>
  <si>
    <t>MGN 12H 150mm Linear Rail</t>
  </si>
  <si>
    <t>https://www.aliexpress.com/item/32806622073.html?spm=a2g0s.9042311.0.0.27424c4dN0Uh1O</t>
  </si>
  <si>
    <t>Purchased so far</t>
  </si>
  <si>
    <t>Everything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</si>
</sst>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u/>
      <sz val="11.0"/>
      <color rgb="FF1155CC"/>
      <name val="Calibri"/>
    </font>
    <font>
      <u/>
      <sz val="10.0"/>
      <color rgb="FF1155CC"/>
    </font>
    <font>
      <u/>
      <sz val="10.0"/>
      <color rgb="FF0000FF"/>
    </font>
    <font>
      <u/>
      <color rgb="FF1155CC"/>
    </font>
    <font>
      <u/>
      <color rgb="FF0000FF"/>
    </font>
    <font>
      <u/>
      <color rgb="FF1155CC"/>
      <name val="Arial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2" fontId="3" numFmtId="164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gp/product/B077GNZK3J/ref=ppx_yo_dt_b_search_asin_title?ie=UTF8&amp;th=1" TargetMode="External"/><Relationship Id="rId22" Type="http://schemas.openxmlformats.org/officeDocument/2006/relationships/hyperlink" Target="https://www.amazon.com/AITRIP-Adjustable-Regulator-Transformer-Converter/dp/B08FJ2GGQN/" TargetMode="External"/><Relationship Id="rId21" Type="http://schemas.openxmlformats.org/officeDocument/2006/relationships/hyperlink" Target="https://www.amazon.com/Houkr-Printer-Timing-Closed-Perimeter/dp/B085NMDTDM/ref=dp_prsubs_1?pd_rd_i=B085NMDTDM&amp;psc=1" TargetMode="External"/><Relationship Id="rId24" Type="http://schemas.openxmlformats.org/officeDocument/2006/relationships/hyperlink" Target="https://www.pololu.com/product/2134" TargetMode="External"/><Relationship Id="rId23" Type="http://schemas.openxmlformats.org/officeDocument/2006/relationships/hyperlink" Target="https://www.amazon.com/SunFounder-PCA9685-Channel-Arduino-Raspberry/dp/B014KTSMLA/" TargetMode="External"/><Relationship Id="rId1" Type="http://schemas.openxmlformats.org/officeDocument/2006/relationships/hyperlink" Target="https://www.amazon.com/dp/B084DSDDLT/ref=cm_sw_em_r_mt_dp_7MWT5MMYDYXTCAPRW6YM" TargetMode="External"/><Relationship Id="rId2" Type="http://schemas.openxmlformats.org/officeDocument/2006/relationships/hyperlink" Target="https://www.amazon.com/dp/B07V9B5C6M/ref=cm_sw_em_r_mt_dp_oJT.Fb4XAX22R" TargetMode="External"/><Relationship Id="rId3" Type="http://schemas.openxmlformats.org/officeDocument/2006/relationships/hyperlink" Target="https://www.amazon.com/dp/B071FNHVXN/ref=cm_sw_em_r_mt_dp_85T.FbS3C6MND" TargetMode="External"/><Relationship Id="rId4" Type="http://schemas.openxmlformats.org/officeDocument/2006/relationships/hyperlink" Target="https://www.amazon.com/dp/B08879MG33/ref=cm_sw_em_r_mt_dp_g5T.FbC1ADJK3" TargetMode="External"/><Relationship Id="rId9" Type="http://schemas.openxmlformats.org/officeDocument/2006/relationships/hyperlink" Target="https://www.amazon.com/Seamuing-MG90S-Micro-Geared-Helicopter/dp/B07F7VJQL5/ref=pd_lpo_21_t_0/144-9893704-0022348?_encoding=UTF8&amp;pd_rd_i=B07F7VJQL5&amp;pd_rd_r=b2b3a649-e93d-438a-9bf1-b15c7bdb51b5&amp;pd_rd_w=asJzE&amp;pd_rd_wg=eXSKO&amp;pf_rd_p=16b28406-aa34-451d-8a2e-b3930ada000c&amp;pf_rd_r=0FKFTCAFVG1M6NJVSV0S&amp;psc=1&amp;refRID=0FKFTCAFVG1M6NJVSV0S" TargetMode="External"/><Relationship Id="rId26" Type="http://schemas.openxmlformats.org/officeDocument/2006/relationships/hyperlink" Target="https://store.opencv.ai/products/oak-d" TargetMode="External"/><Relationship Id="rId25" Type="http://schemas.openxmlformats.org/officeDocument/2006/relationships/hyperlink" Target="https://www.amazon.com/Adafruit-INA260-Voltage-Current-Sensor/dp/B07S8QYDF8/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aliexpress.com/item/32806622073.html?spm=a2g0s.9042311.0.0.27424c4dN0Uh1O" TargetMode="External"/><Relationship Id="rId5" Type="http://schemas.openxmlformats.org/officeDocument/2006/relationships/hyperlink" Target="https://www.amazon.com/dp/B07413Q5Y4" TargetMode="External"/><Relationship Id="rId6" Type="http://schemas.openxmlformats.org/officeDocument/2006/relationships/hyperlink" Target="https://www.amazon.com/Excelity-Ultrasonic-HC-SR04-Distance-Mounting/dp/B07SC1YJ21/ref=sr_1_8?dchild=1&amp;keywords=arduino+ultrasonic+sensor+hc-sr04&amp;qid=1614214726&amp;sr=8-8" TargetMode="External"/><Relationship Id="rId7" Type="http://schemas.openxmlformats.org/officeDocument/2006/relationships/hyperlink" Target="https://www.amazon.com/dp/B00XT0PBC0/ref=cm_sw_em_r_mt_dp_ebKaGbQN4BDSX" TargetMode="External"/><Relationship Id="rId8" Type="http://schemas.openxmlformats.org/officeDocument/2006/relationships/hyperlink" Target="https://www.dfrobot.com/product-1457.html" TargetMode="External"/><Relationship Id="rId11" Type="http://schemas.openxmlformats.org/officeDocument/2006/relationships/hyperlink" Target="https://www.amazon.com/dp/B08F23SDF5/ref=cm_sw_em_r_mt_dp_ZSJaGbBWMGKRD?pldnSite=1" TargetMode="External"/><Relationship Id="rId10" Type="http://schemas.openxmlformats.org/officeDocument/2006/relationships/hyperlink" Target="https://www.adafruit.com/product/2307" TargetMode="External"/><Relationship Id="rId13" Type="http://schemas.openxmlformats.org/officeDocument/2006/relationships/hyperlink" Target="https://www.amazon.com/Adafruit-DRV8833-Stepper-Driver-Breakout/dp/B01MFE1CZU/" TargetMode="External"/><Relationship Id="rId12" Type="http://schemas.openxmlformats.org/officeDocument/2006/relationships/hyperlink" Target="https://www.amazon.com/DS3218-Digital-Servo-Torque-Waterproof/dp/B07TKTQ2NZ/ref=sr_1_12?dchild=1&amp;keywords=servo&amp;qid=1614309939&amp;sr=8-12" TargetMode="External"/><Relationship Id="rId15" Type="http://schemas.openxmlformats.org/officeDocument/2006/relationships/hyperlink" Target="https://www.amazon.com/dp/B087D2BPBC/ref=cm_sw_em_r_mt_dp_6CT.FbAHCDT44" TargetMode="External"/><Relationship Id="rId14" Type="http://schemas.openxmlformats.org/officeDocument/2006/relationships/hyperlink" Target="https://www.seeedstudio.com/ReSpeaker-USB-Mic-Array-p-4247.html" TargetMode="External"/><Relationship Id="rId17" Type="http://schemas.openxmlformats.org/officeDocument/2006/relationships/hyperlink" Target="https://www.amazon.com/HiLetgo-Channels-Converter-Bi-Directional-3-3V-5V/dp/B07F7W91LC/" TargetMode="External"/><Relationship Id="rId16" Type="http://schemas.openxmlformats.org/officeDocument/2006/relationships/hyperlink" Target="https://www.amazon.com/dp/B01J167T84/ref=cm_sw_em_r_mt_dp_B9NT7TBK1H0HZQJKAH9Y?_encoding=UTF8&amp;psc=1" TargetMode="External"/><Relationship Id="rId19" Type="http://schemas.openxmlformats.org/officeDocument/2006/relationships/hyperlink" Target="https://www.amazon.com/STEPPERONLINE-Mounting-Bracket-Stepper-Printer/dp/B00Q6F51C0/ref=pd_bxgy_img_3/137-8420362-0592623?_encoding=UTF8&amp;pd_rd_i=B00Q6F51C0&amp;pd_rd_r=2fcc25b6-77a9-4456-8818-b6a9354358ee&amp;pd_rd_w=NwslL&amp;pd_rd_wg=fEVCv&amp;pf_rd_p=f325d01c-4658-4593-be83-3e12ca663f0e&amp;pf_rd_r=1NNPK9N6XHTDZF1ZWERQ&amp;psc=1&amp;refRID=1NNPK9N6XHTDZF1ZWERQ" TargetMode="External"/><Relationship Id="rId18" Type="http://schemas.openxmlformats.org/officeDocument/2006/relationships/hyperlink" Target="https://www.amazon.com/Twotrees-Stepper-17HS4401-Connector-Printer/dp/B07TGJSNJB/ref=sr_1_4?dchild=1&amp;keywords=stepper%2Bmotor&amp;qid=1617501877&amp;sr=8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  <col customWidth="1" min="4" max="4" width="23.86"/>
    <col customWidth="1" min="5" max="5" width="18.0"/>
    <col customWidth="1" min="10" max="10" width="17.14"/>
    <col customWidth="1" min="11" max="11" width="1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1"/>
      <c r="B2" s="2" t="s">
        <v>0</v>
      </c>
      <c r="C2" s="3" t="s">
        <v>1</v>
      </c>
      <c r="D2" s="3" t="s">
        <v>2</v>
      </c>
      <c r="E2" s="2" t="s">
        <v>3</v>
      </c>
      <c r="F2" s="2" t="s">
        <v>4</v>
      </c>
      <c r="G2" s="3" t="s">
        <v>5</v>
      </c>
      <c r="H2" s="3" t="s">
        <v>6</v>
      </c>
      <c r="I2" s="4" t="s">
        <v>7</v>
      </c>
      <c r="J2" s="5" t="s">
        <v>8</v>
      </c>
      <c r="K2" s="6" t="s">
        <v>9</v>
      </c>
      <c r="L2" s="2" t="s">
        <v>10</v>
      </c>
      <c r="M2" s="3" t="s">
        <v>11</v>
      </c>
      <c r="N2" s="2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13</v>
      </c>
      <c r="C3" s="2" t="s">
        <v>14</v>
      </c>
      <c r="D3" s="2" t="s">
        <v>15</v>
      </c>
      <c r="E3" s="1"/>
      <c r="F3" s="1"/>
      <c r="G3" s="2">
        <v>1.0</v>
      </c>
      <c r="H3" s="7">
        <v>84.99</v>
      </c>
      <c r="I3" s="4" t="s">
        <v>16</v>
      </c>
      <c r="J3" s="8">
        <f t="shared" ref="J3:J15" si="1">left(G3,1)*H3</f>
        <v>84.99</v>
      </c>
      <c r="K3" s="9">
        <f t="shared" ref="K3:K12" si="2">J3*0.0949+J3</f>
        <v>93.055551</v>
      </c>
      <c r="L3" s="1"/>
      <c r="M3" s="10" t="s">
        <v>17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13</v>
      </c>
      <c r="C4" s="2" t="s">
        <v>14</v>
      </c>
      <c r="D4" s="2" t="s">
        <v>18</v>
      </c>
      <c r="E4" s="1"/>
      <c r="F4" s="1"/>
      <c r="G4" s="2">
        <v>1.0</v>
      </c>
      <c r="H4" s="7">
        <v>24.25</v>
      </c>
      <c r="I4" s="4" t="s">
        <v>16</v>
      </c>
      <c r="J4" s="8">
        <f t="shared" si="1"/>
        <v>24.25</v>
      </c>
      <c r="K4" s="9">
        <f t="shared" si="2"/>
        <v>26.551325</v>
      </c>
      <c r="L4" s="1"/>
      <c r="M4" s="11" t="s">
        <v>19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13</v>
      </c>
      <c r="C5" s="2" t="s">
        <v>14</v>
      </c>
      <c r="D5" s="2" t="s">
        <v>20</v>
      </c>
      <c r="E5" s="2" t="s">
        <v>21</v>
      </c>
      <c r="F5" s="1"/>
      <c r="G5" s="2">
        <v>1.0</v>
      </c>
      <c r="H5" s="7">
        <v>14.95</v>
      </c>
      <c r="I5" s="4" t="s">
        <v>16</v>
      </c>
      <c r="J5" s="8">
        <f t="shared" si="1"/>
        <v>14.95</v>
      </c>
      <c r="K5" s="9">
        <f t="shared" si="2"/>
        <v>16.368755</v>
      </c>
      <c r="L5" s="1"/>
      <c r="M5" s="11" t="s">
        <v>22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13</v>
      </c>
      <c r="C6" s="2" t="s">
        <v>14</v>
      </c>
      <c r="D6" s="2" t="s">
        <v>23</v>
      </c>
      <c r="E6" s="2" t="s">
        <v>24</v>
      </c>
      <c r="F6" s="1"/>
      <c r="G6" s="2">
        <v>1.0</v>
      </c>
      <c r="H6" s="7">
        <v>10.99</v>
      </c>
      <c r="I6" s="4" t="s">
        <v>16</v>
      </c>
      <c r="J6" s="8">
        <f t="shared" si="1"/>
        <v>10.99</v>
      </c>
      <c r="K6" s="9">
        <f t="shared" si="2"/>
        <v>12.032951</v>
      </c>
      <c r="L6" s="1"/>
      <c r="M6" s="11" t="s">
        <v>25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13</v>
      </c>
      <c r="C7" s="2" t="s">
        <v>14</v>
      </c>
      <c r="D7" s="2" t="s">
        <v>26</v>
      </c>
      <c r="E7" s="2" t="s">
        <v>27</v>
      </c>
      <c r="F7" s="1"/>
      <c r="G7" s="2">
        <v>1.0</v>
      </c>
      <c r="H7" s="7">
        <v>17.99</v>
      </c>
      <c r="I7" s="4" t="s">
        <v>16</v>
      </c>
      <c r="J7" s="8">
        <f t="shared" si="1"/>
        <v>17.99</v>
      </c>
      <c r="K7" s="9">
        <f t="shared" si="2"/>
        <v>19.697251</v>
      </c>
      <c r="L7" s="1"/>
      <c r="M7" s="11" t="s">
        <v>28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13</v>
      </c>
      <c r="C8" s="2" t="s">
        <v>29</v>
      </c>
      <c r="D8" s="2" t="s">
        <v>30</v>
      </c>
      <c r="E8" s="1"/>
      <c r="F8" s="1"/>
      <c r="G8" s="2" t="s">
        <v>31</v>
      </c>
      <c r="H8" s="7">
        <v>7.99</v>
      </c>
      <c r="I8" s="4" t="s">
        <v>16</v>
      </c>
      <c r="J8" s="8">
        <f t="shared" si="1"/>
        <v>7.99</v>
      </c>
      <c r="K8" s="8">
        <f t="shared" si="2"/>
        <v>8.748251</v>
      </c>
      <c r="L8" s="1"/>
      <c r="M8" s="11" t="s">
        <v>32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13</v>
      </c>
      <c r="C9" s="2" t="s">
        <v>33</v>
      </c>
      <c r="D9" s="2" t="s">
        <v>34</v>
      </c>
      <c r="E9" s="1"/>
      <c r="F9" s="1"/>
      <c r="G9" s="2" t="s">
        <v>35</v>
      </c>
      <c r="H9" s="7">
        <v>5.49</v>
      </c>
      <c r="I9" s="4" t="s">
        <v>16</v>
      </c>
      <c r="J9" s="8">
        <f t="shared" si="1"/>
        <v>5.49</v>
      </c>
      <c r="K9" s="8">
        <f t="shared" si="2"/>
        <v>6.011001</v>
      </c>
      <c r="L9" s="1"/>
      <c r="M9" s="11" t="s">
        <v>36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13</v>
      </c>
      <c r="C10" s="2" t="s">
        <v>29</v>
      </c>
      <c r="D10" s="2" t="s">
        <v>37</v>
      </c>
      <c r="E10" s="1"/>
      <c r="F10" s="1"/>
      <c r="G10" s="2">
        <v>2.0</v>
      </c>
      <c r="H10" s="7">
        <v>7.4</v>
      </c>
      <c r="J10" s="8">
        <f t="shared" si="1"/>
        <v>14.8</v>
      </c>
      <c r="K10" s="8">
        <f t="shared" si="2"/>
        <v>16.20452</v>
      </c>
      <c r="L10" s="1"/>
      <c r="M10" s="12" t="s">
        <v>38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39</v>
      </c>
      <c r="C11" s="2" t="s">
        <v>14</v>
      </c>
      <c r="D11" s="2" t="s">
        <v>40</v>
      </c>
      <c r="E11" s="2"/>
      <c r="F11" s="2"/>
      <c r="G11" s="2" t="s">
        <v>41</v>
      </c>
      <c r="H11" s="8">
        <v>18.99</v>
      </c>
      <c r="I11" s="4" t="s">
        <v>16</v>
      </c>
      <c r="J11" s="8">
        <f t="shared" si="1"/>
        <v>18.99</v>
      </c>
      <c r="K11" s="9">
        <f t="shared" si="2"/>
        <v>20.792151</v>
      </c>
      <c r="L11" s="2" t="s">
        <v>42</v>
      </c>
      <c r="M11" s="13" t="s">
        <v>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2"/>
      <c r="H12" s="8"/>
      <c r="I12" s="8"/>
      <c r="J12" s="8">
        <f t="shared" si="1"/>
        <v>0</v>
      </c>
      <c r="K12" s="8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39</v>
      </c>
      <c r="C13" s="2" t="s">
        <v>14</v>
      </c>
      <c r="D13" s="4" t="s">
        <v>44</v>
      </c>
      <c r="G13" s="4">
        <v>2.0</v>
      </c>
      <c r="H13" s="8">
        <v>11.95</v>
      </c>
      <c r="I13" s="8">
        <v>5.1</v>
      </c>
      <c r="J13" s="8">
        <f t="shared" si="1"/>
        <v>23.9</v>
      </c>
      <c r="K13" s="9">
        <f>J13*0.0949+J13+I13</f>
        <v>31.26811</v>
      </c>
      <c r="M13" s="14" t="s">
        <v>45</v>
      </c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39</v>
      </c>
      <c r="C14" s="2" t="s">
        <v>14</v>
      </c>
      <c r="D14" s="2" t="s">
        <v>46</v>
      </c>
      <c r="E14" s="1"/>
      <c r="F14" s="1"/>
      <c r="G14" s="2">
        <v>1.0</v>
      </c>
      <c r="H14" s="7">
        <v>27.9</v>
      </c>
      <c r="I14" s="4" t="s">
        <v>16</v>
      </c>
      <c r="J14" s="8">
        <f t="shared" si="1"/>
        <v>27.9</v>
      </c>
      <c r="K14" s="9">
        <f t="shared" ref="K14:K15" si="3">J14*0.0949+J14</f>
        <v>30.54771</v>
      </c>
      <c r="L14" s="2" t="s">
        <v>42</v>
      </c>
      <c r="M14" s="12" t="s">
        <v>47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39</v>
      </c>
      <c r="C15" s="2" t="s">
        <v>14</v>
      </c>
      <c r="D15" s="2" t="s">
        <v>48</v>
      </c>
      <c r="E15" s="1"/>
      <c r="F15" s="1"/>
      <c r="G15" s="2" t="s">
        <v>49</v>
      </c>
      <c r="H15" s="7">
        <v>30.99</v>
      </c>
      <c r="I15" s="4" t="s">
        <v>16</v>
      </c>
      <c r="J15" s="8">
        <f t="shared" si="1"/>
        <v>30.99</v>
      </c>
      <c r="K15" s="9">
        <f t="shared" si="3"/>
        <v>33.930951</v>
      </c>
      <c r="L15" s="1"/>
      <c r="M15" s="12" t="s">
        <v>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">
        <v>13</v>
      </c>
      <c r="C16" s="2" t="s">
        <v>29</v>
      </c>
      <c r="D16" s="2" t="s">
        <v>51</v>
      </c>
      <c r="E16" s="1"/>
      <c r="F16" s="1"/>
      <c r="G16" s="2" t="s">
        <v>52</v>
      </c>
      <c r="H16" s="1"/>
      <c r="K16" s="8"/>
      <c r="L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">
        <v>13</v>
      </c>
      <c r="C17" s="2" t="s">
        <v>14</v>
      </c>
      <c r="D17" s="2" t="s">
        <v>53</v>
      </c>
      <c r="E17" s="1"/>
      <c r="F17" s="1"/>
      <c r="G17" s="2">
        <v>1.0</v>
      </c>
      <c r="H17" s="7">
        <v>8.91</v>
      </c>
      <c r="I17" s="4" t="s">
        <v>16</v>
      </c>
      <c r="J17" s="8">
        <f>left(G17,1)*H17</f>
        <v>8.91</v>
      </c>
      <c r="K17" s="9">
        <f>J17*0.0949+J17</f>
        <v>9.755559</v>
      </c>
      <c r="L17" s="1"/>
      <c r="M17" s="13" t="s">
        <v>54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1"/>
      <c r="F18" s="1"/>
      <c r="G18" s="1"/>
      <c r="H18" s="7"/>
      <c r="K18" s="8"/>
      <c r="L18" s="1"/>
      <c r="M18" s="1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 t="s">
        <v>13</v>
      </c>
      <c r="C19" s="2" t="s">
        <v>14</v>
      </c>
      <c r="D19" s="2" t="s">
        <v>55</v>
      </c>
      <c r="E19" s="1"/>
      <c r="F19" s="1"/>
      <c r="G19" s="2">
        <v>1.0</v>
      </c>
      <c r="H19" s="7">
        <v>69.0</v>
      </c>
      <c r="I19" s="8">
        <v>6.32</v>
      </c>
      <c r="J19" s="8">
        <f t="shared" ref="J19:J22" si="4">left(G19,1)*H19</f>
        <v>69</v>
      </c>
      <c r="K19" s="9">
        <f>J19+I19</f>
        <v>75.32</v>
      </c>
      <c r="L19" s="1"/>
      <c r="M19" s="13" t="s">
        <v>56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 t="s">
        <v>13</v>
      </c>
      <c r="C20" s="2" t="s">
        <v>14</v>
      </c>
      <c r="D20" s="2" t="s">
        <v>57</v>
      </c>
      <c r="E20" s="1"/>
      <c r="F20" s="1"/>
      <c r="G20" s="2">
        <v>1.0</v>
      </c>
      <c r="H20" s="7">
        <v>19.99</v>
      </c>
      <c r="I20" s="4" t="s">
        <v>16</v>
      </c>
      <c r="J20" s="8">
        <f t="shared" si="4"/>
        <v>19.99</v>
      </c>
      <c r="K20" s="9">
        <f t="shared" ref="K20:K22" si="5">J20*0.0949+J20</f>
        <v>21.887051</v>
      </c>
      <c r="L20" s="1"/>
      <c r="M20" s="12" t="s">
        <v>58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13</v>
      </c>
      <c r="C21" s="2" t="s">
        <v>14</v>
      </c>
      <c r="D21" s="2" t="s">
        <v>59</v>
      </c>
      <c r="E21" s="2"/>
      <c r="F21" s="1"/>
      <c r="G21" s="2">
        <v>1.0</v>
      </c>
      <c r="H21" s="7">
        <v>6.9</v>
      </c>
      <c r="I21" s="4" t="s">
        <v>16</v>
      </c>
      <c r="J21" s="8">
        <f t="shared" si="4"/>
        <v>6.9</v>
      </c>
      <c r="K21" s="9">
        <f t="shared" si="5"/>
        <v>7.55481</v>
      </c>
      <c r="L21" s="1"/>
      <c r="M21" s="16" t="s">
        <v>60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 t="s">
        <v>13</v>
      </c>
      <c r="C22" s="2" t="s">
        <v>14</v>
      </c>
      <c r="D22" s="2" t="s">
        <v>61</v>
      </c>
      <c r="E22" s="1"/>
      <c r="F22" s="1"/>
      <c r="G22" s="2">
        <v>1.0</v>
      </c>
      <c r="H22" s="7">
        <v>7.49</v>
      </c>
      <c r="I22" s="4" t="s">
        <v>16</v>
      </c>
      <c r="J22" s="8">
        <f t="shared" si="4"/>
        <v>7.49</v>
      </c>
      <c r="K22" s="9">
        <f t="shared" si="5"/>
        <v>8.200801</v>
      </c>
      <c r="L22" s="1"/>
      <c r="M22" s="13" t="s">
        <v>62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7"/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 t="s">
        <v>63</v>
      </c>
      <c r="C24" s="2" t="s">
        <v>14</v>
      </c>
      <c r="D24" s="2" t="s">
        <v>64</v>
      </c>
      <c r="E24" s="1"/>
      <c r="F24" s="1"/>
      <c r="G24" s="2">
        <v>1.0</v>
      </c>
      <c r="H24" s="7">
        <v>9.99</v>
      </c>
      <c r="I24" s="4" t="s">
        <v>16</v>
      </c>
      <c r="J24" s="8">
        <f t="shared" ref="J24:J27" si="6">left(G24,1)*H24</f>
        <v>9.99</v>
      </c>
      <c r="K24" s="9">
        <f t="shared" ref="K24:K27" si="7">J24*0.0949+J24</f>
        <v>10.938051</v>
      </c>
      <c r="L24" s="2" t="s">
        <v>42</v>
      </c>
      <c r="M24" s="12" t="s">
        <v>65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 t="s">
        <v>39</v>
      </c>
      <c r="C25" s="2" t="s">
        <v>14</v>
      </c>
      <c r="D25" s="2" t="s">
        <v>66</v>
      </c>
      <c r="E25" s="1"/>
      <c r="F25" s="1"/>
      <c r="G25" s="2">
        <v>1.0</v>
      </c>
      <c r="H25" s="7">
        <v>5.99</v>
      </c>
      <c r="I25" s="4" t="s">
        <v>16</v>
      </c>
      <c r="J25" s="8">
        <f t="shared" si="6"/>
        <v>5.99</v>
      </c>
      <c r="K25" s="9">
        <f t="shared" si="7"/>
        <v>6.558451</v>
      </c>
      <c r="L25" s="2" t="s">
        <v>42</v>
      </c>
      <c r="M25" s="12" t="s">
        <v>67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 t="s">
        <v>63</v>
      </c>
      <c r="C26" s="2" t="s">
        <v>14</v>
      </c>
      <c r="D26" s="2" t="s">
        <v>68</v>
      </c>
      <c r="E26" s="1"/>
      <c r="F26" s="1"/>
      <c r="G26" s="4">
        <v>1.0</v>
      </c>
      <c r="H26" s="7">
        <v>8.98</v>
      </c>
      <c r="I26" s="4" t="s">
        <v>16</v>
      </c>
      <c r="J26" s="8">
        <f t="shared" si="6"/>
        <v>8.98</v>
      </c>
      <c r="K26" s="9">
        <f t="shared" si="7"/>
        <v>9.832202</v>
      </c>
      <c r="L26" s="2" t="s">
        <v>42</v>
      </c>
      <c r="M26" s="12" t="s">
        <v>69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 t="s">
        <v>63</v>
      </c>
      <c r="C27" s="2" t="s">
        <v>14</v>
      </c>
      <c r="D27" s="4" t="s">
        <v>70</v>
      </c>
      <c r="G27" s="4">
        <v>1.0</v>
      </c>
      <c r="H27" s="8">
        <v>10.99</v>
      </c>
      <c r="I27" s="4" t="s">
        <v>16</v>
      </c>
      <c r="J27" s="8">
        <f t="shared" si="6"/>
        <v>10.99</v>
      </c>
      <c r="K27" s="9">
        <f t="shared" si="7"/>
        <v>12.032951</v>
      </c>
      <c r="L27" s="2" t="s">
        <v>42</v>
      </c>
      <c r="M27" s="14" t="s">
        <v>71</v>
      </c>
      <c r="S27" s="1"/>
      <c r="T27" s="1"/>
      <c r="U27" s="1"/>
      <c r="V27" s="1"/>
      <c r="W27" s="1"/>
      <c r="X27" s="1"/>
      <c r="Y27" s="1"/>
      <c r="Z27" s="1"/>
    </row>
    <row r="28">
      <c r="A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 t="s">
        <v>13</v>
      </c>
      <c r="C29" s="2" t="s">
        <v>14</v>
      </c>
      <c r="D29" s="2" t="s">
        <v>72</v>
      </c>
      <c r="E29" s="1"/>
      <c r="F29" s="1"/>
      <c r="G29" s="2">
        <v>1.0</v>
      </c>
      <c r="H29" s="7">
        <v>13.99</v>
      </c>
      <c r="I29" s="4" t="s">
        <v>16</v>
      </c>
      <c r="J29" s="8">
        <f t="shared" ref="J29:J33" si="8">left(G29,1)*H29</f>
        <v>13.99</v>
      </c>
      <c r="K29" s="9">
        <f t="shared" ref="K29:K30" si="9">J29*0.0949+J29</f>
        <v>15.317651</v>
      </c>
      <c r="L29" s="1"/>
      <c r="M29" s="12" t="s">
        <v>73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 t="s">
        <v>13</v>
      </c>
      <c r="C30" s="2" t="s">
        <v>14</v>
      </c>
      <c r="D30" s="2" t="s">
        <v>74</v>
      </c>
      <c r="E30" s="1"/>
      <c r="F30" s="1"/>
      <c r="G30" s="2">
        <v>1.0</v>
      </c>
      <c r="H30" s="7">
        <v>9.99</v>
      </c>
      <c r="I30" s="4" t="s">
        <v>16</v>
      </c>
      <c r="J30" s="8">
        <f t="shared" si="8"/>
        <v>9.99</v>
      </c>
      <c r="K30" s="9">
        <f t="shared" si="9"/>
        <v>10.938051</v>
      </c>
      <c r="L30" s="1"/>
      <c r="M30" s="12" t="s">
        <v>75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 t="s">
        <v>13</v>
      </c>
      <c r="C31" s="2" t="s">
        <v>14</v>
      </c>
      <c r="D31" s="2" t="s">
        <v>76</v>
      </c>
      <c r="E31" s="1"/>
      <c r="F31" s="1"/>
      <c r="G31" s="2">
        <v>1.0</v>
      </c>
      <c r="H31" s="7">
        <v>5.95</v>
      </c>
      <c r="I31" s="8">
        <v>4.33</v>
      </c>
      <c r="J31" s="8">
        <f t="shared" si="8"/>
        <v>5.95</v>
      </c>
      <c r="K31" s="9">
        <f>J31*0.0949+J31+I31</f>
        <v>10.844655</v>
      </c>
      <c r="L31" s="2" t="s">
        <v>77</v>
      </c>
      <c r="M31" s="13" t="s">
        <v>78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 t="s">
        <v>13</v>
      </c>
      <c r="C32" s="2" t="s">
        <v>79</v>
      </c>
      <c r="D32" s="2" t="s">
        <v>80</v>
      </c>
      <c r="E32" s="1"/>
      <c r="F32" s="1"/>
      <c r="G32" s="2">
        <v>1.0</v>
      </c>
      <c r="H32" s="8">
        <v>13.74</v>
      </c>
      <c r="I32" s="4" t="s">
        <v>16</v>
      </c>
      <c r="J32" s="8">
        <f t="shared" si="8"/>
        <v>13.74</v>
      </c>
      <c r="K32" s="8">
        <f>J32*0.0949+J32</f>
        <v>15.043926</v>
      </c>
      <c r="L32" s="2"/>
      <c r="M32" s="12" t="s">
        <v>81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 t="s">
        <v>13</v>
      </c>
      <c r="C33" s="2" t="s">
        <v>29</v>
      </c>
      <c r="D33" s="2" t="s">
        <v>82</v>
      </c>
      <c r="E33" s="1"/>
      <c r="F33" s="1"/>
      <c r="G33" s="2">
        <v>1.0</v>
      </c>
      <c r="H33" s="17">
        <v>149.0</v>
      </c>
      <c r="I33" s="17">
        <v>16.0</v>
      </c>
      <c r="J33" s="17">
        <f t="shared" si="8"/>
        <v>149</v>
      </c>
      <c r="K33" s="8">
        <f>J33+I33</f>
        <v>165</v>
      </c>
      <c r="L33" s="1"/>
      <c r="M33" s="12" t="s">
        <v>83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 t="s">
        <v>39</v>
      </c>
      <c r="C34" s="2" t="s">
        <v>29</v>
      </c>
      <c r="D34" s="2" t="s">
        <v>84</v>
      </c>
      <c r="E34" s="1"/>
      <c r="F34" s="1"/>
      <c r="G34" s="2">
        <v>1.0</v>
      </c>
      <c r="H34" s="7">
        <v>10.13</v>
      </c>
      <c r="J34" s="1"/>
      <c r="L34" s="1"/>
      <c r="M34" s="12" t="s">
        <v>85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J36" s="1"/>
      <c r="K36" s="3" t="s">
        <v>86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J37" s="1"/>
      <c r="K37" s="18">
        <f>SUM(K3:K7,K11:K15,K17:K31)</f>
        <v>483.424988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J38" s="1"/>
      <c r="K38" s="3" t="s">
        <v>87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J39" s="1"/>
      <c r="K39" s="18">
        <f>SUM(K3:K33)</f>
        <v>694.432686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3"/>
    <hyperlink r:id="rId11" ref="M14"/>
    <hyperlink r:id="rId12" ref="M15"/>
    <hyperlink r:id="rId13" ref="M17"/>
    <hyperlink r:id="rId14" ref="M19"/>
    <hyperlink r:id="rId15" ref="M20"/>
    <hyperlink r:id="rId16" ref="M21"/>
    <hyperlink r:id="rId17" ref="M22"/>
    <hyperlink r:id="rId18" ref="M24"/>
    <hyperlink r:id="rId19" ref="M25"/>
    <hyperlink r:id="rId20" ref="M26"/>
    <hyperlink r:id="rId21" ref="M27"/>
    <hyperlink r:id="rId22" ref="M29"/>
    <hyperlink r:id="rId23" ref="M30"/>
    <hyperlink r:id="rId24" ref="M31"/>
    <hyperlink r:id="rId25" ref="M32"/>
    <hyperlink r:id="rId26" ref="M33"/>
    <hyperlink r:id="rId27" ref="M34"/>
  </hyperlinks>
  <drawing r:id="rId28"/>
</worksheet>
</file>