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480" windowHeight="11505" activeTab="2"/>
  </bookViews>
  <sheets>
    <sheet name="Figure 5.1" sheetId="1" r:id="rId1"/>
    <sheet name="Figs 2-3" sheetId="2" r:id="rId2"/>
    <sheet name="Misc" sheetId="4" r:id="rId3"/>
    <sheet name="Figure 5.5" sheetId="3" r:id="rId4"/>
  </sheets>
  <definedNames>
    <definedName name="data">'Figure 5.1'!$L$2:$M$101</definedName>
    <definedName name="means">'Figure 5.1'!$B$13:$C$13</definedName>
    <definedName name="sigma">'Figure 5.1'!$B$14:$C$14</definedName>
    <definedName name="Vcov">'Figure 5.1'!$B$17:$C$18</definedName>
  </definedNames>
  <calcPr calcId="125725"/>
</workbook>
</file>

<file path=xl/calcChain.xml><?xml version="1.0" encoding="utf-8"?>
<calcChain xmlns="http://schemas.openxmlformats.org/spreadsheetml/2006/main">
  <c r="B17" i="1" a="1"/>
  <c r="B17" s="1"/>
  <c r="C14"/>
  <c r="B14"/>
  <c r="C13"/>
  <c r="B13"/>
  <c r="B3" i="2"/>
  <c r="D3" s="1"/>
  <c r="A3"/>
  <c r="A4" s="1"/>
  <c r="H2"/>
  <c r="C2"/>
  <c r="B2"/>
  <c r="D2" s="1"/>
  <c r="G5" i="1"/>
  <c r="G6"/>
  <c r="G4"/>
  <c r="D8"/>
  <c r="E8"/>
  <c r="C8"/>
  <c r="G21" l="1" a="1"/>
  <c r="G21" s="1"/>
  <c r="B21" a="1"/>
  <c r="B21" s="1"/>
  <c r="C18"/>
  <c r="C17"/>
  <c r="B18"/>
  <c r="A5" i="2"/>
  <c r="B4"/>
  <c r="C4" s="1"/>
  <c r="C3"/>
  <c r="C21" i="1" l="1"/>
  <c r="B22"/>
  <c r="G22"/>
  <c r="G23" s="1"/>
  <c r="H21" s="1"/>
  <c r="C22"/>
  <c r="A6" i="2"/>
  <c r="B5"/>
  <c r="D5" s="1"/>
  <c r="D4"/>
  <c r="H22" i="1" l="1"/>
  <c r="H23" s="1"/>
  <c r="A7" i="2"/>
  <c r="D6"/>
  <c r="B6"/>
  <c r="C6" s="1"/>
  <c r="C5"/>
  <c r="A8" l="1"/>
  <c r="B7"/>
  <c r="D7" s="1"/>
  <c r="A9" l="1"/>
  <c r="B8"/>
  <c r="D8" s="1"/>
  <c r="C7"/>
  <c r="A10" l="1"/>
  <c r="B9"/>
  <c r="D9" s="1"/>
  <c r="C8"/>
  <c r="A11" l="1"/>
  <c r="B10"/>
  <c r="D10" s="1"/>
  <c r="C9"/>
  <c r="A12" l="1"/>
  <c r="B11"/>
  <c r="D11" s="1"/>
  <c r="C10"/>
  <c r="A13" l="1"/>
  <c r="B12"/>
  <c r="D12" s="1"/>
  <c r="C11"/>
  <c r="A14" l="1"/>
  <c r="B13"/>
  <c r="D13" s="1"/>
  <c r="C12"/>
  <c r="A15" l="1"/>
  <c r="B14"/>
  <c r="D14" s="1"/>
  <c r="C13"/>
  <c r="A16" l="1"/>
  <c r="B15"/>
  <c r="D15" s="1"/>
  <c r="C14"/>
  <c r="A17" l="1"/>
  <c r="B16"/>
  <c r="D16" s="1"/>
  <c r="C15"/>
  <c r="A18" l="1"/>
  <c r="B17"/>
  <c r="D17" s="1"/>
  <c r="C16"/>
  <c r="A19" l="1"/>
  <c r="B18"/>
  <c r="D18" s="1"/>
  <c r="C17"/>
  <c r="A20" l="1"/>
  <c r="B19"/>
  <c r="D19" s="1"/>
  <c r="C18"/>
  <c r="A21" l="1"/>
  <c r="B20"/>
  <c r="D20" s="1"/>
  <c r="C19"/>
  <c r="A22" l="1"/>
  <c r="B21"/>
  <c r="D21" s="1"/>
  <c r="C20"/>
  <c r="A23" l="1"/>
  <c r="B22"/>
  <c r="D22" s="1"/>
  <c r="C21"/>
  <c r="A24" l="1"/>
  <c r="B23"/>
  <c r="D23" s="1"/>
  <c r="C22"/>
  <c r="A25" l="1"/>
  <c r="B24"/>
  <c r="D24" s="1"/>
  <c r="C23"/>
  <c r="A26" l="1"/>
  <c r="B25"/>
  <c r="D25" s="1"/>
  <c r="C24"/>
  <c r="A27" l="1"/>
  <c r="B26"/>
  <c r="D26" s="1"/>
  <c r="C25"/>
  <c r="A28" l="1"/>
  <c r="B27"/>
  <c r="D27" s="1"/>
  <c r="C26"/>
  <c r="A29" l="1"/>
  <c r="B28"/>
  <c r="D28" s="1"/>
  <c r="C27"/>
  <c r="A30" l="1"/>
  <c r="B29"/>
  <c r="D29" s="1"/>
  <c r="C28"/>
  <c r="A31" l="1"/>
  <c r="B30"/>
  <c r="D30" s="1"/>
  <c r="C29"/>
  <c r="A32" l="1"/>
  <c r="B31"/>
  <c r="D31" s="1"/>
  <c r="C30"/>
  <c r="A33" l="1"/>
  <c r="B32"/>
  <c r="D32" s="1"/>
  <c r="C31"/>
  <c r="A34" l="1"/>
  <c r="B33"/>
  <c r="D33" s="1"/>
  <c r="C32"/>
  <c r="A35" l="1"/>
  <c r="B34"/>
  <c r="D34" s="1"/>
  <c r="C33"/>
  <c r="A36" l="1"/>
  <c r="B35"/>
  <c r="D35" s="1"/>
  <c r="C34"/>
  <c r="A37" l="1"/>
  <c r="B36"/>
  <c r="D36" s="1"/>
  <c r="C35"/>
  <c r="A38" l="1"/>
  <c r="B37"/>
  <c r="D37" s="1"/>
  <c r="C36"/>
  <c r="A39" l="1"/>
  <c r="B38"/>
  <c r="D38" s="1"/>
  <c r="C37"/>
  <c r="A40" l="1"/>
  <c r="B39"/>
  <c r="D39" s="1"/>
  <c r="C38"/>
  <c r="A41" l="1"/>
  <c r="B40"/>
  <c r="D40" s="1"/>
  <c r="C39"/>
  <c r="A42" l="1"/>
  <c r="B41"/>
  <c r="D41" s="1"/>
  <c r="C40"/>
  <c r="A43" l="1"/>
  <c r="B42"/>
  <c r="D42" s="1"/>
  <c r="C41"/>
  <c r="A44" l="1"/>
  <c r="B43"/>
  <c r="D43" s="1"/>
  <c r="C42"/>
  <c r="A45" l="1"/>
  <c r="B44"/>
  <c r="D44" s="1"/>
  <c r="C43"/>
  <c r="A46" l="1"/>
  <c r="B45"/>
  <c r="D45" s="1"/>
  <c r="C44"/>
  <c r="A47" l="1"/>
  <c r="B46"/>
  <c r="D46" s="1"/>
  <c r="C45"/>
  <c r="A48" l="1"/>
  <c r="B47"/>
  <c r="D47" s="1"/>
  <c r="C46"/>
  <c r="A49" l="1"/>
  <c r="B48"/>
  <c r="D48" s="1"/>
  <c r="C47"/>
  <c r="A50" l="1"/>
  <c r="B49"/>
  <c r="D49" s="1"/>
  <c r="C48"/>
  <c r="A51" l="1"/>
  <c r="B50"/>
  <c r="D50" s="1"/>
  <c r="C49"/>
  <c r="A52" l="1"/>
  <c r="B51"/>
  <c r="D51" s="1"/>
  <c r="C50"/>
  <c r="A53" l="1"/>
  <c r="B52"/>
  <c r="D52" s="1"/>
  <c r="C51"/>
  <c r="A54" l="1"/>
  <c r="B53"/>
  <c r="D53" s="1"/>
  <c r="C52"/>
  <c r="A55" l="1"/>
  <c r="B54"/>
  <c r="D54" s="1"/>
  <c r="C53"/>
  <c r="A56" l="1"/>
  <c r="B55"/>
  <c r="D55" s="1"/>
  <c r="C54"/>
  <c r="A57" l="1"/>
  <c r="B56"/>
  <c r="D56" s="1"/>
  <c r="C55"/>
  <c r="A58" l="1"/>
  <c r="B57"/>
  <c r="D57" s="1"/>
  <c r="C56"/>
  <c r="A59" l="1"/>
  <c r="B58"/>
  <c r="D58" s="1"/>
  <c r="C57"/>
  <c r="A60" l="1"/>
  <c r="B59"/>
  <c r="D59" s="1"/>
  <c r="C58"/>
  <c r="A61" l="1"/>
  <c r="B60"/>
  <c r="D60" s="1"/>
  <c r="C59"/>
  <c r="A62" l="1"/>
  <c r="B61"/>
  <c r="D61" s="1"/>
  <c r="C60"/>
  <c r="A63" l="1"/>
  <c r="B62"/>
  <c r="D62" s="1"/>
  <c r="C61"/>
  <c r="A64" l="1"/>
  <c r="B63"/>
  <c r="D63" s="1"/>
  <c r="C62"/>
  <c r="A65" l="1"/>
  <c r="B64"/>
  <c r="D64" s="1"/>
  <c r="C63"/>
  <c r="A66" l="1"/>
  <c r="B65"/>
  <c r="D65" s="1"/>
  <c r="C64"/>
  <c r="A67" l="1"/>
  <c r="B66"/>
  <c r="D66" s="1"/>
  <c r="C65"/>
  <c r="A68" l="1"/>
  <c r="B67"/>
  <c r="D67" s="1"/>
  <c r="C66"/>
  <c r="A69" l="1"/>
  <c r="B68"/>
  <c r="D68" s="1"/>
  <c r="C67"/>
  <c r="A70" l="1"/>
  <c r="B69"/>
  <c r="D69" s="1"/>
  <c r="C68"/>
  <c r="A71" l="1"/>
  <c r="B70"/>
  <c r="D70" s="1"/>
  <c r="C69"/>
  <c r="A72" l="1"/>
  <c r="B71"/>
  <c r="D71" s="1"/>
  <c r="C70"/>
  <c r="A73" l="1"/>
  <c r="B72"/>
  <c r="D72" s="1"/>
  <c r="C71"/>
  <c r="A74" l="1"/>
  <c r="B73"/>
  <c r="D73" s="1"/>
  <c r="C72"/>
  <c r="A75" l="1"/>
  <c r="B74"/>
  <c r="D74" s="1"/>
  <c r="C73"/>
  <c r="A76" l="1"/>
  <c r="B75"/>
  <c r="D75" s="1"/>
  <c r="C74"/>
  <c r="A77" l="1"/>
  <c r="B76"/>
  <c r="D76" s="1"/>
  <c r="C75"/>
  <c r="A78" l="1"/>
  <c r="B77"/>
  <c r="D77" s="1"/>
  <c r="C76"/>
  <c r="A79" l="1"/>
  <c r="B78"/>
  <c r="D78" s="1"/>
  <c r="C77"/>
  <c r="A80" l="1"/>
  <c r="B79"/>
  <c r="D79" s="1"/>
  <c r="C78"/>
  <c r="A81" l="1"/>
  <c r="B80"/>
  <c r="D80" s="1"/>
  <c r="C79"/>
  <c r="A82" l="1"/>
  <c r="B81"/>
  <c r="D81" s="1"/>
  <c r="C80"/>
  <c r="A83" l="1"/>
  <c r="B82"/>
  <c r="D82" s="1"/>
  <c r="C81"/>
  <c r="A84" l="1"/>
  <c r="B83"/>
  <c r="D83" s="1"/>
  <c r="C82"/>
  <c r="A85" l="1"/>
  <c r="B84"/>
  <c r="D84" s="1"/>
  <c r="C83"/>
  <c r="A86" l="1"/>
  <c r="B85"/>
  <c r="D85" s="1"/>
  <c r="C84"/>
  <c r="A87" l="1"/>
  <c r="B86"/>
  <c r="D86" s="1"/>
  <c r="C85"/>
  <c r="A88" l="1"/>
  <c r="B87"/>
  <c r="D87" s="1"/>
  <c r="C86"/>
  <c r="A89" l="1"/>
  <c r="B88"/>
  <c r="D88" s="1"/>
  <c r="C87"/>
  <c r="A90" l="1"/>
  <c r="B89"/>
  <c r="D89" s="1"/>
  <c r="C88"/>
  <c r="A91" l="1"/>
  <c r="B90"/>
  <c r="D90" s="1"/>
  <c r="C89"/>
  <c r="A92" l="1"/>
  <c r="B91"/>
  <c r="D91" s="1"/>
  <c r="C90"/>
  <c r="A93" l="1"/>
  <c r="B92"/>
  <c r="D92" s="1"/>
  <c r="C91"/>
  <c r="A94" l="1"/>
  <c r="B93"/>
  <c r="D93" s="1"/>
  <c r="C92"/>
  <c r="A95" l="1"/>
  <c r="B94"/>
  <c r="D94" s="1"/>
  <c r="C93"/>
  <c r="A96" l="1"/>
  <c r="B95"/>
  <c r="D95" s="1"/>
  <c r="C94"/>
  <c r="A97" l="1"/>
  <c r="B96"/>
  <c r="D96" s="1"/>
  <c r="C95"/>
  <c r="A98" l="1"/>
  <c r="B97"/>
  <c r="D97" s="1"/>
  <c r="C96"/>
  <c r="A99" l="1"/>
  <c r="B98"/>
  <c r="D98" s="1"/>
  <c r="C97"/>
  <c r="A100" l="1"/>
  <c r="B99"/>
  <c r="D99" s="1"/>
  <c r="C98"/>
  <c r="A101" l="1"/>
  <c r="B100"/>
  <c r="D100" s="1"/>
  <c r="C99"/>
  <c r="A102" l="1"/>
  <c r="B101"/>
  <c r="D101" s="1"/>
  <c r="C100"/>
  <c r="D102" l="1"/>
  <c r="B102"/>
  <c r="C102" s="1"/>
  <c r="C101"/>
</calcChain>
</file>

<file path=xl/sharedStrings.xml><?xml version="1.0" encoding="utf-8"?>
<sst xmlns="http://schemas.openxmlformats.org/spreadsheetml/2006/main" count="37" uniqueCount="35">
  <si>
    <t>Y</t>
  </si>
  <si>
    <t>X</t>
  </si>
  <si>
    <t xml:space="preserve">X </t>
  </si>
  <si>
    <r>
      <t>marginal probabilites, f(y</t>
    </r>
    <r>
      <rPr>
        <vertAlign val="sub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>)</t>
    </r>
  </si>
  <si>
    <r>
      <t>state probabilities, f(x</t>
    </r>
    <r>
      <rPr>
        <vertAlign val="sub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>,y</t>
    </r>
    <r>
      <rPr>
        <vertAlign val="sub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>)</t>
    </r>
  </si>
  <si>
    <r>
      <t>marginal probabilities, f(x</t>
    </r>
    <r>
      <rPr>
        <vertAlign val="sub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>)</t>
    </r>
  </si>
  <si>
    <t xml:space="preserve">w </t>
  </si>
  <si>
    <t xml:space="preserve">(1-w) </t>
  </si>
  <si>
    <t xml:space="preserve">risk </t>
  </si>
  <si>
    <t>return</t>
  </si>
  <si>
    <r>
      <t xml:space="preserve"> μ</t>
    </r>
    <r>
      <rPr>
        <b/>
        <vertAlign val="subscript"/>
        <sz val="11"/>
        <color indexed="8"/>
        <rFont val="Times New Roman"/>
        <family val="1"/>
      </rPr>
      <t>x</t>
    </r>
  </si>
  <si>
    <r>
      <t xml:space="preserve"> μ</t>
    </r>
    <r>
      <rPr>
        <b/>
        <vertAlign val="subscript"/>
        <sz val="11"/>
        <color indexed="8"/>
        <rFont val="Times New Roman"/>
        <family val="1"/>
      </rPr>
      <t>y</t>
    </r>
  </si>
  <si>
    <r>
      <t>σ</t>
    </r>
    <r>
      <rPr>
        <b/>
        <vertAlign val="subscript"/>
        <sz val="11"/>
        <color indexed="8"/>
        <rFont val="Times New Roman"/>
        <family val="1"/>
      </rPr>
      <t>x</t>
    </r>
  </si>
  <si>
    <r>
      <t>σ</t>
    </r>
    <r>
      <rPr>
        <b/>
        <vertAlign val="subscript"/>
        <sz val="11"/>
        <color indexed="8"/>
        <rFont val="Times New Roman"/>
        <family val="1"/>
      </rPr>
      <t>y</t>
    </r>
  </si>
  <si>
    <t>ρ</t>
  </si>
  <si>
    <t>means</t>
  </si>
  <si>
    <t>std</t>
  </si>
  <si>
    <t>w1</t>
  </si>
  <si>
    <t>w2</t>
  </si>
  <si>
    <t>Vcov</t>
  </si>
  <si>
    <t>optimal portfolio</t>
  </si>
  <si>
    <t>Figure 5.1: State Contingent Claims</t>
  </si>
  <si>
    <t xml:space="preserve">Figure 5.5 :  Capital Market Line with Inefficient Portfolios </t>
  </si>
  <si>
    <r>
      <rPr>
        <sz val="12"/>
        <rFont val="Times New Roman"/>
        <family val="1"/>
      </rPr>
      <t>r</t>
    </r>
    <r>
      <rPr>
        <vertAlign val="subscript"/>
        <sz val="12"/>
        <rFont val="Times New Roman"/>
        <family val="1"/>
      </rPr>
      <t>p</t>
    </r>
  </si>
  <si>
    <t>CML</t>
  </si>
  <si>
    <t>B</t>
  </si>
  <si>
    <r>
      <t>r</t>
    </r>
    <r>
      <rPr>
        <vertAlign val="subscript"/>
        <sz val="10"/>
        <rFont val="Times New Roman"/>
        <family val="1"/>
      </rPr>
      <t>B</t>
    </r>
  </si>
  <si>
    <t>inefficient</t>
  </si>
  <si>
    <r>
      <t>r</t>
    </r>
    <r>
      <rPr>
        <vertAlign val="subscript"/>
        <sz val="10"/>
        <rFont val="Times New Roman"/>
        <family val="1"/>
      </rPr>
      <t>A</t>
    </r>
  </si>
  <si>
    <t>A</t>
  </si>
  <si>
    <t>portfolios</t>
  </si>
  <si>
    <r>
      <t>σ</t>
    </r>
    <r>
      <rPr>
        <vertAlign val="subscript"/>
        <sz val="10"/>
        <rFont val="Times New Roman"/>
        <family val="1"/>
      </rPr>
      <t>A</t>
    </r>
  </si>
  <si>
    <r>
      <t>σ</t>
    </r>
    <r>
      <rPr>
        <vertAlign val="subscript"/>
        <sz val="10"/>
        <rFont val="Times New Roman"/>
        <family val="1"/>
      </rPr>
      <t>B</t>
    </r>
  </si>
  <si>
    <r>
      <rPr>
        <sz val="12"/>
        <rFont val="Calibri"/>
        <family val="2"/>
      </rPr>
      <t>σ</t>
    </r>
    <r>
      <rPr>
        <vertAlign val="subscript"/>
        <sz val="12"/>
        <rFont val="Times New Roman"/>
        <family val="1"/>
      </rPr>
      <t>p</t>
    </r>
  </si>
  <si>
    <t xml:space="preserve">Figure 5.4 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</si>
</sst>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1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indexed="8"/>
      <name val="Times New Roman"/>
      <family val="1"/>
    </font>
    <font>
      <sz val="11"/>
      <color theme="1"/>
      <name val="Calibri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vertAlign val="subscript"/>
      <sz val="12"/>
      <name val="Times New Roman"/>
      <family val="1"/>
    </font>
    <font>
      <b/>
      <sz val="10"/>
      <name val="Times New Roman"/>
      <family val="1"/>
    </font>
    <font>
      <vertAlign val="subscript"/>
      <sz val="10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/>
              <a:t>Figure 5.3: Feasible Set  for Contingent Claim </a:t>
            </a:r>
          </a:p>
          <a:p>
            <a:pPr>
              <a:defRPr/>
            </a:pPr>
            <a:r>
              <a:rPr lang="en-US" sz="1400"/>
              <a:t>Example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'Figs 2-3'!$D$1</c:f>
              <c:strCache>
                <c:ptCount val="1"/>
                <c:pt idx="0">
                  <c:v>return</c:v>
                </c:pt>
              </c:strCache>
            </c:strRef>
          </c:tx>
          <c:marker>
            <c:symbol val="none"/>
          </c:marker>
          <c:xVal>
            <c:numRef>
              <c:f>'Figs 2-3'!$C$2:$C$102</c:f>
              <c:numCache>
                <c:formatCode>0.00</c:formatCode>
                <c:ptCount val="101"/>
                <c:pt idx="0">
                  <c:v>3.6</c:v>
                </c:pt>
                <c:pt idx="1">
                  <c:v>3.5124441029004294</c:v>
                </c:pt>
                <c:pt idx="2">
                  <c:v>3.4251448880302857</c:v>
                </c:pt>
                <c:pt idx="3">
                  <c:v>3.3381224938578873</c:v>
                </c:pt>
                <c:pt idx="4">
                  <c:v>3.251399147444066</c:v>
                </c:pt>
                <c:pt idx="5">
                  <c:v>3.1649994312795697</c:v>
                </c:pt>
                <c:pt idx="6">
                  <c:v>3.0789505900549945</c:v>
                </c:pt>
                <c:pt idx="7">
                  <c:v>2.9932828840589054</c:v>
                </c:pt>
                <c:pt idx="8">
                  <c:v>2.9080299970942529</c:v>
                </c:pt>
                <c:pt idx="9">
                  <c:v>2.823229508205098</c:v>
                </c:pt>
                <c:pt idx="10">
                  <c:v>2.7389234381413443</c:v>
                </c:pt>
                <c:pt idx="11">
                  <c:v>2.6551588833815578</c:v>
                </c:pt>
                <c:pt idx="12">
                  <c:v>2.5719887526970253</c:v>
                </c:pt>
                <c:pt idx="13">
                  <c:v>2.4894726236695197</c:v>
                </c:pt>
                <c:pt idx="14">
                  <c:v>2.4076777392333883</c:v>
                </c:pt>
                <c:pt idx="15">
                  <c:v>2.3266801671050534</c:v>
                </c:pt>
                <c:pt idx="16">
                  <c:v>2.246566147701865</c:v>
                </c:pt>
                <c:pt idx="17">
                  <c:v>2.1674336585003009</c:v>
                </c:pt>
                <c:pt idx="18">
                  <c:v>2.0893942241712065</c:v>
                </c:pt>
                <c:pt idx="19">
                  <c:v>2.0125750013353536</c:v>
                </c:pt>
                <c:pt idx="20">
                  <c:v>1.9371211629632255</c:v>
                </c:pt>
                <c:pt idx="21">
                  <c:v>1.8631985981102492</c:v>
                </c:pt>
                <c:pt idx="22">
                  <c:v>1.7909969246204747</c:v>
                </c:pt>
                <c:pt idx="23">
                  <c:v>1.7207327811139066</c:v>
                </c:pt>
                <c:pt idx="24">
                  <c:v>1.652653313916745</c:v>
                </c:pt>
                <c:pt idx="25">
                  <c:v>1.5870396970460439</c:v>
                </c:pt>
                <c:pt idx="26">
                  <c:v>1.5242104106717027</c:v>
                </c:pt>
                <c:pt idx="27">
                  <c:v>1.4645238489010681</c:v>
                </c:pt>
                <c:pt idx="28">
                  <c:v>1.4083796306394096</c:v>
                </c:pt>
                <c:pt idx="29">
                  <c:v>1.3562177612758217</c:v>
                </c:pt>
                <c:pt idx="30">
                  <c:v>1.3085145776795923</c:v>
                </c:pt>
                <c:pt idx="31">
                  <c:v>1.2657742831958625</c:v>
                </c:pt>
                <c:pt idx="32">
                  <c:v>1.2285149669417947</c:v>
                </c:pt>
                <c:pt idx="33">
                  <c:v>1.1972484554176717</c:v>
                </c:pt>
                <c:pt idx="34">
                  <c:v>1.1724542873818156</c:v>
                </c:pt>
                <c:pt idx="35" formatCode="0.0000">
                  <c:v>1.1545495225411511</c:v>
                </c:pt>
                <c:pt idx="36" formatCode="0.0000">
                  <c:v>1.143857725418681</c:v>
                </c:pt>
                <c:pt idx="37" formatCode="0.0000">
                  <c:v>1.1405817568241226</c:v>
                </c:pt>
                <c:pt idx="38" formatCode="0.0000">
                  <c:v>1.1447852829242695</c:v>
                </c:pt>
                <c:pt idx="39">
                  <c:v>1.156386741535895</c:v>
                </c:pt>
                <c:pt idx="40">
                  <c:v>1.175167051954743</c:v>
                </c:pt>
                <c:pt idx="41">
                  <c:v>1.2007894303332296</c:v>
                </c:pt>
                <c:pt idx="42">
                  <c:v>1.2328273455760144</c:v>
                </c:pt>
                <c:pt idx="43">
                  <c:v>1.2707956657149893</c:v>
                </c:pt>
                <c:pt idx="44">
                  <c:v>1.3141804807559738</c:v>
                </c:pt>
                <c:pt idx="45">
                  <c:v>1.3624644582520318</c:v>
                </c:pt>
                <c:pt idx="46">
                  <c:v>1.415146217180403</c:v>
                </c:pt>
                <c:pt idx="47">
                  <c:v>1.4717535744818171</c:v>
                </c:pt>
                <c:pt idx="48">
                  <c:v>1.5318513974925911</c:v>
                </c:pt>
                <c:pt idx="49">
                  <c:v>1.5950451955979197</c:v>
                </c:pt>
                <c:pt idx="50">
                  <c:v>1.6609816374662327</c:v>
                </c:pt>
                <c:pt idx="51">
                  <c:v>1.7293470374681912</c:v>
                </c:pt>
                <c:pt idx="52">
                  <c:v>1.7998646349100835</c:v>
                </c:pt>
                <c:pt idx="53">
                  <c:v>1.8722912658024145</c:v>
                </c:pt>
                <c:pt idx="54">
                  <c:v>1.946413834722722</c:v>
                </c:pt>
                <c:pt idx="55">
                  <c:v>2.0220458451776038</c:v>
                </c:pt>
                <c:pt idx="56">
                  <c:v>2.0990241389750643</c:v>
                </c:pt>
                <c:pt idx="57">
                  <c:v>2.1772059213588437</c:v>
                </c:pt>
                <c:pt idx="58">
                  <c:v>2.2564661007868065</c:v>
                </c:pt>
                <c:pt idx="59">
                  <c:v>2.3366949428626778</c:v>
                </c:pt>
                <c:pt idx="60">
                  <c:v>2.4177960211730052</c:v>
                </c:pt>
                <c:pt idx="61">
                  <c:v>2.4996844392842896</c:v>
                </c:pt>
                <c:pt idx="62">
                  <c:v>2.5822852948502835</c:v>
                </c:pt>
                <c:pt idx="63">
                  <c:v>2.665532356584706</c:v>
                </c:pt>
                <c:pt idx="64">
                  <c:v>2.7493669264032436</c:v>
                </c:pt>
                <c:pt idx="65">
                  <c:v>2.8337368614605034</c:v>
                </c:pt>
                <c:pt idx="66">
                  <c:v>2.9185957335677757</c:v>
                </c:pt>
                <c:pt idx="67">
                  <c:v>3.0039021062611249</c:v>
                </c:pt>
                <c:pt idx="68">
                  <c:v>3.0896189124226998</c:v>
                </c:pt>
                <c:pt idx="69">
                  <c:v>3.175712917755638</c:v>
                </c:pt>
                <c:pt idx="70">
                  <c:v>3.2621542575420954</c:v>
                </c:pt>
                <c:pt idx="71">
                  <c:v>3.3489160359734353</c:v>
                </c:pt>
                <c:pt idx="72">
                  <c:v>3.4359739789468762</c:v>
                </c:pt>
                <c:pt idx="73">
                  <c:v>3.5233061325976247</c:v>
                </c:pt>
                <c:pt idx="74">
                  <c:v>3.6108926010060212</c:v>
                </c:pt>
                <c:pt idx="75">
                  <c:v>3.6987153175122889</c:v>
                </c:pt>
                <c:pt idx="76">
                  <c:v>3.7867578449116648</c:v>
                </c:pt>
                <c:pt idx="77">
                  <c:v>3.8750052005126441</c:v>
                </c:pt>
                <c:pt idx="78">
                  <c:v>3.9634437026404243</c:v>
                </c:pt>
                <c:pt idx="79">
                  <c:v>4.0520608356736254</c:v>
                </c:pt>
                <c:pt idx="80">
                  <c:v>4.1408451311296393</c:v>
                </c:pt>
                <c:pt idx="81">
                  <c:v>4.2297860626750428</c:v>
                </c:pt>
                <c:pt idx="82">
                  <c:v>4.3188739532429103</c:v>
                </c:pt>
                <c:pt idx="83">
                  <c:v>4.4080998926975381</c:v>
                </c:pt>
                <c:pt idx="84">
                  <c:v>4.4974556647064405</c:v>
                </c:pt>
                <c:pt idx="85">
                  <c:v>4.5869336816657871</c:v>
                </c:pt>
                <c:pt idx="86">
                  <c:v>4.6765269266839518</c:v>
                </c:pt>
                <c:pt idx="87">
                  <c:v>4.7662289017629078</c:v>
                </c:pt>
                <c:pt idx="88">
                  <c:v>4.8560335814324898</c:v>
                </c:pt>
                <c:pt idx="89">
                  <c:v>4.9459353711911822</c:v>
                </c:pt>
                <c:pt idx="90">
                  <c:v>5.0359290701915231</c:v>
                </c:pt>
                <c:pt idx="91">
                  <c:v>5.1260098376807726</c:v>
                </c:pt>
                <c:pt idx="92">
                  <c:v>5.2161731627698158</c:v>
                </c:pt>
                <c:pt idx="93">
                  <c:v>5.3064148371570106</c:v>
                </c:pt>
                <c:pt idx="94">
                  <c:v>5.3967309304800501</c:v>
                </c:pt>
                <c:pt idx="95">
                  <c:v>5.487117768009</c:v>
                </c:pt>
                <c:pt idx="96">
                  <c:v>5.5775719104284143</c:v>
                </c:pt>
                <c:pt idx="97">
                  <c:v>5.6680901354865618</c:v>
                </c:pt>
                <c:pt idx="98">
                  <c:v>5.7586694213160108</c:v>
                </c:pt>
                <c:pt idx="99">
                  <c:v>5.8493069312526309</c:v>
                </c:pt>
                <c:pt idx="100">
                  <c:v>5.9400000000000048</c:v>
                </c:pt>
              </c:numCache>
            </c:numRef>
          </c:xVal>
          <c:yVal>
            <c:numRef>
              <c:f>'Figs 2-3'!$D$2:$D$102</c:f>
              <c:numCache>
                <c:formatCode>0.00</c:formatCode>
                <c:ptCount val="101"/>
                <c:pt idx="0">
                  <c:v>12.1</c:v>
                </c:pt>
                <c:pt idx="1">
                  <c:v>12.013999999999999</c:v>
                </c:pt>
                <c:pt idx="2">
                  <c:v>11.927999999999999</c:v>
                </c:pt>
                <c:pt idx="3">
                  <c:v>11.842000000000001</c:v>
                </c:pt>
                <c:pt idx="4">
                  <c:v>11.756</c:v>
                </c:pt>
                <c:pt idx="5">
                  <c:v>11.67</c:v>
                </c:pt>
                <c:pt idx="6">
                  <c:v>11.584</c:v>
                </c:pt>
                <c:pt idx="7">
                  <c:v>11.497999999999998</c:v>
                </c:pt>
                <c:pt idx="8">
                  <c:v>11.411999999999999</c:v>
                </c:pt>
                <c:pt idx="9">
                  <c:v>11.325999999999999</c:v>
                </c:pt>
                <c:pt idx="10">
                  <c:v>11.24</c:v>
                </c:pt>
                <c:pt idx="11">
                  <c:v>11.154</c:v>
                </c:pt>
                <c:pt idx="12">
                  <c:v>11.068</c:v>
                </c:pt>
                <c:pt idx="13">
                  <c:v>10.981999999999999</c:v>
                </c:pt>
                <c:pt idx="14">
                  <c:v>10.895999999999999</c:v>
                </c:pt>
                <c:pt idx="15">
                  <c:v>10.81</c:v>
                </c:pt>
                <c:pt idx="16">
                  <c:v>10.724</c:v>
                </c:pt>
                <c:pt idx="17">
                  <c:v>10.638</c:v>
                </c:pt>
                <c:pt idx="18">
                  <c:v>10.552</c:v>
                </c:pt>
                <c:pt idx="19">
                  <c:v>10.465999999999999</c:v>
                </c:pt>
                <c:pt idx="20">
                  <c:v>10.379999999999999</c:v>
                </c:pt>
                <c:pt idx="21">
                  <c:v>10.293999999999999</c:v>
                </c:pt>
                <c:pt idx="22">
                  <c:v>10.207999999999998</c:v>
                </c:pt>
                <c:pt idx="23">
                  <c:v>10.121999999999998</c:v>
                </c:pt>
                <c:pt idx="24">
                  <c:v>10.035999999999998</c:v>
                </c:pt>
                <c:pt idx="25">
                  <c:v>9.9499999999999993</c:v>
                </c:pt>
                <c:pt idx="26">
                  <c:v>9.863999999999999</c:v>
                </c:pt>
                <c:pt idx="27">
                  <c:v>9.7780000000000005</c:v>
                </c:pt>
                <c:pt idx="28">
                  <c:v>9.6920000000000002</c:v>
                </c:pt>
                <c:pt idx="29">
                  <c:v>9.6059999999999999</c:v>
                </c:pt>
                <c:pt idx="30">
                  <c:v>9.52</c:v>
                </c:pt>
                <c:pt idx="31">
                  <c:v>9.4339999999999993</c:v>
                </c:pt>
                <c:pt idx="32">
                  <c:v>9.3480000000000008</c:v>
                </c:pt>
                <c:pt idx="33">
                  <c:v>9.2620000000000005</c:v>
                </c:pt>
                <c:pt idx="34">
                  <c:v>9.1759999999999984</c:v>
                </c:pt>
                <c:pt idx="35">
                  <c:v>9.09</c:v>
                </c:pt>
                <c:pt idx="36">
                  <c:v>9.0039999999999996</c:v>
                </c:pt>
                <c:pt idx="37">
                  <c:v>8.9179999999999993</c:v>
                </c:pt>
                <c:pt idx="38">
                  <c:v>8.831999999999999</c:v>
                </c:pt>
                <c:pt idx="39">
                  <c:v>8.7459999999999987</c:v>
                </c:pt>
                <c:pt idx="40">
                  <c:v>8.6599999999999984</c:v>
                </c:pt>
                <c:pt idx="41">
                  <c:v>8.5739999999999998</c:v>
                </c:pt>
                <c:pt idx="42">
                  <c:v>8.4879999999999995</c:v>
                </c:pt>
                <c:pt idx="43">
                  <c:v>8.4019999999999975</c:v>
                </c:pt>
                <c:pt idx="44">
                  <c:v>8.3159999999999989</c:v>
                </c:pt>
                <c:pt idx="45">
                  <c:v>8.2299999999999986</c:v>
                </c:pt>
                <c:pt idx="46">
                  <c:v>8.1439999999999984</c:v>
                </c:pt>
                <c:pt idx="47">
                  <c:v>8.0579999999999981</c:v>
                </c:pt>
                <c:pt idx="48">
                  <c:v>7.9719999999999978</c:v>
                </c:pt>
                <c:pt idx="49">
                  <c:v>7.8859999999999983</c:v>
                </c:pt>
                <c:pt idx="50">
                  <c:v>7.799999999999998</c:v>
                </c:pt>
                <c:pt idx="51">
                  <c:v>7.7139999999999977</c:v>
                </c:pt>
                <c:pt idx="52">
                  <c:v>7.6279999999999983</c:v>
                </c:pt>
                <c:pt idx="53">
                  <c:v>7.541999999999998</c:v>
                </c:pt>
                <c:pt idx="54">
                  <c:v>7.4559999999999977</c:v>
                </c:pt>
                <c:pt idx="55">
                  <c:v>7.3699999999999974</c:v>
                </c:pt>
                <c:pt idx="56">
                  <c:v>7.2839999999999971</c:v>
                </c:pt>
                <c:pt idx="57">
                  <c:v>7.1979999999999977</c:v>
                </c:pt>
                <c:pt idx="58">
                  <c:v>7.1119999999999974</c:v>
                </c:pt>
                <c:pt idx="59">
                  <c:v>7.0259999999999971</c:v>
                </c:pt>
                <c:pt idx="60">
                  <c:v>6.9399999999999977</c:v>
                </c:pt>
                <c:pt idx="61">
                  <c:v>6.8539999999999974</c:v>
                </c:pt>
                <c:pt idx="62">
                  <c:v>6.7679999999999971</c:v>
                </c:pt>
                <c:pt idx="63">
                  <c:v>6.6819999999999968</c:v>
                </c:pt>
                <c:pt idx="64">
                  <c:v>6.5959999999999965</c:v>
                </c:pt>
                <c:pt idx="65">
                  <c:v>6.5099999999999971</c:v>
                </c:pt>
                <c:pt idx="66">
                  <c:v>6.4239999999999968</c:v>
                </c:pt>
                <c:pt idx="67">
                  <c:v>6.3379999999999974</c:v>
                </c:pt>
                <c:pt idx="68">
                  <c:v>6.2519999999999971</c:v>
                </c:pt>
                <c:pt idx="69">
                  <c:v>6.1659999999999968</c:v>
                </c:pt>
                <c:pt idx="70">
                  <c:v>6.0799999999999965</c:v>
                </c:pt>
                <c:pt idx="71">
                  <c:v>5.9939999999999962</c:v>
                </c:pt>
                <c:pt idx="72">
                  <c:v>5.9079999999999959</c:v>
                </c:pt>
                <c:pt idx="73">
                  <c:v>5.8219999999999956</c:v>
                </c:pt>
                <c:pt idx="74">
                  <c:v>5.7359999999999962</c:v>
                </c:pt>
                <c:pt idx="75">
                  <c:v>5.6499999999999968</c:v>
                </c:pt>
                <c:pt idx="76">
                  <c:v>5.5639999999999965</c:v>
                </c:pt>
                <c:pt idx="77">
                  <c:v>5.4779999999999962</c:v>
                </c:pt>
                <c:pt idx="78">
                  <c:v>5.3919999999999959</c:v>
                </c:pt>
                <c:pt idx="79">
                  <c:v>5.3059999999999956</c:v>
                </c:pt>
                <c:pt idx="80">
                  <c:v>5.2199999999999953</c:v>
                </c:pt>
                <c:pt idx="81">
                  <c:v>5.133999999999995</c:v>
                </c:pt>
                <c:pt idx="82">
                  <c:v>5.0479999999999956</c:v>
                </c:pt>
                <c:pt idx="83">
                  <c:v>4.9619999999999962</c:v>
                </c:pt>
                <c:pt idx="84">
                  <c:v>4.875999999999995</c:v>
                </c:pt>
                <c:pt idx="85">
                  <c:v>4.7899999999999956</c:v>
                </c:pt>
                <c:pt idx="86">
                  <c:v>4.7039999999999953</c:v>
                </c:pt>
                <c:pt idx="87">
                  <c:v>4.617999999999995</c:v>
                </c:pt>
                <c:pt idx="88">
                  <c:v>4.5319999999999947</c:v>
                </c:pt>
                <c:pt idx="89">
                  <c:v>4.4459999999999953</c:v>
                </c:pt>
                <c:pt idx="90">
                  <c:v>4.359999999999995</c:v>
                </c:pt>
                <c:pt idx="91">
                  <c:v>4.2739999999999956</c:v>
                </c:pt>
                <c:pt idx="92">
                  <c:v>4.1879999999999944</c:v>
                </c:pt>
                <c:pt idx="93">
                  <c:v>4.101999999999995</c:v>
                </c:pt>
                <c:pt idx="94">
                  <c:v>4.0159999999999947</c:v>
                </c:pt>
                <c:pt idx="95">
                  <c:v>3.9299999999999944</c:v>
                </c:pt>
                <c:pt idx="96">
                  <c:v>3.8439999999999945</c:v>
                </c:pt>
                <c:pt idx="97">
                  <c:v>3.7579999999999947</c:v>
                </c:pt>
                <c:pt idx="98">
                  <c:v>3.6719999999999944</c:v>
                </c:pt>
                <c:pt idx="99">
                  <c:v>3.5859999999999945</c:v>
                </c:pt>
                <c:pt idx="100">
                  <c:v>3.5000000000000022</c:v>
                </c:pt>
              </c:numCache>
            </c:numRef>
          </c:yVal>
          <c:smooth val="1"/>
        </c:ser>
        <c:axId val="129260160"/>
        <c:axId val="129270912"/>
      </c:scatterChart>
      <c:valAx>
        <c:axId val="1292601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</a:t>
                </a:r>
              </a:p>
            </c:rich>
          </c:tx>
          <c:layout/>
        </c:title>
        <c:numFmt formatCode="0.00" sourceLinked="1"/>
        <c:tickLblPos val="nextTo"/>
        <c:crossAx val="129270912"/>
        <c:crosses val="autoZero"/>
        <c:crossBetween val="midCat"/>
      </c:valAx>
      <c:valAx>
        <c:axId val="129270912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  <c:layout/>
        </c:title>
        <c:numFmt formatCode="0.00" sourceLinked="1"/>
        <c:tickLblPos val="nextTo"/>
        <c:crossAx val="129260160"/>
        <c:crosses val="autoZero"/>
        <c:crossBetween val="midCat"/>
      </c:valAx>
    </c:plotArea>
    <c:plotVisOnly val="1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123826</xdr:colOff>
      <xdr:row>6</xdr:row>
      <xdr:rowOff>57150</xdr:rowOff>
    </xdr:from>
    <xdr:to>
      <xdr:col>1</xdr:col>
      <xdr:colOff>581026</xdr:colOff>
      <xdr:row>9</xdr:row>
      <xdr:rowOff>9525</xdr:rowOff>
    </xdr:to>
    <xdr:cxnSp macro="">
      <xdr:nvCxnSpPr>
        <xdr:cNvPr id="3" name="Straight Arrow Connector 2"/>
        <xdr:cNvCxnSpPr/>
      </xdr:nvCxnSpPr>
      <xdr:spPr>
        <a:xfrm rot="5400000" flipH="1" flipV="1">
          <a:off x="700088" y="1385888"/>
          <a:ext cx="52387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8</xdr:row>
      <xdr:rowOff>19050</xdr:rowOff>
    </xdr:from>
    <xdr:to>
      <xdr:col>4</xdr:col>
      <xdr:colOff>133350</xdr:colOff>
      <xdr:row>10</xdr:row>
      <xdr:rowOff>95250</xdr:rowOff>
    </xdr:to>
    <xdr:cxnSp macro="">
      <xdr:nvCxnSpPr>
        <xdr:cNvPr id="5" name="Straight Arrow Connector 4"/>
        <xdr:cNvCxnSpPr/>
      </xdr:nvCxnSpPr>
      <xdr:spPr>
        <a:xfrm rot="5400000" flipH="1" flipV="1">
          <a:off x="2171700" y="1790700"/>
          <a:ext cx="4953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85726</xdr:colOff>
      <xdr:row>3</xdr:row>
      <xdr:rowOff>161925</xdr:rowOff>
    </xdr:from>
    <xdr:to>
      <xdr:col>7</xdr:col>
      <xdr:colOff>590551</xdr:colOff>
      <xdr:row>4</xdr:row>
      <xdr:rowOff>104775</xdr:rowOff>
    </xdr:to>
    <xdr:cxnSp macro="">
      <xdr:nvCxnSpPr>
        <xdr:cNvPr id="7" name="Straight Arrow Connector 6"/>
        <xdr:cNvCxnSpPr/>
      </xdr:nvCxnSpPr>
      <xdr:spPr>
        <a:xfrm rot="10800000" flipV="1">
          <a:off x="3990976" y="790575"/>
          <a:ext cx="50482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22</xdr:row>
      <xdr:rowOff>76201</xdr:rowOff>
    </xdr:from>
    <xdr:to>
      <xdr:col>8</xdr:col>
      <xdr:colOff>161925</xdr:colOff>
      <xdr:row>25</xdr:row>
      <xdr:rowOff>161926</xdr:rowOff>
    </xdr:to>
    <xdr:cxnSp macro="">
      <xdr:nvCxnSpPr>
        <xdr:cNvPr id="8" name="Straight Arrow Connector 7"/>
        <xdr:cNvCxnSpPr/>
      </xdr:nvCxnSpPr>
      <xdr:spPr>
        <a:xfrm rot="5400000" flipH="1" flipV="1">
          <a:off x="4152900" y="4619626"/>
          <a:ext cx="6572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4</xdr:row>
      <xdr:rowOff>142875</xdr:rowOff>
    </xdr:from>
    <xdr:to>
      <xdr:col>12</xdr:col>
      <xdr:colOff>447675</xdr:colOff>
      <xdr:row>19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0</xdr:colOff>
      <xdr:row>5</xdr:row>
      <xdr:rowOff>0</xdr:rowOff>
    </xdr:from>
    <xdr:to>
      <xdr:col>21</xdr:col>
      <xdr:colOff>304800</xdr:colOff>
      <xdr:row>19</xdr:row>
      <xdr:rowOff>85725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34400" y="981075"/>
          <a:ext cx="4572000" cy="2752725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178593</xdr:colOff>
      <xdr:row>8</xdr:row>
      <xdr:rowOff>95250</xdr:rowOff>
    </xdr:from>
    <xdr:to>
      <xdr:col>20</xdr:col>
      <xdr:colOff>130969</xdr:colOff>
      <xdr:row>13</xdr:row>
      <xdr:rowOff>142875</xdr:rowOff>
    </xdr:to>
    <xdr:cxnSp macro="">
      <xdr:nvCxnSpPr>
        <xdr:cNvPr id="16" name="Straight Connector 15"/>
        <xdr:cNvCxnSpPr/>
      </xdr:nvCxnSpPr>
      <xdr:spPr>
        <a:xfrm>
          <a:off x="11108531" y="1643063"/>
          <a:ext cx="1166813" cy="10001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567690</xdr:colOff>
      <xdr:row>16</xdr:row>
      <xdr:rowOff>635</xdr:rowOff>
    </xdr:to>
    <xdr:pic>
      <xdr:nvPicPr>
        <xdr:cNvPr id="2" name="Picture 1" descr="graph of probability density function for a standard normal distributio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381000"/>
          <a:ext cx="3615690" cy="2667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523875</xdr:colOff>
      <xdr:row>20</xdr:row>
      <xdr:rowOff>28575</xdr:rowOff>
    </xdr:from>
    <xdr:to>
      <xdr:col>7</xdr:col>
      <xdr:colOff>247650</xdr:colOff>
      <xdr:row>29</xdr:row>
      <xdr:rowOff>57150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1743075" y="3838575"/>
          <a:ext cx="2771775" cy="1743075"/>
          <a:chOff x="1959" y="9122"/>
          <a:chExt cx="4369" cy="2747"/>
        </a:xfrm>
      </xdr:grpSpPr>
      <xdr:grpSp>
        <xdr:nvGrpSpPr>
          <xdr:cNvPr id="1026" name="Group 2"/>
          <xdr:cNvGrpSpPr>
            <a:grpSpLocks/>
          </xdr:cNvGrpSpPr>
        </xdr:nvGrpSpPr>
        <xdr:grpSpPr bwMode="auto">
          <a:xfrm>
            <a:off x="2541" y="9377"/>
            <a:ext cx="2593" cy="1897"/>
            <a:chOff x="2541" y="9377"/>
            <a:chExt cx="2593" cy="1897"/>
          </a:xfrm>
        </xdr:grpSpPr>
        <xdr:sp macro="" textlink="">
          <xdr:nvSpPr>
            <xdr:cNvPr id="1027" name="Text Box 3"/>
            <xdr:cNvSpPr txBox="1">
              <a:spLocks noChangeArrowheads="1"/>
            </xdr:cNvSpPr>
          </xdr:nvSpPr>
          <xdr:spPr bwMode="auto">
            <a:xfrm>
              <a:off x="3669" y="9407"/>
              <a:ext cx="556" cy="456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</a:rPr>
                <a:t>U</a:t>
              </a:r>
              <a:endPara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1028" name="Text Box 4"/>
            <xdr:cNvSpPr txBox="1">
              <a:spLocks noChangeArrowheads="1"/>
            </xdr:cNvSpPr>
          </xdr:nvSpPr>
          <xdr:spPr bwMode="auto">
            <a:xfrm>
              <a:off x="4356" y="9377"/>
              <a:ext cx="556" cy="456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</a:rPr>
                <a:t>M</a:t>
              </a: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/>
              </a:endParaRPr>
            </a:p>
          </xdr:txBody>
        </xdr:sp>
        <xdr:sp macro="" textlink="">
          <xdr:nvSpPr>
            <xdr:cNvPr id="1029" name="Line 5"/>
            <xdr:cNvSpPr>
              <a:spLocks noChangeShapeType="1"/>
            </xdr:cNvSpPr>
          </xdr:nvSpPr>
          <xdr:spPr bwMode="auto">
            <a:xfrm flipV="1">
              <a:off x="2541" y="9600"/>
              <a:ext cx="2593" cy="129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sm"/>
              <a:tailEnd type="none" w="sm" len="sm"/>
            </a:ln>
          </xdr:spPr>
        </xdr:sp>
        <xdr:sp macro="" textlink="">
          <xdr:nvSpPr>
            <xdr:cNvPr id="1030" name="Arc 6"/>
            <xdr:cNvSpPr>
              <a:spLocks/>
            </xdr:cNvSpPr>
          </xdr:nvSpPr>
          <xdr:spPr bwMode="auto">
            <a:xfrm flipH="1">
              <a:off x="3621" y="9833"/>
              <a:ext cx="1441" cy="1441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solidFill>
              <a:srgbClr val="DFDFD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31" name="Arc 7"/>
            <xdr:cNvSpPr>
              <a:spLocks/>
            </xdr:cNvSpPr>
          </xdr:nvSpPr>
          <xdr:spPr bwMode="auto">
            <a:xfrm flipV="1">
              <a:off x="2736" y="9659"/>
              <a:ext cx="1009" cy="1009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032" name="Group 8"/>
          <xdr:cNvGrpSpPr>
            <a:grpSpLocks/>
          </xdr:cNvGrpSpPr>
        </xdr:nvGrpSpPr>
        <xdr:grpSpPr bwMode="auto">
          <a:xfrm>
            <a:off x="1959" y="9122"/>
            <a:ext cx="4369" cy="2747"/>
            <a:chOff x="1959" y="9122"/>
            <a:chExt cx="4369" cy="2747"/>
          </a:xfrm>
        </xdr:grpSpPr>
        <xdr:sp macro="" textlink="">
          <xdr:nvSpPr>
            <xdr:cNvPr id="1033" name="Text Box 9"/>
            <xdr:cNvSpPr txBox="1">
              <a:spLocks noChangeArrowheads="1"/>
            </xdr:cNvSpPr>
          </xdr:nvSpPr>
          <xdr:spPr bwMode="auto">
            <a:xfrm>
              <a:off x="2187" y="9122"/>
              <a:ext cx="424" cy="484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/>
                </a:rPr>
                <a:t>r</a:t>
              </a: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/>
              </a:endParaRPr>
            </a:p>
          </xdr:txBody>
        </xdr:sp>
        <xdr:grpSp>
          <xdr:nvGrpSpPr>
            <xdr:cNvPr id="1034" name="Group 10"/>
            <xdr:cNvGrpSpPr>
              <a:grpSpLocks/>
            </xdr:cNvGrpSpPr>
          </xdr:nvGrpSpPr>
          <xdr:grpSpPr bwMode="auto">
            <a:xfrm>
              <a:off x="1959" y="9474"/>
              <a:ext cx="4369" cy="2395"/>
              <a:chOff x="1959" y="9198"/>
              <a:chExt cx="4369" cy="2395"/>
            </a:xfrm>
          </xdr:grpSpPr>
          <xdr:sp macro="" textlink="">
            <xdr:nvSpPr>
              <xdr:cNvPr id="1035" name="Text Box 11"/>
              <xdr:cNvSpPr txBox="1">
                <a:spLocks noChangeArrowheads="1"/>
              </xdr:cNvSpPr>
            </xdr:nvSpPr>
            <xdr:spPr bwMode="auto">
              <a:xfrm>
                <a:off x="1959" y="10392"/>
                <a:ext cx="534" cy="411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endParaRPr lang="en-US" sz="11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  <a:p>
                <a:pPr algn="l" rtl="0">
                  <a:defRPr sz="1000"/>
                </a:pPr>
                <a:endParaRPr lang="en-US" sz="11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grpSp>
            <xdr:nvGrpSpPr>
              <xdr:cNvPr id="1036" name="Group 12"/>
              <xdr:cNvGrpSpPr>
                <a:grpSpLocks/>
              </xdr:cNvGrpSpPr>
            </xdr:nvGrpSpPr>
            <xdr:grpSpPr bwMode="auto">
              <a:xfrm>
                <a:off x="2448" y="9198"/>
                <a:ext cx="3880" cy="2395"/>
                <a:chOff x="2448" y="9198"/>
                <a:chExt cx="3880" cy="2395"/>
              </a:xfrm>
            </xdr:grpSpPr>
            <xdr:grpSp>
              <xdr:nvGrpSpPr>
                <xdr:cNvPr id="1037" name="Group 13"/>
                <xdr:cNvGrpSpPr>
                  <a:grpSpLocks/>
                </xdr:cNvGrpSpPr>
              </xdr:nvGrpSpPr>
              <xdr:grpSpPr bwMode="auto">
                <a:xfrm>
                  <a:off x="2448" y="9198"/>
                  <a:ext cx="3456" cy="2179"/>
                  <a:chOff x="2448" y="9198"/>
                  <a:chExt cx="3456" cy="2179"/>
                </a:xfrm>
              </xdr:grpSpPr>
              <xdr:sp macro="" textlink="">
                <xdr:nvSpPr>
                  <xdr:cNvPr id="1038" name="Line 14"/>
                  <xdr:cNvSpPr>
                    <a:spLocks noChangeShapeType="1"/>
                  </xdr:cNvSpPr>
                </xdr:nvSpPr>
                <xdr:spPr bwMode="auto">
                  <a:xfrm>
                    <a:off x="2448" y="9198"/>
                    <a:ext cx="1" cy="2161"/>
                  </a:xfrm>
                  <a:prstGeom prst="line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 type="triangle" w="sm" len="sm"/>
                    <a:tailEnd type="none" w="sm" len="sm"/>
                  </a:ln>
                </xdr:spPr>
              </xdr:sp>
              <xdr:sp macro="" textlink="">
                <xdr:nvSpPr>
                  <xdr:cNvPr id="1039" name="Line 15"/>
                  <xdr:cNvSpPr>
                    <a:spLocks noChangeShapeType="1"/>
                  </xdr:cNvSpPr>
                </xdr:nvSpPr>
                <xdr:spPr bwMode="auto">
                  <a:xfrm>
                    <a:off x="2448" y="11377"/>
                    <a:ext cx="3456" cy="0"/>
                  </a:xfrm>
                  <a:prstGeom prst="line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</xdr:spPr>
              </xdr:sp>
            </xdr:grpSp>
            <xdr:sp macro="" textlink="">
              <xdr:nvSpPr>
                <xdr:cNvPr id="1040" name="Text Box 16"/>
                <xdr:cNvSpPr txBox="1">
                  <a:spLocks noChangeArrowheads="1"/>
                </xdr:cNvSpPr>
              </xdr:nvSpPr>
              <xdr:spPr bwMode="auto">
                <a:xfrm>
                  <a:off x="5904" y="11242"/>
                  <a:ext cx="424" cy="351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l-GR" sz="1200" b="0" i="0" u="none" strike="noStrike" baseline="0">
                      <a:solidFill>
                        <a:srgbClr val="000000"/>
                      </a:solidFill>
                      <a:latin typeface="Calibri Greek"/>
                    </a:rPr>
                    <a:t>σ</a:t>
                  </a:r>
                  <a:endParaRPr lang="el-GR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  <a:p>
                  <a:pPr algn="l" rtl="0">
                    <a:defRPr sz="1000"/>
                  </a:pPr>
                  <a:endParaRPr lang="el-GR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</xdr:grpSp>
        </xdr:grp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4</xdr:row>
      <xdr:rowOff>0</xdr:rowOff>
    </xdr:from>
    <xdr:to>
      <xdr:col>2</xdr:col>
      <xdr:colOff>314325</xdr:colOff>
      <xdr:row>14</xdr:row>
      <xdr:rowOff>0</xdr:rowOff>
    </xdr:to>
    <xdr:cxnSp macro="">
      <xdr:nvCxnSpPr>
        <xdr:cNvPr id="2" name="Straight Connector 32"/>
        <xdr:cNvCxnSpPr>
          <a:cxnSpLocks noChangeShapeType="1"/>
        </xdr:cNvCxnSpPr>
      </xdr:nvCxnSpPr>
      <xdr:spPr bwMode="auto">
        <a:xfrm rot="5400000">
          <a:off x="1733550" y="2466975"/>
          <a:ext cx="2038350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314325</xdr:colOff>
      <xdr:row>14</xdr:row>
      <xdr:rowOff>0</xdr:rowOff>
    </xdr:from>
    <xdr:to>
      <xdr:col>7</xdr:col>
      <xdr:colOff>333375</xdr:colOff>
      <xdr:row>14</xdr:row>
      <xdr:rowOff>0</xdr:rowOff>
    </xdr:to>
    <xdr:cxnSp macro="">
      <xdr:nvCxnSpPr>
        <xdr:cNvPr id="3" name="Straight Connector 34"/>
        <xdr:cNvCxnSpPr>
          <a:cxnSpLocks noChangeShapeType="1"/>
        </xdr:cNvCxnSpPr>
      </xdr:nvCxnSpPr>
      <xdr:spPr bwMode="auto">
        <a:xfrm>
          <a:off x="2752725" y="3486150"/>
          <a:ext cx="3067050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352425</xdr:colOff>
      <xdr:row>6</xdr:row>
      <xdr:rowOff>38100</xdr:rowOff>
    </xdr:from>
    <xdr:to>
      <xdr:col>5</xdr:col>
      <xdr:colOff>552450</xdr:colOff>
      <xdr:row>11</xdr:row>
      <xdr:rowOff>0</xdr:rowOff>
    </xdr:to>
    <xdr:cxnSp macro="">
      <xdr:nvCxnSpPr>
        <xdr:cNvPr id="4" name="Straight Connector 36"/>
        <xdr:cNvCxnSpPr>
          <a:cxnSpLocks noChangeShapeType="1"/>
        </xdr:cNvCxnSpPr>
      </xdr:nvCxnSpPr>
      <xdr:spPr bwMode="auto">
        <a:xfrm flipV="1">
          <a:off x="2790825" y="1924050"/>
          <a:ext cx="2028825" cy="9620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600075</xdr:colOff>
      <xdr:row>9</xdr:row>
      <xdr:rowOff>0</xdr:rowOff>
    </xdr:from>
    <xdr:to>
      <xdr:col>4</xdr:col>
      <xdr:colOff>0</xdr:colOff>
      <xdr:row>14</xdr:row>
      <xdr:rowOff>0</xdr:rowOff>
    </xdr:to>
    <xdr:cxnSp macro="">
      <xdr:nvCxnSpPr>
        <xdr:cNvPr id="5" name="Straight Connector 43"/>
        <xdr:cNvCxnSpPr>
          <a:cxnSpLocks noChangeShapeType="1"/>
        </xdr:cNvCxnSpPr>
      </xdr:nvCxnSpPr>
      <xdr:spPr bwMode="auto">
        <a:xfrm rot="5400000">
          <a:off x="3152775" y="2981325"/>
          <a:ext cx="1000125" cy="9525"/>
        </a:xfrm>
        <a:prstGeom prst="line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/>
        </a:ln>
      </xdr:spPr>
    </xdr:cxnSp>
    <xdr:clientData/>
  </xdr:twoCellAnchor>
  <xdr:twoCellAnchor>
    <xdr:from>
      <xdr:col>5</xdr:col>
      <xdr:colOff>0</xdr:colOff>
      <xdr:row>7</xdr:row>
      <xdr:rowOff>95250</xdr:rowOff>
    </xdr:from>
    <xdr:to>
      <xdr:col>5</xdr:col>
      <xdr:colOff>0</xdr:colOff>
      <xdr:row>13</xdr:row>
      <xdr:rowOff>200025</xdr:rowOff>
    </xdr:to>
    <xdr:cxnSp macro="">
      <xdr:nvCxnSpPr>
        <xdr:cNvPr id="6" name="Straight Connector 45"/>
        <xdr:cNvCxnSpPr>
          <a:cxnSpLocks noChangeShapeType="1"/>
        </xdr:cNvCxnSpPr>
      </xdr:nvCxnSpPr>
      <xdr:spPr bwMode="auto">
        <a:xfrm rot="5400000">
          <a:off x="3614737" y="2833688"/>
          <a:ext cx="1304925" cy="0"/>
        </a:xfrm>
        <a:prstGeom prst="line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/>
        </a:ln>
      </xdr:spPr>
    </xdr:cxnSp>
    <xdr:clientData/>
  </xdr:twoCellAnchor>
  <xdr:twoCellAnchor>
    <xdr:from>
      <xdr:col>4</xdr:col>
      <xdr:colOff>0</xdr:colOff>
      <xdr:row>9</xdr:row>
      <xdr:rowOff>19050</xdr:rowOff>
    </xdr:from>
    <xdr:to>
      <xdr:col>5</xdr:col>
      <xdr:colOff>209550</xdr:colOff>
      <xdr:row>9</xdr:row>
      <xdr:rowOff>19050</xdr:rowOff>
    </xdr:to>
    <xdr:cxnSp macro="">
      <xdr:nvCxnSpPr>
        <xdr:cNvPr id="7" name="Straight Arrow Connector 48"/>
        <xdr:cNvCxnSpPr>
          <a:cxnSpLocks noChangeShapeType="1"/>
        </xdr:cNvCxnSpPr>
      </xdr:nvCxnSpPr>
      <xdr:spPr bwMode="auto">
        <a:xfrm>
          <a:off x="3657600" y="2505075"/>
          <a:ext cx="819150" cy="0"/>
        </a:xfrm>
        <a:prstGeom prst="straightConnector1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5</xdr:col>
      <xdr:colOff>0</xdr:colOff>
      <xdr:row>7</xdr:row>
      <xdr:rowOff>123825</xdr:rowOff>
    </xdr:from>
    <xdr:to>
      <xdr:col>5</xdr:col>
      <xdr:colOff>514350</xdr:colOff>
      <xdr:row>7</xdr:row>
      <xdr:rowOff>123825</xdr:rowOff>
    </xdr:to>
    <xdr:cxnSp macro="">
      <xdr:nvCxnSpPr>
        <xdr:cNvPr id="8" name="Straight Arrow Connector 50"/>
        <xdr:cNvCxnSpPr>
          <a:cxnSpLocks noChangeShapeType="1"/>
        </xdr:cNvCxnSpPr>
      </xdr:nvCxnSpPr>
      <xdr:spPr bwMode="auto">
        <a:xfrm>
          <a:off x="4267200" y="2209800"/>
          <a:ext cx="514350" cy="0"/>
        </a:xfrm>
        <a:prstGeom prst="straightConnector1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2</xdr:col>
      <xdr:colOff>323850</xdr:colOff>
      <xdr:row>7</xdr:row>
      <xdr:rowOff>123825</xdr:rowOff>
    </xdr:from>
    <xdr:to>
      <xdr:col>5</xdr:col>
      <xdr:colOff>9525</xdr:colOff>
      <xdr:row>7</xdr:row>
      <xdr:rowOff>123825</xdr:rowOff>
    </xdr:to>
    <xdr:cxnSp macro="">
      <xdr:nvCxnSpPr>
        <xdr:cNvPr id="9" name="Straight Connector 52"/>
        <xdr:cNvCxnSpPr>
          <a:cxnSpLocks noChangeShapeType="1"/>
        </xdr:cNvCxnSpPr>
      </xdr:nvCxnSpPr>
      <xdr:spPr bwMode="auto">
        <a:xfrm rot="10800000">
          <a:off x="2762250" y="2209800"/>
          <a:ext cx="1514475" cy="0"/>
        </a:xfrm>
        <a:prstGeom prst="line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/>
        </a:ln>
      </xdr:spPr>
    </xdr:cxnSp>
    <xdr:clientData/>
  </xdr:twoCellAnchor>
  <xdr:twoCellAnchor>
    <xdr:from>
      <xdr:col>2</xdr:col>
      <xdr:colOff>314325</xdr:colOff>
      <xdr:row>9</xdr:row>
      <xdr:rowOff>19050</xdr:rowOff>
    </xdr:from>
    <xdr:to>
      <xdr:col>4</xdr:col>
      <xdr:colOff>0</xdr:colOff>
      <xdr:row>9</xdr:row>
      <xdr:rowOff>28575</xdr:rowOff>
    </xdr:to>
    <xdr:cxnSp macro="">
      <xdr:nvCxnSpPr>
        <xdr:cNvPr id="10" name="Straight Connector 54"/>
        <xdr:cNvCxnSpPr>
          <a:cxnSpLocks noChangeShapeType="1"/>
        </xdr:cNvCxnSpPr>
      </xdr:nvCxnSpPr>
      <xdr:spPr bwMode="auto">
        <a:xfrm rot="10800000" flipV="1">
          <a:off x="2752725" y="2505075"/>
          <a:ext cx="904875" cy="9525"/>
        </a:xfrm>
        <a:prstGeom prst="line">
          <a:avLst/>
        </a:prstGeom>
        <a:noFill/>
        <a:ln w="9525" algn="ctr">
          <a:solidFill>
            <a:srgbClr val="000000"/>
          </a:solidFill>
          <a:prstDash val="dash"/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>
      <selection activeCell="D40" sqref="D40"/>
    </sheetView>
  </sheetViews>
  <sheetFormatPr defaultRowHeight="15"/>
  <cols>
    <col min="1" max="5" width="9.140625" style="2"/>
    <col min="6" max="6" width="3.7109375" style="2" customWidth="1"/>
    <col min="7" max="16384" width="9.140625" style="2"/>
  </cols>
  <sheetData>
    <row r="1" spans="1:15" ht="18.75">
      <c r="A1" s="25" t="s">
        <v>21</v>
      </c>
      <c r="L1" s="1" t="s">
        <v>0</v>
      </c>
      <c r="M1" s="1" t="s">
        <v>2</v>
      </c>
    </row>
    <row r="2" spans="1:15" ht="18.75">
      <c r="D2" s="1" t="s">
        <v>1</v>
      </c>
      <c r="L2" s="2">
        <v>8.5</v>
      </c>
      <c r="M2" s="2">
        <v>10</v>
      </c>
      <c r="N2" s="22"/>
      <c r="O2" s="17"/>
    </row>
    <row r="3" spans="1:15" ht="15.75">
      <c r="C3" s="3">
        <v>10</v>
      </c>
      <c r="D3" s="3">
        <v>5</v>
      </c>
      <c r="E3" s="3">
        <v>-5</v>
      </c>
      <c r="L3" s="2">
        <v>8.5</v>
      </c>
      <c r="M3" s="2">
        <v>10</v>
      </c>
      <c r="O3" s="17"/>
    </row>
    <row r="4" spans="1:15" ht="16.5">
      <c r="B4" s="3">
        <v>8.5</v>
      </c>
      <c r="C4" s="4">
        <v>0.26</v>
      </c>
      <c r="D4" s="5">
        <v>0.1</v>
      </c>
      <c r="E4" s="6">
        <v>0</v>
      </c>
      <c r="G4" s="7">
        <f>SUM(C4:E4)</f>
        <v>0.36</v>
      </c>
      <c r="I4" s="2" t="s">
        <v>3</v>
      </c>
      <c r="L4" s="2">
        <v>8.5</v>
      </c>
      <c r="M4" s="2">
        <v>10</v>
      </c>
      <c r="O4" s="17"/>
    </row>
    <row r="5" spans="1:15" ht="18.75">
      <c r="A5" s="1" t="s">
        <v>0</v>
      </c>
      <c r="B5" s="3">
        <v>11.5</v>
      </c>
      <c r="C5" s="8">
        <v>0.04</v>
      </c>
      <c r="D5" s="9">
        <v>0.28000000000000003</v>
      </c>
      <c r="E5" s="10">
        <v>0.04</v>
      </c>
      <c r="G5" s="7">
        <f t="shared" ref="G5:G6" si="0">SUM(C5:E5)</f>
        <v>0.36</v>
      </c>
      <c r="L5" s="2">
        <v>8.5</v>
      </c>
      <c r="M5" s="2">
        <v>10</v>
      </c>
      <c r="O5" s="17"/>
    </row>
    <row r="6" spans="1:15" ht="15.75">
      <c r="B6" s="3">
        <v>17.5</v>
      </c>
      <c r="C6" s="11">
        <v>0</v>
      </c>
      <c r="D6" s="12">
        <v>0.02</v>
      </c>
      <c r="E6" s="13">
        <v>0.26</v>
      </c>
      <c r="G6" s="7">
        <f t="shared" si="0"/>
        <v>0.28000000000000003</v>
      </c>
      <c r="L6" s="2">
        <v>8.5</v>
      </c>
      <c r="M6" s="2">
        <v>10</v>
      </c>
      <c r="O6" s="17"/>
    </row>
    <row r="7" spans="1:15">
      <c r="L7" s="2">
        <v>8.5</v>
      </c>
      <c r="M7" s="2">
        <v>10</v>
      </c>
    </row>
    <row r="8" spans="1:15">
      <c r="C8" s="7">
        <f>SUM(C4:C6)</f>
        <v>0.3</v>
      </c>
      <c r="D8" s="7">
        <f t="shared" ref="D8:E8" si="1">SUM(D4:D6)</f>
        <v>0.4</v>
      </c>
      <c r="E8" s="7">
        <f t="shared" si="1"/>
        <v>0.3</v>
      </c>
      <c r="G8" s="14">
        <v>1</v>
      </c>
      <c r="L8" s="2">
        <v>8.5</v>
      </c>
      <c r="M8" s="2">
        <v>10</v>
      </c>
    </row>
    <row r="9" spans="1:15">
      <c r="L9" s="2">
        <v>8.5</v>
      </c>
      <c r="M9" s="2">
        <v>10</v>
      </c>
    </row>
    <row r="10" spans="1:15" ht="16.5">
      <c r="B10" s="2" t="s">
        <v>4</v>
      </c>
      <c r="L10" s="2">
        <v>8.5</v>
      </c>
      <c r="M10" s="2">
        <v>10</v>
      </c>
    </row>
    <row r="11" spans="1:15" ht="16.5">
      <c r="B11" s="2" t="s">
        <v>5</v>
      </c>
      <c r="L11" s="2">
        <v>8.5</v>
      </c>
      <c r="M11" s="2">
        <v>10</v>
      </c>
    </row>
    <row r="12" spans="1:15">
      <c r="L12" s="2">
        <v>8.5</v>
      </c>
      <c r="M12" s="2">
        <v>10</v>
      </c>
    </row>
    <row r="13" spans="1:15">
      <c r="A13" s="2" t="s">
        <v>15</v>
      </c>
      <c r="B13" s="7">
        <f>AVERAGE(L2:L101)</f>
        <v>12.1</v>
      </c>
      <c r="C13" s="7">
        <f>AVERAGE(M2:M101)</f>
        <v>3.5</v>
      </c>
      <c r="L13" s="2">
        <v>8.5</v>
      </c>
      <c r="M13" s="2">
        <v>10</v>
      </c>
    </row>
    <row r="14" spans="1:15">
      <c r="A14" s="2" t="s">
        <v>16</v>
      </c>
      <c r="B14" s="23">
        <f>STDEVP(L2:L101)</f>
        <v>3.6</v>
      </c>
      <c r="C14" s="23">
        <f>STDEVP(M2:M101)</f>
        <v>5.9371710435189584</v>
      </c>
      <c r="L14" s="2">
        <v>8.5</v>
      </c>
      <c r="M14" s="2">
        <v>10</v>
      </c>
    </row>
    <row r="15" spans="1:15">
      <c r="L15" s="2">
        <v>8.5</v>
      </c>
      <c r="M15" s="2">
        <v>10</v>
      </c>
    </row>
    <row r="16" spans="1:15">
      <c r="L16" s="2">
        <v>8.5</v>
      </c>
      <c r="M16" s="2">
        <v>10</v>
      </c>
    </row>
    <row r="17" spans="1:13">
      <c r="A17" s="2" t="s">
        <v>19</v>
      </c>
      <c r="B17" s="24">
        <f t="array" ref="B17:C18">MMULT(TRANSPOSE(data),data)/100 - MMULT(TRANSPOSE(means),means)</f>
        <v>12.960000000000008</v>
      </c>
      <c r="C17" s="24">
        <v>-18.600000000000001</v>
      </c>
      <c r="L17" s="2">
        <v>8.5</v>
      </c>
      <c r="M17" s="2">
        <v>10</v>
      </c>
    </row>
    <row r="18" spans="1:13">
      <c r="B18" s="24">
        <v>-18.600000000000001</v>
      </c>
      <c r="C18" s="24">
        <v>35.25</v>
      </c>
      <c r="L18" s="2">
        <v>8.5</v>
      </c>
      <c r="M18" s="2">
        <v>10</v>
      </c>
    </row>
    <row r="19" spans="1:13">
      <c r="L19" s="2">
        <v>8.5</v>
      </c>
      <c r="M19" s="2">
        <v>10</v>
      </c>
    </row>
    <row r="20" spans="1:13">
      <c r="L20" s="2">
        <v>8.5</v>
      </c>
      <c r="M20" s="2">
        <v>10</v>
      </c>
    </row>
    <row r="21" spans="1:13">
      <c r="A21" s="22" t="s">
        <v>14</v>
      </c>
      <c r="B21" s="7">
        <f t="array" ref="B21:C22">Vcov/MMULT(TRANSPOSE(sigma),sigma)</f>
        <v>1.0000000000000004</v>
      </c>
      <c r="C21" s="7">
        <v>-0.87022365176873639</v>
      </c>
      <c r="G21" s="17">
        <f t="array" ref="G21:G22">MMULT(MINVERSE(Vcov),TRANSPOSE(means))</f>
        <v>4.4338474025973946</v>
      </c>
      <c r="H21" s="19">
        <f>G21/$G$23</f>
        <v>0.64513906659055564</v>
      </c>
      <c r="I21" s="7" t="s">
        <v>17</v>
      </c>
      <c r="L21" s="2">
        <v>8.5</v>
      </c>
      <c r="M21" s="2">
        <v>10</v>
      </c>
    </row>
    <row r="22" spans="1:13">
      <c r="B22" s="7">
        <v>-0.87022365176873639</v>
      </c>
      <c r="C22" s="7">
        <v>1</v>
      </c>
      <c r="G22" s="17">
        <v>2.4388528138528098</v>
      </c>
      <c r="H22" s="19">
        <f>G22/$G$23</f>
        <v>0.35486093340944436</v>
      </c>
      <c r="I22" s="7" t="s">
        <v>18</v>
      </c>
      <c r="L22" s="2">
        <v>8.5</v>
      </c>
      <c r="M22" s="2">
        <v>10</v>
      </c>
    </row>
    <row r="23" spans="1:13">
      <c r="G23" s="17">
        <f>SUM(G21:G22)</f>
        <v>6.8727002164502045</v>
      </c>
      <c r="H23" s="17">
        <f>SUM(H21:H22)</f>
        <v>1</v>
      </c>
      <c r="L23" s="2">
        <v>8.5</v>
      </c>
      <c r="M23" s="2">
        <v>10</v>
      </c>
    </row>
    <row r="24" spans="1:13">
      <c r="L24" s="2">
        <v>8.5</v>
      </c>
      <c r="M24" s="2">
        <v>10</v>
      </c>
    </row>
    <row r="25" spans="1:13">
      <c r="L25" s="2">
        <v>8.5</v>
      </c>
      <c r="M25" s="2">
        <v>10</v>
      </c>
    </row>
    <row r="26" spans="1:13">
      <c r="L26" s="2">
        <v>8.5</v>
      </c>
      <c r="M26" s="2">
        <v>10</v>
      </c>
    </row>
    <row r="27" spans="1:13">
      <c r="H27" s="2" t="s">
        <v>20</v>
      </c>
      <c r="L27" s="2">
        <v>8.5</v>
      </c>
      <c r="M27" s="2">
        <v>10</v>
      </c>
    </row>
    <row r="28" spans="1:13">
      <c r="L28" s="2">
        <v>8.5</v>
      </c>
      <c r="M28" s="2">
        <v>5</v>
      </c>
    </row>
    <row r="29" spans="1:13">
      <c r="L29" s="2">
        <v>8.5</v>
      </c>
      <c r="M29" s="2">
        <v>5</v>
      </c>
    </row>
    <row r="30" spans="1:13">
      <c r="L30" s="2">
        <v>8.5</v>
      </c>
      <c r="M30" s="2">
        <v>5</v>
      </c>
    </row>
    <row r="31" spans="1:13">
      <c r="L31" s="2">
        <v>8.5</v>
      </c>
      <c r="M31" s="2">
        <v>5</v>
      </c>
    </row>
    <row r="32" spans="1:13">
      <c r="L32" s="2">
        <v>8.5</v>
      </c>
      <c r="M32" s="2">
        <v>5</v>
      </c>
    </row>
    <row r="33" spans="12:13">
      <c r="L33" s="2">
        <v>8.5</v>
      </c>
      <c r="M33" s="2">
        <v>5</v>
      </c>
    </row>
    <row r="34" spans="12:13">
      <c r="L34" s="2">
        <v>8.5</v>
      </c>
      <c r="M34" s="2">
        <v>5</v>
      </c>
    </row>
    <row r="35" spans="12:13">
      <c r="L35" s="2">
        <v>8.5</v>
      </c>
      <c r="M35" s="2">
        <v>5</v>
      </c>
    </row>
    <row r="36" spans="12:13">
      <c r="L36" s="2">
        <v>8.5</v>
      </c>
      <c r="M36" s="2">
        <v>5</v>
      </c>
    </row>
    <row r="37" spans="12:13">
      <c r="L37" s="2">
        <v>8.5</v>
      </c>
      <c r="M37" s="2">
        <v>5</v>
      </c>
    </row>
    <row r="38" spans="12:13">
      <c r="L38" s="2">
        <v>11.5</v>
      </c>
      <c r="M38" s="2">
        <v>5</v>
      </c>
    </row>
    <row r="39" spans="12:13">
      <c r="L39" s="2">
        <v>11.5</v>
      </c>
      <c r="M39" s="2">
        <v>5</v>
      </c>
    </row>
    <row r="40" spans="12:13">
      <c r="L40" s="2">
        <v>11.5</v>
      </c>
      <c r="M40" s="2">
        <v>5</v>
      </c>
    </row>
    <row r="41" spans="12:13">
      <c r="L41" s="2">
        <v>11.5</v>
      </c>
      <c r="M41" s="2">
        <v>5</v>
      </c>
    </row>
    <row r="42" spans="12:13">
      <c r="L42" s="2">
        <v>11.5</v>
      </c>
      <c r="M42" s="2">
        <v>5</v>
      </c>
    </row>
    <row r="43" spans="12:13">
      <c r="L43" s="2">
        <v>11.5</v>
      </c>
      <c r="M43" s="2">
        <v>5</v>
      </c>
    </row>
    <row r="44" spans="12:13">
      <c r="L44" s="2">
        <v>11.5</v>
      </c>
      <c r="M44" s="2">
        <v>5</v>
      </c>
    </row>
    <row r="45" spans="12:13">
      <c r="L45" s="2">
        <v>11.5</v>
      </c>
      <c r="M45" s="2">
        <v>5</v>
      </c>
    </row>
    <row r="46" spans="12:13">
      <c r="L46" s="2">
        <v>11.5</v>
      </c>
      <c r="M46" s="2">
        <v>5</v>
      </c>
    </row>
    <row r="47" spans="12:13">
      <c r="L47" s="2">
        <v>11.5</v>
      </c>
      <c r="M47" s="2">
        <v>5</v>
      </c>
    </row>
    <row r="48" spans="12:13">
      <c r="L48" s="2">
        <v>11.5</v>
      </c>
      <c r="M48" s="2">
        <v>5</v>
      </c>
    </row>
    <row r="49" spans="12:13">
      <c r="L49" s="2">
        <v>11.5</v>
      </c>
      <c r="M49" s="2">
        <v>5</v>
      </c>
    </row>
    <row r="50" spans="12:13">
      <c r="L50" s="2">
        <v>11.5</v>
      </c>
      <c r="M50" s="2">
        <v>5</v>
      </c>
    </row>
    <row r="51" spans="12:13">
      <c r="L51" s="2">
        <v>11.5</v>
      </c>
      <c r="M51" s="2">
        <v>5</v>
      </c>
    </row>
    <row r="52" spans="12:13">
      <c r="L52" s="2">
        <v>11.5</v>
      </c>
      <c r="M52" s="2">
        <v>5</v>
      </c>
    </row>
    <row r="53" spans="12:13">
      <c r="L53" s="2">
        <v>11.5</v>
      </c>
      <c r="M53" s="2">
        <v>5</v>
      </c>
    </row>
    <row r="54" spans="12:13">
      <c r="L54" s="2">
        <v>11.5</v>
      </c>
      <c r="M54" s="2">
        <v>5</v>
      </c>
    </row>
    <row r="55" spans="12:13">
      <c r="L55" s="2">
        <v>11.5</v>
      </c>
      <c r="M55" s="2">
        <v>5</v>
      </c>
    </row>
    <row r="56" spans="12:13">
      <c r="L56" s="2">
        <v>11.5</v>
      </c>
      <c r="M56" s="2">
        <v>5</v>
      </c>
    </row>
    <row r="57" spans="12:13">
      <c r="L57" s="2">
        <v>11.5</v>
      </c>
      <c r="M57" s="2">
        <v>5</v>
      </c>
    </row>
    <row r="58" spans="12:13">
      <c r="L58" s="2">
        <v>11.5</v>
      </c>
      <c r="M58" s="2">
        <v>5</v>
      </c>
    </row>
    <row r="59" spans="12:13">
      <c r="L59" s="2">
        <v>11.5</v>
      </c>
      <c r="M59" s="2">
        <v>5</v>
      </c>
    </row>
    <row r="60" spans="12:13">
      <c r="L60" s="2">
        <v>11.5</v>
      </c>
      <c r="M60" s="2">
        <v>5</v>
      </c>
    </row>
    <row r="61" spans="12:13">
      <c r="L61" s="2">
        <v>11.5</v>
      </c>
      <c r="M61" s="2">
        <v>5</v>
      </c>
    </row>
    <row r="62" spans="12:13">
      <c r="L62" s="2">
        <v>11.5</v>
      </c>
      <c r="M62" s="2">
        <v>5</v>
      </c>
    </row>
    <row r="63" spans="12:13">
      <c r="L63" s="2">
        <v>11.5</v>
      </c>
      <c r="M63" s="2">
        <v>5</v>
      </c>
    </row>
    <row r="64" spans="12:13">
      <c r="L64" s="2">
        <v>11.5</v>
      </c>
      <c r="M64" s="2">
        <v>5</v>
      </c>
    </row>
    <row r="65" spans="12:13">
      <c r="L65" s="2">
        <v>11.5</v>
      </c>
      <c r="M65" s="2">
        <v>5</v>
      </c>
    </row>
    <row r="66" spans="12:13">
      <c r="L66" s="2">
        <v>11.5</v>
      </c>
      <c r="M66" s="2">
        <v>10</v>
      </c>
    </row>
    <row r="67" spans="12:13">
      <c r="L67" s="2">
        <v>11.5</v>
      </c>
      <c r="M67" s="2">
        <v>10</v>
      </c>
    </row>
    <row r="68" spans="12:13">
      <c r="L68" s="2">
        <v>11.5</v>
      </c>
      <c r="M68" s="2">
        <v>10</v>
      </c>
    </row>
    <row r="69" spans="12:13">
      <c r="L69" s="2">
        <v>11.5</v>
      </c>
      <c r="M69" s="2">
        <v>10</v>
      </c>
    </row>
    <row r="70" spans="12:13">
      <c r="L70" s="2">
        <v>11.5</v>
      </c>
      <c r="M70" s="2">
        <v>-5</v>
      </c>
    </row>
    <row r="71" spans="12:13">
      <c r="L71" s="2">
        <v>11.5</v>
      </c>
      <c r="M71" s="2">
        <v>-5</v>
      </c>
    </row>
    <row r="72" spans="12:13">
      <c r="L72" s="2">
        <v>11.5</v>
      </c>
      <c r="M72" s="2">
        <v>-5</v>
      </c>
    </row>
    <row r="73" spans="12:13">
      <c r="L73" s="2">
        <v>11.5</v>
      </c>
      <c r="M73" s="2">
        <v>-5</v>
      </c>
    </row>
    <row r="74" spans="12:13">
      <c r="L74" s="2">
        <v>17.5</v>
      </c>
      <c r="M74" s="2">
        <v>-5</v>
      </c>
    </row>
    <row r="75" spans="12:13">
      <c r="L75" s="2">
        <v>17.5</v>
      </c>
      <c r="M75" s="2">
        <v>-5</v>
      </c>
    </row>
    <row r="76" spans="12:13">
      <c r="L76" s="2">
        <v>17.5</v>
      </c>
      <c r="M76" s="2">
        <v>-5</v>
      </c>
    </row>
    <row r="77" spans="12:13">
      <c r="L77" s="2">
        <v>17.5</v>
      </c>
      <c r="M77" s="2">
        <v>-5</v>
      </c>
    </row>
    <row r="78" spans="12:13">
      <c r="L78" s="2">
        <v>17.5</v>
      </c>
      <c r="M78" s="2">
        <v>-5</v>
      </c>
    </row>
    <row r="79" spans="12:13">
      <c r="L79" s="2">
        <v>17.5</v>
      </c>
      <c r="M79" s="2">
        <v>-5</v>
      </c>
    </row>
    <row r="80" spans="12:13">
      <c r="L80" s="2">
        <v>17.5</v>
      </c>
      <c r="M80" s="2">
        <v>-5</v>
      </c>
    </row>
    <row r="81" spans="12:13">
      <c r="L81" s="2">
        <v>17.5</v>
      </c>
      <c r="M81" s="2">
        <v>-5</v>
      </c>
    </row>
    <row r="82" spans="12:13">
      <c r="L82" s="2">
        <v>17.5</v>
      </c>
      <c r="M82" s="2">
        <v>-5</v>
      </c>
    </row>
    <row r="83" spans="12:13">
      <c r="L83" s="2">
        <v>17.5</v>
      </c>
      <c r="M83" s="2">
        <v>-5</v>
      </c>
    </row>
    <row r="84" spans="12:13">
      <c r="L84" s="2">
        <v>17.5</v>
      </c>
      <c r="M84" s="2">
        <v>-5</v>
      </c>
    </row>
    <row r="85" spans="12:13">
      <c r="L85" s="2">
        <v>17.5</v>
      </c>
      <c r="M85" s="2">
        <v>-5</v>
      </c>
    </row>
    <row r="86" spans="12:13">
      <c r="L86" s="2">
        <v>17.5</v>
      </c>
      <c r="M86" s="2">
        <v>-5</v>
      </c>
    </row>
    <row r="87" spans="12:13">
      <c r="L87" s="2">
        <v>17.5</v>
      </c>
      <c r="M87" s="2">
        <v>-5</v>
      </c>
    </row>
    <row r="88" spans="12:13">
      <c r="L88" s="2">
        <v>17.5</v>
      </c>
      <c r="M88" s="2">
        <v>-5</v>
      </c>
    </row>
    <row r="89" spans="12:13">
      <c r="L89" s="2">
        <v>17.5</v>
      </c>
      <c r="M89" s="2">
        <v>-5</v>
      </c>
    </row>
    <row r="90" spans="12:13">
      <c r="L90" s="2">
        <v>17.5</v>
      </c>
      <c r="M90" s="2">
        <v>-5</v>
      </c>
    </row>
    <row r="91" spans="12:13">
      <c r="L91" s="2">
        <v>17.5</v>
      </c>
      <c r="M91" s="2">
        <v>-5</v>
      </c>
    </row>
    <row r="92" spans="12:13">
      <c r="L92" s="2">
        <v>17.5</v>
      </c>
      <c r="M92" s="2">
        <v>-5</v>
      </c>
    </row>
    <row r="93" spans="12:13">
      <c r="L93" s="2">
        <v>17.5</v>
      </c>
      <c r="M93" s="2">
        <v>-5</v>
      </c>
    </row>
    <row r="94" spans="12:13">
      <c r="L94" s="2">
        <v>17.5</v>
      </c>
      <c r="M94" s="2">
        <v>-5</v>
      </c>
    </row>
    <row r="95" spans="12:13">
      <c r="L95" s="2">
        <v>17.5</v>
      </c>
      <c r="M95" s="2">
        <v>-5</v>
      </c>
    </row>
    <row r="96" spans="12:13">
      <c r="L96" s="2">
        <v>17.5</v>
      </c>
      <c r="M96" s="2">
        <v>-5</v>
      </c>
    </row>
    <row r="97" spans="12:13">
      <c r="L97" s="2">
        <v>17.5</v>
      </c>
      <c r="M97" s="2">
        <v>-5</v>
      </c>
    </row>
    <row r="98" spans="12:13">
      <c r="L98" s="2">
        <v>17.5</v>
      </c>
      <c r="M98" s="2">
        <v>-5</v>
      </c>
    </row>
    <row r="99" spans="12:13">
      <c r="L99" s="2">
        <v>17.5</v>
      </c>
      <c r="M99" s="2">
        <v>-5</v>
      </c>
    </row>
    <row r="100" spans="12:13">
      <c r="L100" s="2">
        <v>17.5</v>
      </c>
      <c r="M100" s="2">
        <v>5</v>
      </c>
    </row>
    <row r="101" spans="12:13">
      <c r="L101" s="2">
        <v>17.5</v>
      </c>
      <c r="M101" s="2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2"/>
  <sheetViews>
    <sheetView zoomScale="80" zoomScaleNormal="80" workbookViewId="0">
      <pane ySplit="1" topLeftCell="A2" activePane="bottomLeft" state="frozen"/>
      <selection pane="bottomLeft" activeCell="W20" sqref="W20"/>
    </sheetView>
  </sheetViews>
  <sheetFormatPr defaultRowHeight="15"/>
  <cols>
    <col min="1" max="2" width="9.140625" style="2"/>
    <col min="3" max="3" width="9.140625" style="17"/>
    <col min="4" max="16384" width="9.140625" style="2"/>
  </cols>
  <sheetData>
    <row r="1" spans="1:10" ht="17.25">
      <c r="A1" s="15" t="s">
        <v>6</v>
      </c>
      <c r="B1" s="15" t="s">
        <v>7</v>
      </c>
      <c r="C1" s="16" t="s">
        <v>8</v>
      </c>
      <c r="D1" s="15" t="s">
        <v>9</v>
      </c>
      <c r="F1" s="15" t="s">
        <v>10</v>
      </c>
      <c r="G1" s="15" t="s">
        <v>11</v>
      </c>
      <c r="H1" s="15" t="s">
        <v>12</v>
      </c>
      <c r="I1" s="15" t="s">
        <v>13</v>
      </c>
      <c r="J1" s="15" t="s">
        <v>14</v>
      </c>
    </row>
    <row r="2" spans="1:10">
      <c r="A2" s="2">
        <v>0</v>
      </c>
      <c r="B2" s="2">
        <f>1-A2</f>
        <v>1</v>
      </c>
      <c r="C2" s="17">
        <f>SQRT(A2^2*$H$2^2 + B2^2*$I$2^2 + 2*A2*B2*$H$2*$I$2*$J$2)</f>
        <v>3.6</v>
      </c>
      <c r="D2" s="17">
        <f>A2*$F$2+B2*$G$2</f>
        <v>12.1</v>
      </c>
      <c r="F2" s="2">
        <v>3.5</v>
      </c>
      <c r="G2" s="2">
        <v>12.1</v>
      </c>
      <c r="H2" s="2">
        <f>5.94</f>
        <v>5.94</v>
      </c>
      <c r="I2" s="2">
        <v>3.6</v>
      </c>
      <c r="J2" s="2">
        <v>-0.87</v>
      </c>
    </row>
    <row r="3" spans="1:10">
      <c r="A3" s="2">
        <f>A2+0.01</f>
        <v>0.01</v>
      </c>
      <c r="B3" s="2">
        <f t="shared" ref="B3:B66" si="0">1-A3</f>
        <v>0.99</v>
      </c>
      <c r="C3" s="17">
        <f t="shared" ref="C3:C66" si="1">SQRT(A3^2*$H$2^2 + B3^2*$I$2^2 + 2*A3*B3*$H$2*$I$2*$J$2)</f>
        <v>3.5124441029004294</v>
      </c>
      <c r="D3" s="17">
        <f t="shared" ref="D3:D66" si="2">A3*$F$2+B3*$G$2</f>
        <v>12.013999999999999</v>
      </c>
    </row>
    <row r="4" spans="1:10">
      <c r="A4" s="2">
        <f t="shared" ref="A4:A67" si="3">A3+0.01</f>
        <v>0.02</v>
      </c>
      <c r="B4" s="2">
        <f t="shared" si="0"/>
        <v>0.98</v>
      </c>
      <c r="C4" s="17">
        <f t="shared" si="1"/>
        <v>3.4251448880302857</v>
      </c>
      <c r="D4" s="17">
        <f t="shared" si="2"/>
        <v>11.927999999999999</v>
      </c>
    </row>
    <row r="5" spans="1:10">
      <c r="A5" s="2">
        <f t="shared" si="3"/>
        <v>0.03</v>
      </c>
      <c r="B5" s="2">
        <f t="shared" si="0"/>
        <v>0.97</v>
      </c>
      <c r="C5" s="17">
        <f t="shared" si="1"/>
        <v>3.3381224938578873</v>
      </c>
      <c r="D5" s="17">
        <f t="shared" si="2"/>
        <v>11.842000000000001</v>
      </c>
    </row>
    <row r="6" spans="1:10">
      <c r="A6" s="2">
        <f t="shared" si="3"/>
        <v>0.04</v>
      </c>
      <c r="B6" s="2">
        <f t="shared" si="0"/>
        <v>0.96</v>
      </c>
      <c r="C6" s="17">
        <f t="shared" si="1"/>
        <v>3.251399147444066</v>
      </c>
      <c r="D6" s="17">
        <f t="shared" si="2"/>
        <v>11.756</v>
      </c>
    </row>
    <row r="7" spans="1:10">
      <c r="A7" s="2">
        <f t="shared" si="3"/>
        <v>0.05</v>
      </c>
      <c r="B7" s="2">
        <f t="shared" si="0"/>
        <v>0.95</v>
      </c>
      <c r="C7" s="17">
        <f t="shared" si="1"/>
        <v>3.1649994312795697</v>
      </c>
      <c r="D7" s="17">
        <f t="shared" si="2"/>
        <v>11.67</v>
      </c>
    </row>
    <row r="8" spans="1:10">
      <c r="A8" s="2">
        <f t="shared" si="3"/>
        <v>6.0000000000000005E-2</v>
      </c>
      <c r="B8" s="2">
        <f t="shared" si="0"/>
        <v>0.94</v>
      </c>
      <c r="C8" s="17">
        <f t="shared" si="1"/>
        <v>3.0789505900549945</v>
      </c>
      <c r="D8" s="17">
        <f t="shared" si="2"/>
        <v>11.584</v>
      </c>
    </row>
    <row r="9" spans="1:10">
      <c r="A9" s="2">
        <f t="shared" si="3"/>
        <v>7.0000000000000007E-2</v>
      </c>
      <c r="B9" s="2">
        <f t="shared" si="0"/>
        <v>0.92999999999999994</v>
      </c>
      <c r="C9" s="17">
        <f t="shared" si="1"/>
        <v>2.9932828840589054</v>
      </c>
      <c r="D9" s="17">
        <f t="shared" si="2"/>
        <v>11.497999999999998</v>
      </c>
    </row>
    <row r="10" spans="1:10">
      <c r="A10" s="2">
        <f t="shared" si="3"/>
        <v>0.08</v>
      </c>
      <c r="B10" s="2">
        <f t="shared" si="0"/>
        <v>0.92</v>
      </c>
      <c r="C10" s="17">
        <f t="shared" si="1"/>
        <v>2.9080299970942529</v>
      </c>
      <c r="D10" s="17">
        <f t="shared" si="2"/>
        <v>11.411999999999999</v>
      </c>
    </row>
    <row r="11" spans="1:10">
      <c r="A11" s="2">
        <f t="shared" si="3"/>
        <v>0.09</v>
      </c>
      <c r="B11" s="2">
        <f t="shared" si="0"/>
        <v>0.91</v>
      </c>
      <c r="C11" s="17">
        <f t="shared" si="1"/>
        <v>2.823229508205098</v>
      </c>
      <c r="D11" s="17">
        <f t="shared" si="2"/>
        <v>11.325999999999999</v>
      </c>
    </row>
    <row r="12" spans="1:10">
      <c r="A12" s="2">
        <f t="shared" si="3"/>
        <v>9.9999999999999992E-2</v>
      </c>
      <c r="B12" s="2">
        <f t="shared" si="0"/>
        <v>0.9</v>
      </c>
      <c r="C12" s="17">
        <f t="shared" si="1"/>
        <v>2.7389234381413443</v>
      </c>
      <c r="D12" s="17">
        <f t="shared" si="2"/>
        <v>11.24</v>
      </c>
    </row>
    <row r="13" spans="1:10">
      <c r="A13" s="2">
        <f t="shared" si="3"/>
        <v>0.10999999999999999</v>
      </c>
      <c r="B13" s="2">
        <f t="shared" si="0"/>
        <v>0.89</v>
      </c>
      <c r="C13" s="17">
        <f t="shared" si="1"/>
        <v>2.6551588833815578</v>
      </c>
      <c r="D13" s="17">
        <f t="shared" si="2"/>
        <v>11.154</v>
      </c>
    </row>
    <row r="14" spans="1:10">
      <c r="A14" s="2">
        <f t="shared" si="3"/>
        <v>0.11999999999999998</v>
      </c>
      <c r="B14" s="2">
        <f t="shared" si="0"/>
        <v>0.88</v>
      </c>
      <c r="C14" s="17">
        <f t="shared" si="1"/>
        <v>2.5719887526970253</v>
      </c>
      <c r="D14" s="17">
        <f t="shared" si="2"/>
        <v>11.068</v>
      </c>
    </row>
    <row r="15" spans="1:10">
      <c r="A15" s="2">
        <f t="shared" si="3"/>
        <v>0.12999999999999998</v>
      </c>
      <c r="B15" s="2">
        <f t="shared" si="0"/>
        <v>0.87</v>
      </c>
      <c r="C15" s="17">
        <f t="shared" si="1"/>
        <v>2.4894726236695197</v>
      </c>
      <c r="D15" s="17">
        <f t="shared" si="2"/>
        <v>10.981999999999999</v>
      </c>
    </row>
    <row r="16" spans="1:10">
      <c r="A16" s="2">
        <f t="shared" si="3"/>
        <v>0.13999999999999999</v>
      </c>
      <c r="B16" s="2">
        <f t="shared" si="0"/>
        <v>0.86</v>
      </c>
      <c r="C16" s="17">
        <f t="shared" si="1"/>
        <v>2.4076777392333883</v>
      </c>
      <c r="D16" s="17">
        <f t="shared" si="2"/>
        <v>10.895999999999999</v>
      </c>
    </row>
    <row r="17" spans="1:4">
      <c r="A17" s="2">
        <f t="shared" si="3"/>
        <v>0.15</v>
      </c>
      <c r="B17" s="2">
        <f t="shared" si="0"/>
        <v>0.85</v>
      </c>
      <c r="C17" s="17">
        <f t="shared" si="1"/>
        <v>2.3266801671050534</v>
      </c>
      <c r="D17" s="17">
        <f t="shared" si="2"/>
        <v>10.81</v>
      </c>
    </row>
    <row r="18" spans="1:4">
      <c r="A18" s="2">
        <f t="shared" si="3"/>
        <v>0.16</v>
      </c>
      <c r="B18" s="2">
        <f t="shared" si="0"/>
        <v>0.84</v>
      </c>
      <c r="C18" s="17">
        <f t="shared" si="1"/>
        <v>2.246566147701865</v>
      </c>
      <c r="D18" s="17">
        <f t="shared" si="2"/>
        <v>10.724</v>
      </c>
    </row>
    <row r="19" spans="1:4">
      <c r="A19" s="2">
        <f t="shared" si="3"/>
        <v>0.17</v>
      </c>
      <c r="B19" s="2">
        <f t="shared" si="0"/>
        <v>0.83</v>
      </c>
      <c r="C19" s="17">
        <f t="shared" si="1"/>
        <v>2.1674336585003009</v>
      </c>
      <c r="D19" s="17">
        <f t="shared" si="2"/>
        <v>10.638</v>
      </c>
    </row>
    <row r="20" spans="1:4">
      <c r="A20" s="2">
        <f t="shared" si="3"/>
        <v>0.18000000000000002</v>
      </c>
      <c r="B20" s="2">
        <f t="shared" si="0"/>
        <v>0.82</v>
      </c>
      <c r="C20" s="17">
        <f t="shared" si="1"/>
        <v>2.0893942241712065</v>
      </c>
      <c r="D20" s="17">
        <f t="shared" si="2"/>
        <v>10.552</v>
      </c>
    </row>
    <row r="21" spans="1:4">
      <c r="A21" s="2">
        <f t="shared" si="3"/>
        <v>0.19000000000000003</v>
      </c>
      <c r="B21" s="2">
        <f t="shared" si="0"/>
        <v>0.80999999999999994</v>
      </c>
      <c r="C21" s="17">
        <f t="shared" si="1"/>
        <v>2.0125750013353536</v>
      </c>
      <c r="D21" s="17">
        <f t="shared" si="2"/>
        <v>10.465999999999999</v>
      </c>
    </row>
    <row r="22" spans="1:4">
      <c r="A22" s="2">
        <f t="shared" si="3"/>
        <v>0.20000000000000004</v>
      </c>
      <c r="B22" s="2">
        <f t="shared" si="0"/>
        <v>0.79999999999999993</v>
      </c>
      <c r="C22" s="17">
        <f t="shared" si="1"/>
        <v>1.9371211629632255</v>
      </c>
      <c r="D22" s="17">
        <f t="shared" si="2"/>
        <v>10.379999999999999</v>
      </c>
    </row>
    <row r="23" spans="1:4">
      <c r="A23" s="2">
        <f t="shared" si="3"/>
        <v>0.21000000000000005</v>
      </c>
      <c r="B23" s="2">
        <f t="shared" si="0"/>
        <v>0.78999999999999992</v>
      </c>
      <c r="C23" s="17">
        <f t="shared" si="1"/>
        <v>1.8631985981102492</v>
      </c>
      <c r="D23" s="17">
        <f t="shared" si="2"/>
        <v>10.293999999999999</v>
      </c>
    </row>
    <row r="24" spans="1:4">
      <c r="A24" s="2">
        <f t="shared" si="3"/>
        <v>0.22000000000000006</v>
      </c>
      <c r="B24" s="2">
        <f t="shared" si="0"/>
        <v>0.77999999999999992</v>
      </c>
      <c r="C24" s="17">
        <f t="shared" si="1"/>
        <v>1.7909969246204747</v>
      </c>
      <c r="D24" s="17">
        <f t="shared" si="2"/>
        <v>10.207999999999998</v>
      </c>
    </row>
    <row r="25" spans="1:4">
      <c r="A25" s="2">
        <f t="shared" si="3"/>
        <v>0.23000000000000007</v>
      </c>
      <c r="B25" s="2">
        <f t="shared" si="0"/>
        <v>0.76999999999999991</v>
      </c>
      <c r="C25" s="17">
        <f t="shared" si="1"/>
        <v>1.7207327811139066</v>
      </c>
      <c r="D25" s="17">
        <f t="shared" si="2"/>
        <v>10.121999999999998</v>
      </c>
    </row>
    <row r="26" spans="1:4">
      <c r="A26" s="2">
        <f t="shared" si="3"/>
        <v>0.24000000000000007</v>
      </c>
      <c r="B26" s="2">
        <f t="shared" si="0"/>
        <v>0.7599999999999999</v>
      </c>
      <c r="C26" s="17">
        <f t="shared" si="1"/>
        <v>1.652653313916745</v>
      </c>
      <c r="D26" s="17">
        <f t="shared" si="2"/>
        <v>10.035999999999998</v>
      </c>
    </row>
    <row r="27" spans="1:4">
      <c r="A27" s="2">
        <f t="shared" si="3"/>
        <v>0.25000000000000006</v>
      </c>
      <c r="B27" s="2">
        <f t="shared" si="0"/>
        <v>0.75</v>
      </c>
      <c r="C27" s="17">
        <f t="shared" si="1"/>
        <v>1.5870396970460439</v>
      </c>
      <c r="D27" s="17">
        <f t="shared" si="2"/>
        <v>9.9499999999999993</v>
      </c>
    </row>
    <row r="28" spans="1:4">
      <c r="A28" s="2">
        <f t="shared" si="3"/>
        <v>0.26000000000000006</v>
      </c>
      <c r="B28" s="2">
        <f t="shared" si="0"/>
        <v>0.74</v>
      </c>
      <c r="C28" s="17">
        <f t="shared" si="1"/>
        <v>1.5242104106717027</v>
      </c>
      <c r="D28" s="17">
        <f t="shared" si="2"/>
        <v>9.863999999999999</v>
      </c>
    </row>
    <row r="29" spans="1:4">
      <c r="A29" s="2">
        <f t="shared" si="3"/>
        <v>0.27000000000000007</v>
      </c>
      <c r="B29" s="2">
        <f t="shared" si="0"/>
        <v>0.73</v>
      </c>
      <c r="C29" s="17">
        <f t="shared" si="1"/>
        <v>1.4645238489010681</v>
      </c>
      <c r="D29" s="17">
        <f t="shared" si="2"/>
        <v>9.7780000000000005</v>
      </c>
    </row>
    <row r="30" spans="1:4">
      <c r="A30" s="2">
        <f t="shared" si="3"/>
        <v>0.28000000000000008</v>
      </c>
      <c r="B30" s="2">
        <f t="shared" si="0"/>
        <v>0.72</v>
      </c>
      <c r="C30" s="17">
        <f t="shared" si="1"/>
        <v>1.4083796306394096</v>
      </c>
      <c r="D30" s="17">
        <f t="shared" si="2"/>
        <v>9.6920000000000002</v>
      </c>
    </row>
    <row r="31" spans="1:4">
      <c r="A31" s="2">
        <f t="shared" si="3"/>
        <v>0.29000000000000009</v>
      </c>
      <c r="B31" s="2">
        <f t="shared" si="0"/>
        <v>0.71</v>
      </c>
      <c r="C31" s="17">
        <f t="shared" si="1"/>
        <v>1.3562177612758217</v>
      </c>
      <c r="D31" s="17">
        <f t="shared" si="2"/>
        <v>9.6059999999999999</v>
      </c>
    </row>
    <row r="32" spans="1:4">
      <c r="A32" s="2">
        <f t="shared" si="3"/>
        <v>0.3000000000000001</v>
      </c>
      <c r="B32" s="2">
        <f t="shared" si="0"/>
        <v>0.7</v>
      </c>
      <c r="C32" s="17">
        <f t="shared" si="1"/>
        <v>1.3085145776795923</v>
      </c>
      <c r="D32" s="17">
        <f t="shared" si="2"/>
        <v>9.52</v>
      </c>
    </row>
    <row r="33" spans="1:4">
      <c r="A33" s="2">
        <f t="shared" si="3"/>
        <v>0.31000000000000011</v>
      </c>
      <c r="B33" s="2">
        <f t="shared" si="0"/>
        <v>0.69</v>
      </c>
      <c r="C33" s="17">
        <f t="shared" si="1"/>
        <v>1.2657742831958625</v>
      </c>
      <c r="D33" s="17">
        <f t="shared" si="2"/>
        <v>9.4339999999999993</v>
      </c>
    </row>
    <row r="34" spans="1:4">
      <c r="A34" s="2">
        <f t="shared" si="3"/>
        <v>0.32000000000000012</v>
      </c>
      <c r="B34" s="2">
        <f t="shared" si="0"/>
        <v>0.67999999999999994</v>
      </c>
      <c r="C34" s="17">
        <f t="shared" si="1"/>
        <v>1.2285149669417947</v>
      </c>
      <c r="D34" s="17">
        <f t="shared" si="2"/>
        <v>9.3480000000000008</v>
      </c>
    </row>
    <row r="35" spans="1:4">
      <c r="A35" s="2">
        <f t="shared" si="3"/>
        <v>0.33000000000000013</v>
      </c>
      <c r="B35" s="2">
        <f t="shared" si="0"/>
        <v>0.66999999999999993</v>
      </c>
      <c r="C35" s="17">
        <f t="shared" si="1"/>
        <v>1.1972484554176717</v>
      </c>
      <c r="D35" s="17">
        <f t="shared" si="2"/>
        <v>9.2620000000000005</v>
      </c>
    </row>
    <row r="36" spans="1:4">
      <c r="A36" s="2">
        <f t="shared" si="3"/>
        <v>0.34000000000000014</v>
      </c>
      <c r="B36" s="2">
        <f t="shared" si="0"/>
        <v>0.65999999999999992</v>
      </c>
      <c r="C36" s="17">
        <f t="shared" si="1"/>
        <v>1.1724542873818156</v>
      </c>
      <c r="D36" s="17">
        <f t="shared" si="2"/>
        <v>9.1759999999999984</v>
      </c>
    </row>
    <row r="37" spans="1:4">
      <c r="A37" s="2">
        <f t="shared" si="3"/>
        <v>0.35000000000000014</v>
      </c>
      <c r="B37" s="2">
        <f t="shared" si="0"/>
        <v>0.64999999999999991</v>
      </c>
      <c r="C37" s="20">
        <f t="shared" si="1"/>
        <v>1.1545495225411511</v>
      </c>
      <c r="D37" s="17">
        <f t="shared" si="2"/>
        <v>9.09</v>
      </c>
    </row>
    <row r="38" spans="1:4">
      <c r="A38" s="2">
        <f t="shared" si="3"/>
        <v>0.36000000000000015</v>
      </c>
      <c r="B38" s="2">
        <f t="shared" si="0"/>
        <v>0.6399999999999999</v>
      </c>
      <c r="C38" s="20">
        <f t="shared" si="1"/>
        <v>1.143857725418681</v>
      </c>
      <c r="D38" s="17">
        <f t="shared" si="2"/>
        <v>9.0039999999999996</v>
      </c>
    </row>
    <row r="39" spans="1:4">
      <c r="A39" s="18">
        <f t="shared" si="3"/>
        <v>0.37000000000000016</v>
      </c>
      <c r="B39" s="18">
        <f t="shared" si="0"/>
        <v>0.62999999999999989</v>
      </c>
      <c r="C39" s="21">
        <f t="shared" si="1"/>
        <v>1.1405817568241226</v>
      </c>
      <c r="D39" s="19">
        <f t="shared" si="2"/>
        <v>8.9179999999999993</v>
      </c>
    </row>
    <row r="40" spans="1:4">
      <c r="A40" s="2">
        <f t="shared" si="3"/>
        <v>0.38000000000000017</v>
      </c>
      <c r="B40" s="2">
        <f t="shared" si="0"/>
        <v>0.61999999999999988</v>
      </c>
      <c r="C40" s="20">
        <f t="shared" si="1"/>
        <v>1.1447852829242695</v>
      </c>
      <c r="D40" s="17">
        <f t="shared" si="2"/>
        <v>8.831999999999999</v>
      </c>
    </row>
    <row r="41" spans="1:4">
      <c r="A41" s="2">
        <f t="shared" si="3"/>
        <v>0.39000000000000018</v>
      </c>
      <c r="B41" s="2">
        <f t="shared" si="0"/>
        <v>0.60999999999999988</v>
      </c>
      <c r="C41" s="17">
        <f t="shared" si="1"/>
        <v>1.156386741535895</v>
      </c>
      <c r="D41" s="17">
        <f t="shared" si="2"/>
        <v>8.7459999999999987</v>
      </c>
    </row>
    <row r="42" spans="1:4">
      <c r="A42" s="2">
        <f t="shared" si="3"/>
        <v>0.40000000000000019</v>
      </c>
      <c r="B42" s="2">
        <f t="shared" si="0"/>
        <v>0.59999999999999987</v>
      </c>
      <c r="C42" s="17">
        <f t="shared" si="1"/>
        <v>1.175167051954743</v>
      </c>
      <c r="D42" s="17">
        <f t="shared" si="2"/>
        <v>8.6599999999999984</v>
      </c>
    </row>
    <row r="43" spans="1:4">
      <c r="A43" s="2">
        <f t="shared" si="3"/>
        <v>0.4100000000000002</v>
      </c>
      <c r="B43" s="2">
        <f t="shared" si="0"/>
        <v>0.58999999999999986</v>
      </c>
      <c r="C43" s="17">
        <f t="shared" si="1"/>
        <v>1.2007894303332296</v>
      </c>
      <c r="D43" s="17">
        <f t="shared" si="2"/>
        <v>8.5739999999999998</v>
      </c>
    </row>
    <row r="44" spans="1:4">
      <c r="A44" s="2">
        <f t="shared" si="3"/>
        <v>0.42000000000000021</v>
      </c>
      <c r="B44" s="2">
        <f t="shared" si="0"/>
        <v>0.57999999999999985</v>
      </c>
      <c r="C44" s="17">
        <f t="shared" si="1"/>
        <v>1.2328273455760144</v>
      </c>
      <c r="D44" s="17">
        <f t="shared" si="2"/>
        <v>8.4879999999999995</v>
      </c>
    </row>
    <row r="45" spans="1:4">
      <c r="A45" s="2">
        <f t="shared" si="3"/>
        <v>0.43000000000000022</v>
      </c>
      <c r="B45" s="2">
        <f t="shared" si="0"/>
        <v>0.56999999999999984</v>
      </c>
      <c r="C45" s="17">
        <f t="shared" si="1"/>
        <v>1.2707956657149893</v>
      </c>
      <c r="D45" s="17">
        <f t="shared" si="2"/>
        <v>8.4019999999999975</v>
      </c>
    </row>
    <row r="46" spans="1:4">
      <c r="A46" s="2">
        <f t="shared" si="3"/>
        <v>0.44000000000000022</v>
      </c>
      <c r="B46" s="2">
        <f t="shared" si="0"/>
        <v>0.55999999999999983</v>
      </c>
      <c r="C46" s="17">
        <f t="shared" si="1"/>
        <v>1.3141804807559738</v>
      </c>
      <c r="D46" s="17">
        <f t="shared" si="2"/>
        <v>8.3159999999999989</v>
      </c>
    </row>
    <row r="47" spans="1:4">
      <c r="A47" s="2">
        <f t="shared" si="3"/>
        <v>0.45000000000000023</v>
      </c>
      <c r="B47" s="2">
        <f t="shared" si="0"/>
        <v>0.54999999999999982</v>
      </c>
      <c r="C47" s="17">
        <f t="shared" si="1"/>
        <v>1.3624644582520318</v>
      </c>
      <c r="D47" s="17">
        <f t="shared" si="2"/>
        <v>8.2299999999999986</v>
      </c>
    </row>
    <row r="48" spans="1:4">
      <c r="A48" s="2">
        <f t="shared" si="3"/>
        <v>0.46000000000000024</v>
      </c>
      <c r="B48" s="2">
        <f t="shared" si="0"/>
        <v>0.53999999999999981</v>
      </c>
      <c r="C48" s="17">
        <f t="shared" si="1"/>
        <v>1.415146217180403</v>
      </c>
      <c r="D48" s="17">
        <f t="shared" si="2"/>
        <v>8.1439999999999984</v>
      </c>
    </row>
    <row r="49" spans="1:4">
      <c r="A49" s="2">
        <f t="shared" si="3"/>
        <v>0.47000000000000025</v>
      </c>
      <c r="B49" s="2">
        <f t="shared" si="0"/>
        <v>0.5299999999999998</v>
      </c>
      <c r="C49" s="17">
        <f t="shared" si="1"/>
        <v>1.4717535744818171</v>
      </c>
      <c r="D49" s="17">
        <f t="shared" si="2"/>
        <v>8.0579999999999981</v>
      </c>
    </row>
    <row r="50" spans="1:4">
      <c r="A50" s="2">
        <f t="shared" si="3"/>
        <v>0.48000000000000026</v>
      </c>
      <c r="B50" s="2">
        <f t="shared" si="0"/>
        <v>0.5199999999999998</v>
      </c>
      <c r="C50" s="17">
        <f t="shared" si="1"/>
        <v>1.5318513974925911</v>
      </c>
      <c r="D50" s="17">
        <f t="shared" si="2"/>
        <v>7.9719999999999978</v>
      </c>
    </row>
    <row r="51" spans="1:4">
      <c r="A51" s="2">
        <f t="shared" si="3"/>
        <v>0.49000000000000027</v>
      </c>
      <c r="B51" s="2">
        <f t="shared" si="0"/>
        <v>0.50999999999999979</v>
      </c>
      <c r="C51" s="17">
        <f t="shared" si="1"/>
        <v>1.5950451955979197</v>
      </c>
      <c r="D51" s="17">
        <f t="shared" si="2"/>
        <v>7.8859999999999983</v>
      </c>
    </row>
    <row r="52" spans="1:4">
      <c r="A52" s="2">
        <f t="shared" si="3"/>
        <v>0.50000000000000022</v>
      </c>
      <c r="B52" s="2">
        <f t="shared" si="0"/>
        <v>0.49999999999999978</v>
      </c>
      <c r="C52" s="17">
        <f t="shared" si="1"/>
        <v>1.6609816374662327</v>
      </c>
      <c r="D52" s="17">
        <f t="shared" si="2"/>
        <v>7.799999999999998</v>
      </c>
    </row>
    <row r="53" spans="1:4">
      <c r="A53" s="2">
        <f t="shared" si="3"/>
        <v>0.51000000000000023</v>
      </c>
      <c r="B53" s="2">
        <f t="shared" si="0"/>
        <v>0.48999999999999977</v>
      </c>
      <c r="C53" s="17">
        <f t="shared" si="1"/>
        <v>1.7293470374681912</v>
      </c>
      <c r="D53" s="17">
        <f t="shared" si="2"/>
        <v>7.7139999999999977</v>
      </c>
    </row>
    <row r="54" spans="1:4">
      <c r="A54" s="2">
        <f t="shared" si="3"/>
        <v>0.52000000000000024</v>
      </c>
      <c r="B54" s="2">
        <f t="shared" si="0"/>
        <v>0.47999999999999976</v>
      </c>
      <c r="C54" s="17">
        <f t="shared" si="1"/>
        <v>1.7998646349100835</v>
      </c>
      <c r="D54" s="17">
        <f t="shared" si="2"/>
        <v>7.6279999999999983</v>
      </c>
    </row>
    <row r="55" spans="1:4">
      <c r="A55" s="2">
        <f t="shared" si="3"/>
        <v>0.53000000000000025</v>
      </c>
      <c r="B55" s="2">
        <f t="shared" si="0"/>
        <v>0.46999999999999975</v>
      </c>
      <c r="C55" s="17">
        <f t="shared" si="1"/>
        <v>1.8722912658024145</v>
      </c>
      <c r="D55" s="17">
        <f t="shared" si="2"/>
        <v>7.541999999999998</v>
      </c>
    </row>
    <row r="56" spans="1:4">
      <c r="A56" s="2">
        <f t="shared" si="3"/>
        <v>0.54000000000000026</v>
      </c>
      <c r="B56" s="2">
        <f t="shared" si="0"/>
        <v>0.45999999999999974</v>
      </c>
      <c r="C56" s="17">
        <f t="shared" si="1"/>
        <v>1.946413834722722</v>
      </c>
      <c r="D56" s="17">
        <f t="shared" si="2"/>
        <v>7.4559999999999977</v>
      </c>
    </row>
    <row r="57" spans="1:4">
      <c r="A57" s="2">
        <f t="shared" si="3"/>
        <v>0.55000000000000027</v>
      </c>
      <c r="B57" s="2">
        <f t="shared" si="0"/>
        <v>0.44999999999999973</v>
      </c>
      <c r="C57" s="17">
        <f t="shared" si="1"/>
        <v>2.0220458451776038</v>
      </c>
      <c r="D57" s="17">
        <f t="shared" si="2"/>
        <v>7.3699999999999974</v>
      </c>
    </row>
    <row r="58" spans="1:4">
      <c r="A58" s="2">
        <f t="shared" si="3"/>
        <v>0.56000000000000028</v>
      </c>
      <c r="B58" s="2">
        <f t="shared" si="0"/>
        <v>0.43999999999999972</v>
      </c>
      <c r="C58" s="17">
        <f t="shared" si="1"/>
        <v>2.0990241389750643</v>
      </c>
      <c r="D58" s="17">
        <f t="shared" si="2"/>
        <v>7.2839999999999971</v>
      </c>
    </row>
    <row r="59" spans="1:4">
      <c r="A59" s="2">
        <f t="shared" si="3"/>
        <v>0.57000000000000028</v>
      </c>
      <c r="B59" s="2">
        <f t="shared" si="0"/>
        <v>0.42999999999999972</v>
      </c>
      <c r="C59" s="17">
        <f t="shared" si="1"/>
        <v>2.1772059213588437</v>
      </c>
      <c r="D59" s="17">
        <f t="shared" si="2"/>
        <v>7.1979999999999977</v>
      </c>
    </row>
    <row r="60" spans="1:4">
      <c r="A60" s="2">
        <f t="shared" si="3"/>
        <v>0.58000000000000029</v>
      </c>
      <c r="B60" s="2">
        <f t="shared" si="0"/>
        <v>0.41999999999999971</v>
      </c>
      <c r="C60" s="17">
        <f t="shared" si="1"/>
        <v>2.2564661007868065</v>
      </c>
      <c r="D60" s="17">
        <f t="shared" si="2"/>
        <v>7.1119999999999974</v>
      </c>
    </row>
    <row r="61" spans="1:4">
      <c r="A61" s="2">
        <f t="shared" si="3"/>
        <v>0.5900000000000003</v>
      </c>
      <c r="B61" s="2">
        <f t="shared" si="0"/>
        <v>0.4099999999999997</v>
      </c>
      <c r="C61" s="17">
        <f t="shared" si="1"/>
        <v>2.3366949428626778</v>
      </c>
      <c r="D61" s="17">
        <f t="shared" si="2"/>
        <v>7.0259999999999971</v>
      </c>
    </row>
    <row r="62" spans="1:4">
      <c r="A62" s="2">
        <f t="shared" si="3"/>
        <v>0.60000000000000031</v>
      </c>
      <c r="B62" s="2">
        <f t="shared" si="0"/>
        <v>0.39999999999999969</v>
      </c>
      <c r="C62" s="17">
        <f t="shared" si="1"/>
        <v>2.4177960211730052</v>
      </c>
      <c r="D62" s="17">
        <f t="shared" si="2"/>
        <v>6.9399999999999977</v>
      </c>
    </row>
    <row r="63" spans="1:4">
      <c r="A63" s="2">
        <f t="shared" si="3"/>
        <v>0.61000000000000032</v>
      </c>
      <c r="B63" s="2">
        <f t="shared" si="0"/>
        <v>0.38999999999999968</v>
      </c>
      <c r="C63" s="17">
        <f t="shared" si="1"/>
        <v>2.4996844392842896</v>
      </c>
      <c r="D63" s="17">
        <f t="shared" si="2"/>
        <v>6.8539999999999974</v>
      </c>
    </row>
    <row r="64" spans="1:4">
      <c r="A64" s="2">
        <f t="shared" si="3"/>
        <v>0.62000000000000033</v>
      </c>
      <c r="B64" s="2">
        <f t="shared" si="0"/>
        <v>0.37999999999999967</v>
      </c>
      <c r="C64" s="17">
        <f t="shared" si="1"/>
        <v>2.5822852948502835</v>
      </c>
      <c r="D64" s="17">
        <f t="shared" si="2"/>
        <v>6.7679999999999971</v>
      </c>
    </row>
    <row r="65" spans="1:4">
      <c r="A65" s="2">
        <f t="shared" si="3"/>
        <v>0.63000000000000034</v>
      </c>
      <c r="B65" s="2">
        <f t="shared" si="0"/>
        <v>0.36999999999999966</v>
      </c>
      <c r="C65" s="17">
        <f t="shared" si="1"/>
        <v>2.665532356584706</v>
      </c>
      <c r="D65" s="17">
        <f t="shared" si="2"/>
        <v>6.6819999999999968</v>
      </c>
    </row>
    <row r="66" spans="1:4">
      <c r="A66" s="2">
        <f t="shared" si="3"/>
        <v>0.64000000000000035</v>
      </c>
      <c r="B66" s="2">
        <f t="shared" si="0"/>
        <v>0.35999999999999965</v>
      </c>
      <c r="C66" s="17">
        <f t="shared" si="1"/>
        <v>2.7493669264032436</v>
      </c>
      <c r="D66" s="17">
        <f t="shared" si="2"/>
        <v>6.5959999999999965</v>
      </c>
    </row>
    <row r="67" spans="1:4">
      <c r="A67" s="2">
        <f t="shared" si="3"/>
        <v>0.65000000000000036</v>
      </c>
      <c r="B67" s="2">
        <f t="shared" ref="B67:B102" si="4">1-A67</f>
        <v>0.34999999999999964</v>
      </c>
      <c r="C67" s="17">
        <f t="shared" ref="C67:C102" si="5">SQRT(A67^2*$H$2^2 + B67^2*$I$2^2 + 2*A67*B67*$H$2*$I$2*$J$2)</f>
        <v>2.8337368614605034</v>
      </c>
      <c r="D67" s="17">
        <f t="shared" ref="D67:D102" si="6">A67*$F$2+B67*$G$2</f>
        <v>6.5099999999999971</v>
      </c>
    </row>
    <row r="68" spans="1:4">
      <c r="A68" s="2">
        <f t="shared" ref="A68:A102" si="7">A67+0.01</f>
        <v>0.66000000000000036</v>
      </c>
      <c r="B68" s="2">
        <f t="shared" si="4"/>
        <v>0.33999999999999964</v>
      </c>
      <c r="C68" s="17">
        <f t="shared" si="5"/>
        <v>2.9185957335677757</v>
      </c>
      <c r="D68" s="17">
        <f t="shared" si="6"/>
        <v>6.4239999999999968</v>
      </c>
    </row>
    <row r="69" spans="1:4">
      <c r="A69" s="2">
        <f t="shared" si="7"/>
        <v>0.67000000000000037</v>
      </c>
      <c r="B69" s="2">
        <f t="shared" si="4"/>
        <v>0.32999999999999963</v>
      </c>
      <c r="C69" s="17">
        <f t="shared" si="5"/>
        <v>3.0039021062611249</v>
      </c>
      <c r="D69" s="17">
        <f t="shared" si="6"/>
        <v>6.3379999999999974</v>
      </c>
    </row>
    <row r="70" spans="1:4">
      <c r="A70" s="2">
        <f t="shared" si="7"/>
        <v>0.68000000000000038</v>
      </c>
      <c r="B70" s="2">
        <f t="shared" si="4"/>
        <v>0.31999999999999962</v>
      </c>
      <c r="C70" s="17">
        <f t="shared" si="5"/>
        <v>3.0896189124226998</v>
      </c>
      <c r="D70" s="17">
        <f t="shared" si="6"/>
        <v>6.2519999999999971</v>
      </c>
    </row>
    <row r="71" spans="1:4">
      <c r="A71" s="2">
        <f t="shared" si="7"/>
        <v>0.69000000000000039</v>
      </c>
      <c r="B71" s="2">
        <f t="shared" si="4"/>
        <v>0.30999999999999961</v>
      </c>
      <c r="C71" s="17">
        <f t="shared" si="5"/>
        <v>3.175712917755638</v>
      </c>
      <c r="D71" s="17">
        <f t="shared" si="6"/>
        <v>6.1659999999999968</v>
      </c>
    </row>
    <row r="72" spans="1:4">
      <c r="A72" s="2">
        <f t="shared" si="7"/>
        <v>0.7000000000000004</v>
      </c>
      <c r="B72" s="2">
        <f t="shared" si="4"/>
        <v>0.2999999999999996</v>
      </c>
      <c r="C72" s="17">
        <f t="shared" si="5"/>
        <v>3.2621542575420954</v>
      </c>
      <c r="D72" s="17">
        <f t="shared" si="6"/>
        <v>6.0799999999999965</v>
      </c>
    </row>
    <row r="73" spans="1:4">
      <c r="A73" s="2">
        <f t="shared" si="7"/>
        <v>0.71000000000000041</v>
      </c>
      <c r="B73" s="2">
        <f t="shared" si="4"/>
        <v>0.28999999999999959</v>
      </c>
      <c r="C73" s="17">
        <f t="shared" si="5"/>
        <v>3.3489160359734353</v>
      </c>
      <c r="D73" s="17">
        <f t="shared" si="6"/>
        <v>5.9939999999999962</v>
      </c>
    </row>
    <row r="74" spans="1:4">
      <c r="A74" s="2">
        <f t="shared" si="7"/>
        <v>0.72000000000000042</v>
      </c>
      <c r="B74" s="2">
        <f t="shared" si="4"/>
        <v>0.27999999999999958</v>
      </c>
      <c r="C74" s="17">
        <f t="shared" si="5"/>
        <v>3.4359739789468762</v>
      </c>
      <c r="D74" s="17">
        <f t="shared" si="6"/>
        <v>5.9079999999999959</v>
      </c>
    </row>
    <row r="75" spans="1:4">
      <c r="A75" s="2">
        <f t="shared" si="7"/>
        <v>0.73000000000000043</v>
      </c>
      <c r="B75" s="2">
        <f t="shared" si="4"/>
        <v>0.26999999999999957</v>
      </c>
      <c r="C75" s="17">
        <f t="shared" si="5"/>
        <v>3.5233061325976247</v>
      </c>
      <c r="D75" s="17">
        <f t="shared" si="6"/>
        <v>5.8219999999999956</v>
      </c>
    </row>
    <row r="76" spans="1:4">
      <c r="A76" s="2">
        <f t="shared" si="7"/>
        <v>0.74000000000000044</v>
      </c>
      <c r="B76" s="2">
        <f t="shared" si="4"/>
        <v>0.25999999999999956</v>
      </c>
      <c r="C76" s="17">
        <f t="shared" si="5"/>
        <v>3.6108926010060212</v>
      </c>
      <c r="D76" s="17">
        <f t="shared" si="6"/>
        <v>5.7359999999999962</v>
      </c>
    </row>
    <row r="77" spans="1:4">
      <c r="A77" s="2">
        <f t="shared" si="7"/>
        <v>0.75000000000000044</v>
      </c>
      <c r="B77" s="2">
        <f t="shared" si="4"/>
        <v>0.24999999999999956</v>
      </c>
      <c r="C77" s="17">
        <f t="shared" si="5"/>
        <v>3.6987153175122889</v>
      </c>
      <c r="D77" s="17">
        <f t="shared" si="6"/>
        <v>5.6499999999999968</v>
      </c>
    </row>
    <row r="78" spans="1:4">
      <c r="A78" s="2">
        <f t="shared" si="7"/>
        <v>0.76000000000000045</v>
      </c>
      <c r="B78" s="2">
        <f t="shared" si="4"/>
        <v>0.23999999999999955</v>
      </c>
      <c r="C78" s="17">
        <f t="shared" si="5"/>
        <v>3.7867578449116648</v>
      </c>
      <c r="D78" s="17">
        <f t="shared" si="6"/>
        <v>5.5639999999999965</v>
      </c>
    </row>
    <row r="79" spans="1:4">
      <c r="A79" s="2">
        <f t="shared" si="7"/>
        <v>0.77000000000000046</v>
      </c>
      <c r="B79" s="2">
        <f t="shared" si="4"/>
        <v>0.22999999999999954</v>
      </c>
      <c r="C79" s="17">
        <f t="shared" si="5"/>
        <v>3.8750052005126441</v>
      </c>
      <c r="D79" s="17">
        <f t="shared" si="6"/>
        <v>5.4779999999999962</v>
      </c>
    </row>
    <row r="80" spans="1:4">
      <c r="A80" s="2">
        <f t="shared" si="7"/>
        <v>0.78000000000000047</v>
      </c>
      <c r="B80" s="2">
        <f t="shared" si="4"/>
        <v>0.21999999999999953</v>
      </c>
      <c r="C80" s="17">
        <f t="shared" si="5"/>
        <v>3.9634437026404243</v>
      </c>
      <c r="D80" s="17">
        <f t="shared" si="6"/>
        <v>5.3919999999999959</v>
      </c>
    </row>
    <row r="81" spans="1:4">
      <c r="A81" s="2">
        <f t="shared" si="7"/>
        <v>0.79000000000000048</v>
      </c>
      <c r="B81" s="2">
        <f t="shared" si="4"/>
        <v>0.20999999999999952</v>
      </c>
      <c r="C81" s="17">
        <f t="shared" si="5"/>
        <v>4.0520608356736254</v>
      </c>
      <c r="D81" s="17">
        <f t="shared" si="6"/>
        <v>5.3059999999999956</v>
      </c>
    </row>
    <row r="82" spans="1:4">
      <c r="A82" s="2">
        <f t="shared" si="7"/>
        <v>0.80000000000000049</v>
      </c>
      <c r="B82" s="2">
        <f t="shared" si="4"/>
        <v>0.19999999999999951</v>
      </c>
      <c r="C82" s="17">
        <f t="shared" si="5"/>
        <v>4.1408451311296393</v>
      </c>
      <c r="D82" s="17">
        <f t="shared" si="6"/>
        <v>5.2199999999999953</v>
      </c>
    </row>
    <row r="83" spans="1:4">
      <c r="A83" s="2">
        <f t="shared" si="7"/>
        <v>0.8100000000000005</v>
      </c>
      <c r="B83" s="2">
        <f t="shared" si="4"/>
        <v>0.1899999999999995</v>
      </c>
      <c r="C83" s="17">
        <f t="shared" si="5"/>
        <v>4.2297860626750428</v>
      </c>
      <c r="D83" s="17">
        <f t="shared" si="6"/>
        <v>5.133999999999995</v>
      </c>
    </row>
    <row r="84" spans="1:4">
      <c r="A84" s="2">
        <f t="shared" si="7"/>
        <v>0.82000000000000051</v>
      </c>
      <c r="B84" s="2">
        <f t="shared" si="4"/>
        <v>0.17999999999999949</v>
      </c>
      <c r="C84" s="17">
        <f t="shared" si="5"/>
        <v>4.3188739532429103</v>
      </c>
      <c r="D84" s="17">
        <f t="shared" si="6"/>
        <v>5.0479999999999956</v>
      </c>
    </row>
    <row r="85" spans="1:4">
      <c r="A85" s="2">
        <f t="shared" si="7"/>
        <v>0.83000000000000052</v>
      </c>
      <c r="B85" s="2">
        <f t="shared" si="4"/>
        <v>0.16999999999999948</v>
      </c>
      <c r="C85" s="17">
        <f t="shared" si="5"/>
        <v>4.4080998926975381</v>
      </c>
      <c r="D85" s="17">
        <f t="shared" si="6"/>
        <v>4.9619999999999962</v>
      </c>
    </row>
    <row r="86" spans="1:4">
      <c r="A86" s="2">
        <f t="shared" si="7"/>
        <v>0.84000000000000052</v>
      </c>
      <c r="B86" s="2">
        <f t="shared" si="4"/>
        <v>0.15999999999999948</v>
      </c>
      <c r="C86" s="17">
        <f t="shared" si="5"/>
        <v>4.4974556647064405</v>
      </c>
      <c r="D86" s="17">
        <f t="shared" si="6"/>
        <v>4.875999999999995</v>
      </c>
    </row>
    <row r="87" spans="1:4">
      <c r="A87" s="2">
        <f t="shared" si="7"/>
        <v>0.85000000000000053</v>
      </c>
      <c r="B87" s="2">
        <f t="shared" si="4"/>
        <v>0.14999999999999947</v>
      </c>
      <c r="C87" s="17">
        <f t="shared" si="5"/>
        <v>4.5869336816657871</v>
      </c>
      <c r="D87" s="17">
        <f t="shared" si="6"/>
        <v>4.7899999999999956</v>
      </c>
    </row>
    <row r="88" spans="1:4">
      <c r="A88" s="2">
        <f t="shared" si="7"/>
        <v>0.86000000000000054</v>
      </c>
      <c r="B88" s="2">
        <f t="shared" si="4"/>
        <v>0.13999999999999946</v>
      </c>
      <c r="C88" s="17">
        <f t="shared" si="5"/>
        <v>4.6765269266839518</v>
      </c>
      <c r="D88" s="17">
        <f t="shared" si="6"/>
        <v>4.7039999999999953</v>
      </c>
    </row>
    <row r="89" spans="1:4">
      <c r="A89" s="2">
        <f t="shared" si="7"/>
        <v>0.87000000000000055</v>
      </c>
      <c r="B89" s="2">
        <f t="shared" si="4"/>
        <v>0.12999999999999945</v>
      </c>
      <c r="C89" s="17">
        <f t="shared" si="5"/>
        <v>4.7662289017629078</v>
      </c>
      <c r="D89" s="17">
        <f t="shared" si="6"/>
        <v>4.617999999999995</v>
      </c>
    </row>
    <row r="90" spans="1:4">
      <c r="A90" s="2">
        <f t="shared" si="7"/>
        <v>0.88000000000000056</v>
      </c>
      <c r="B90" s="2">
        <f t="shared" si="4"/>
        <v>0.11999999999999944</v>
      </c>
      <c r="C90" s="17">
        <f t="shared" si="5"/>
        <v>4.8560335814324898</v>
      </c>
      <c r="D90" s="17">
        <f t="shared" si="6"/>
        <v>4.5319999999999947</v>
      </c>
    </row>
    <row r="91" spans="1:4">
      <c r="A91" s="2">
        <f t="shared" si="7"/>
        <v>0.89000000000000057</v>
      </c>
      <c r="B91" s="2">
        <f t="shared" si="4"/>
        <v>0.10999999999999943</v>
      </c>
      <c r="C91" s="17">
        <f t="shared" si="5"/>
        <v>4.9459353711911822</v>
      </c>
      <c r="D91" s="17">
        <f t="shared" si="6"/>
        <v>4.4459999999999953</v>
      </c>
    </row>
    <row r="92" spans="1:4">
      <c r="A92" s="2">
        <f t="shared" si="7"/>
        <v>0.90000000000000058</v>
      </c>
      <c r="B92" s="2">
        <f t="shared" si="4"/>
        <v>9.9999999999999423E-2</v>
      </c>
      <c r="C92" s="17">
        <f t="shared" si="5"/>
        <v>5.0359290701915231</v>
      </c>
      <c r="D92" s="17">
        <f t="shared" si="6"/>
        <v>4.359999999999995</v>
      </c>
    </row>
    <row r="93" spans="1:4">
      <c r="A93" s="2">
        <f t="shared" si="7"/>
        <v>0.91000000000000059</v>
      </c>
      <c r="B93" s="2">
        <f t="shared" si="4"/>
        <v>8.9999999999999414E-2</v>
      </c>
      <c r="C93" s="17">
        <f t="shared" si="5"/>
        <v>5.1260098376807726</v>
      </c>
      <c r="D93" s="17">
        <f t="shared" si="6"/>
        <v>4.2739999999999956</v>
      </c>
    </row>
    <row r="94" spans="1:4">
      <c r="A94" s="2">
        <f t="shared" si="7"/>
        <v>0.9200000000000006</v>
      </c>
      <c r="B94" s="2">
        <f t="shared" si="4"/>
        <v>7.9999999999999405E-2</v>
      </c>
      <c r="C94" s="17">
        <f t="shared" si="5"/>
        <v>5.2161731627698158</v>
      </c>
      <c r="D94" s="17">
        <f t="shared" si="6"/>
        <v>4.1879999999999944</v>
      </c>
    </row>
    <row r="95" spans="1:4">
      <c r="A95" s="2">
        <f t="shared" si="7"/>
        <v>0.9300000000000006</v>
      </c>
      <c r="B95" s="2">
        <f t="shared" si="4"/>
        <v>6.9999999999999396E-2</v>
      </c>
      <c r="C95" s="17">
        <f t="shared" si="5"/>
        <v>5.3064148371570106</v>
      </c>
      <c r="D95" s="17">
        <f t="shared" si="6"/>
        <v>4.101999999999995</v>
      </c>
    </row>
    <row r="96" spans="1:4">
      <c r="A96" s="2">
        <f t="shared" si="7"/>
        <v>0.94000000000000061</v>
      </c>
      <c r="B96" s="2">
        <f t="shared" si="4"/>
        <v>5.9999999999999387E-2</v>
      </c>
      <c r="C96" s="17">
        <f t="shared" si="5"/>
        <v>5.3967309304800501</v>
      </c>
      <c r="D96" s="17">
        <f t="shared" si="6"/>
        <v>4.0159999999999947</v>
      </c>
    </row>
    <row r="97" spans="1:4">
      <c r="A97" s="2">
        <f t="shared" si="7"/>
        <v>0.95000000000000062</v>
      </c>
      <c r="B97" s="2">
        <f t="shared" si="4"/>
        <v>4.9999999999999378E-2</v>
      </c>
      <c r="C97" s="17">
        <f t="shared" si="5"/>
        <v>5.487117768009</v>
      </c>
      <c r="D97" s="17">
        <f t="shared" si="6"/>
        <v>3.9299999999999944</v>
      </c>
    </row>
    <row r="98" spans="1:4">
      <c r="A98" s="2">
        <f t="shared" si="7"/>
        <v>0.96000000000000063</v>
      </c>
      <c r="B98" s="2">
        <f t="shared" si="4"/>
        <v>3.9999999999999369E-2</v>
      </c>
      <c r="C98" s="17">
        <f t="shared" si="5"/>
        <v>5.5775719104284143</v>
      </c>
      <c r="D98" s="17">
        <f t="shared" si="6"/>
        <v>3.8439999999999945</v>
      </c>
    </row>
    <row r="99" spans="1:4">
      <c r="A99" s="2">
        <f t="shared" si="7"/>
        <v>0.97000000000000064</v>
      </c>
      <c r="B99" s="2">
        <f t="shared" si="4"/>
        <v>2.9999999999999361E-2</v>
      </c>
      <c r="C99" s="17">
        <f t="shared" si="5"/>
        <v>5.6680901354865618</v>
      </c>
      <c r="D99" s="17">
        <f t="shared" si="6"/>
        <v>3.7579999999999947</v>
      </c>
    </row>
    <row r="100" spans="1:4">
      <c r="A100" s="2">
        <f t="shared" si="7"/>
        <v>0.98000000000000065</v>
      </c>
      <c r="B100" s="2">
        <f t="shared" si="4"/>
        <v>1.9999999999999352E-2</v>
      </c>
      <c r="C100" s="17">
        <f t="shared" si="5"/>
        <v>5.7586694213160108</v>
      </c>
      <c r="D100" s="17">
        <f t="shared" si="6"/>
        <v>3.6719999999999944</v>
      </c>
    </row>
    <row r="101" spans="1:4">
      <c r="A101" s="2">
        <f t="shared" si="7"/>
        <v>0.99000000000000066</v>
      </c>
      <c r="B101" s="2">
        <f t="shared" si="4"/>
        <v>9.9999999999993427E-3</v>
      </c>
      <c r="C101" s="17">
        <f t="shared" si="5"/>
        <v>5.8493069312526309</v>
      </c>
      <c r="D101" s="17">
        <f t="shared" si="6"/>
        <v>3.5859999999999945</v>
      </c>
    </row>
    <row r="102" spans="1:4">
      <c r="A102" s="2">
        <f t="shared" si="7"/>
        <v>1.0000000000000007</v>
      </c>
      <c r="B102" s="2">
        <f t="shared" si="4"/>
        <v>0</v>
      </c>
      <c r="C102" s="17">
        <f t="shared" si="5"/>
        <v>5.9400000000000048</v>
      </c>
      <c r="D102" s="17">
        <f t="shared" si="6"/>
        <v>3.5000000000000022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30"/>
  <sheetViews>
    <sheetView showGridLines="0" tabSelected="1" workbookViewId="0">
      <selection activeCell="D35" sqref="D35"/>
    </sheetView>
  </sheetViews>
  <sheetFormatPr defaultRowHeight="15"/>
  <sheetData>
    <row r="30" spans="5:5">
      <c r="E30" s="31" t="s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I16"/>
  <sheetViews>
    <sheetView showGridLines="0" workbookViewId="0">
      <selection activeCell="H43" sqref="H43"/>
    </sheetView>
  </sheetViews>
  <sheetFormatPr defaultRowHeight="15"/>
  <sheetData>
    <row r="3" spans="2:9" ht="15.75">
      <c r="B3" s="26"/>
      <c r="C3" s="27" t="s">
        <v>22</v>
      </c>
      <c r="D3" s="26"/>
      <c r="E3" s="26"/>
      <c r="F3" s="26"/>
      <c r="G3" s="26"/>
      <c r="H3" s="26"/>
      <c r="I3" s="26"/>
    </row>
    <row r="4" spans="2:9" ht="15.75">
      <c r="B4" s="26"/>
      <c r="C4" s="26"/>
      <c r="D4" s="27"/>
      <c r="E4" s="26"/>
      <c r="F4" s="26"/>
      <c r="G4" s="26"/>
      <c r="H4" s="26"/>
      <c r="I4" s="26"/>
    </row>
    <row r="5" spans="2:9" ht="18.75">
      <c r="B5" s="26"/>
      <c r="C5" s="28" t="s">
        <v>23</v>
      </c>
      <c r="D5" s="26"/>
      <c r="E5" s="26"/>
      <c r="F5" s="26"/>
      <c r="G5" s="26"/>
      <c r="H5" s="26"/>
      <c r="I5" s="26"/>
    </row>
    <row r="6" spans="2:9" ht="15.75">
      <c r="B6" s="26"/>
      <c r="C6" s="26"/>
      <c r="D6" s="26"/>
      <c r="E6" s="26"/>
      <c r="F6" s="26"/>
      <c r="G6" s="27" t="s">
        <v>24</v>
      </c>
      <c r="H6" s="26"/>
      <c r="I6" s="26"/>
    </row>
    <row r="7" spans="2:9">
      <c r="B7" s="26"/>
      <c r="C7" s="26"/>
      <c r="D7" s="26"/>
      <c r="E7" s="29" t="s">
        <v>25</v>
      </c>
      <c r="F7" s="26"/>
      <c r="G7" s="26"/>
      <c r="H7" s="26"/>
      <c r="I7" s="26"/>
    </row>
    <row r="8" spans="2:9">
      <c r="B8" s="26"/>
      <c r="C8" s="26" t="s">
        <v>26</v>
      </c>
      <c r="D8" s="26"/>
      <c r="E8" s="26"/>
      <c r="F8" s="26"/>
      <c r="G8" s="26" t="s">
        <v>27</v>
      </c>
      <c r="H8" s="26"/>
      <c r="I8" s="26"/>
    </row>
    <row r="9" spans="2:9">
      <c r="B9" s="26"/>
      <c r="C9" s="26" t="s">
        <v>28</v>
      </c>
      <c r="D9" s="29" t="s">
        <v>29</v>
      </c>
      <c r="E9" s="26"/>
      <c r="F9" s="26"/>
      <c r="G9" s="26" t="s">
        <v>30</v>
      </c>
      <c r="H9" s="26"/>
      <c r="I9" s="26"/>
    </row>
    <row r="10" spans="2:9">
      <c r="B10" s="26"/>
      <c r="C10" s="26"/>
      <c r="D10" s="26"/>
      <c r="E10" s="26"/>
      <c r="F10" s="26"/>
      <c r="G10" s="26"/>
      <c r="H10" s="26"/>
      <c r="I10" s="26"/>
    </row>
    <row r="11" spans="2:9">
      <c r="B11" s="26"/>
      <c r="C11" s="26"/>
      <c r="D11" s="26"/>
      <c r="E11" s="26"/>
      <c r="F11" s="26"/>
      <c r="G11" s="26"/>
      <c r="H11" s="26"/>
      <c r="I11" s="26"/>
    </row>
    <row r="12" spans="2:9">
      <c r="B12" s="26"/>
      <c r="C12" s="26"/>
      <c r="D12" s="26"/>
      <c r="E12" s="26"/>
      <c r="F12" s="26"/>
      <c r="G12" s="26"/>
      <c r="H12" s="26"/>
      <c r="I12" s="26"/>
    </row>
    <row r="13" spans="2:9">
      <c r="B13" s="26"/>
      <c r="C13" s="26"/>
      <c r="D13" s="26"/>
      <c r="E13" s="26"/>
      <c r="F13" s="26"/>
      <c r="G13" s="26"/>
      <c r="H13" s="26"/>
      <c r="I13" s="26"/>
    </row>
    <row r="14" spans="2:9">
      <c r="B14" s="26"/>
      <c r="C14" s="26"/>
      <c r="D14" s="26"/>
      <c r="E14" s="26"/>
      <c r="F14" s="26"/>
      <c r="G14" s="26"/>
      <c r="H14" s="26"/>
      <c r="I14" s="26"/>
    </row>
    <row r="15" spans="2:9" ht="18.75">
      <c r="B15" s="26"/>
      <c r="C15" s="26"/>
      <c r="D15" s="30" t="s">
        <v>31</v>
      </c>
      <c r="E15" s="30" t="s">
        <v>32</v>
      </c>
      <c r="F15" s="26"/>
      <c r="G15" s="26"/>
      <c r="H15" s="28" t="s">
        <v>33</v>
      </c>
      <c r="I15" s="26"/>
    </row>
    <row r="16" spans="2:9">
      <c r="B16" s="26"/>
      <c r="C16" s="26"/>
      <c r="D16" s="26"/>
      <c r="E16" s="26"/>
      <c r="F16" s="26"/>
      <c r="G16" s="26"/>
      <c r="H16" s="26"/>
      <c r="I16" s="2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Figure 5.1</vt:lpstr>
      <vt:lpstr>Figs 2-3</vt:lpstr>
      <vt:lpstr>Misc</vt:lpstr>
      <vt:lpstr>Figure 5.5</vt:lpstr>
      <vt:lpstr>data</vt:lpstr>
      <vt:lpstr>means</vt:lpstr>
      <vt:lpstr>sigma</vt:lpstr>
      <vt:lpstr>Vcov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Peterson</dc:creator>
  <cp:lastModifiedBy>speterson</cp:lastModifiedBy>
  <dcterms:created xsi:type="dcterms:W3CDTF">2009-12-31T19:34:58Z</dcterms:created>
  <dcterms:modified xsi:type="dcterms:W3CDTF">2011-07-25T12:24:50Z</dcterms:modified>
</cp:coreProperties>
</file>